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checkCompatibility="1"/>
  <mc:AlternateContent xmlns:mc="http://schemas.openxmlformats.org/markup-compatibility/2006">
    <mc:Choice Requires="x15">
      <x15ac:absPath xmlns:x15ac="http://schemas.microsoft.com/office/spreadsheetml/2010/11/ac" url="Z:\11. ESO\"/>
    </mc:Choice>
  </mc:AlternateContent>
  <xr:revisionPtr revIDLastSave="0" documentId="13_ncr:1_{800B2E79-28E7-4DC3-AA68-4801EE5CA215}" xr6:coauthVersionLast="47" xr6:coauthVersionMax="47" xr10:uidLastSave="{00000000-0000-0000-0000-000000000000}"/>
  <bookViews>
    <workbookView xWindow="-110" yWindow="-110" windowWidth="19420" windowHeight="10420" tabRatio="944" firstSheet="94" activeTab="103" xr2:uid="{00000000-000D-0000-FFFF-FFFF00000000}"/>
  </bookViews>
  <sheets>
    <sheet name="Kubikasi" sheetId="460" state="hidden" r:id="rId1"/>
    <sheet name="BERAT CONT" sheetId="5589" state="hidden" r:id="rId2"/>
    <sheet name="Data" sheetId="152" r:id="rId3"/>
    <sheet name="LAX (FEB 17) (2)" sheetId="9176" state="hidden" r:id="rId4"/>
    <sheet name="SMZ PART (MAR 5) (2)" sheetId="9223" state="hidden" r:id="rId5"/>
    <sheet name="SHG (OKT 06)" sheetId="9738" state="hidden" r:id="rId6"/>
    <sheet name="SHG (OKT 06)1" sheetId="9739" state="hidden" r:id="rId7"/>
    <sheet name="SHG (OKT 07)" sheetId="9740" state="hidden" r:id="rId8"/>
    <sheet name="SHG (OKT 07)(2)" sheetId="9741" state="hidden" r:id="rId9"/>
    <sheet name="SHG (OKT 14)" sheetId="9742" state="hidden" r:id="rId10"/>
    <sheet name="SHG (OKT 22)" sheetId="9743" state="hidden" r:id="rId11"/>
    <sheet name="SHG (OKT 25)" sheetId="9744" state="hidden" r:id="rId12"/>
    <sheet name="SHG (OKT 25) (2)" sheetId="9745" state="hidden" r:id="rId13"/>
    <sheet name="SHG (OKT 27)" sheetId="9746" state="hidden" r:id="rId14"/>
    <sheet name="SHG (OKT 27) (2)" sheetId="9747" state="hidden" r:id="rId15"/>
    <sheet name="SHG (NOV 1)" sheetId="9748" state="hidden" r:id="rId16"/>
    <sheet name="SHG (NOV 1) (2)" sheetId="9749" state="hidden" r:id="rId17"/>
    <sheet name="SHG (NOV 2)" sheetId="9750" state="hidden" r:id="rId18"/>
    <sheet name="SHG (NOV 4)" sheetId="9751" state="hidden" r:id="rId19"/>
    <sheet name="SHG (NOV 4.)" sheetId="9752" state="hidden" r:id="rId20"/>
    <sheet name="SHG (NOV 12 TFP362)" sheetId="9753" state="hidden" r:id="rId21"/>
    <sheet name="SHG (NOV 12 TFP363)" sheetId="9755" state="hidden" r:id="rId22"/>
    <sheet name="SHG (NOV 12 TFP364)" sheetId="9756" state="hidden" r:id="rId23"/>
    <sheet name="SHG (NOV 13)" sheetId="9757" state="hidden" r:id="rId24"/>
    <sheet name="SHG (NOV 30)" sheetId="9758" state="hidden" r:id="rId25"/>
    <sheet name="SHG (NOV 30) (2)" sheetId="9759" state="hidden" r:id="rId26"/>
    <sheet name="20211201 TFP390" sheetId="9760" state="hidden" r:id="rId27"/>
    <sheet name="20211201 TFP389" sheetId="9761" state="hidden" r:id="rId28"/>
    <sheet name="20211202 TFP391" sheetId="9762" state="hidden" r:id="rId29"/>
    <sheet name="20211202 TFP392" sheetId="9764" state="hidden" r:id="rId30"/>
    <sheet name="20211207" sheetId="9765" state="hidden" r:id="rId31"/>
    <sheet name="20211215 (TFP405)" sheetId="9766" state="hidden" r:id="rId32"/>
    <sheet name="20211215 (TFP406)" sheetId="9767" state="hidden" r:id="rId33"/>
    <sheet name="20211217" sheetId="9768" state="hidden" r:id="rId34"/>
    <sheet name="20211228TFP430" sheetId="9769" state="hidden" r:id="rId35"/>
    <sheet name="20211228TFP431" sheetId="9770" state="hidden" r:id="rId36"/>
    <sheet name="20211228TFP432" sheetId="9771" state="hidden" r:id="rId37"/>
    <sheet name="20211229" sheetId="9772" state="hidden" r:id="rId38"/>
    <sheet name="20220106" sheetId="9773" state="hidden" r:id="rId39"/>
    <sheet name="20220121" sheetId="9774" state="hidden" r:id="rId40"/>
    <sheet name="20220121 (2)" sheetId="9776" state="hidden" r:id="rId41"/>
    <sheet name="20220122" sheetId="9775" state="hidden" r:id="rId42"/>
    <sheet name="20220126" sheetId="9777" state="hidden" r:id="rId43"/>
    <sheet name="20220126 (2)" sheetId="9781" state="hidden" r:id="rId44"/>
    <sheet name="20220203" sheetId="9782" state="hidden" r:id="rId45"/>
    <sheet name="20220204" sheetId="9783" state="hidden" r:id="rId46"/>
    <sheet name="20220209" sheetId="9784" state="hidden" r:id="rId47"/>
    <sheet name="20220210" sheetId="9785" state="hidden" r:id="rId48"/>
    <sheet name="20220210 (2)" sheetId="9786" state="hidden" r:id="rId49"/>
    <sheet name="20220211" sheetId="9788" state="hidden" r:id="rId50"/>
    <sheet name="20220214" sheetId="9789" state="hidden" r:id="rId51"/>
    <sheet name="20220216" sheetId="9790" state="hidden" r:id="rId52"/>
    <sheet name="20220224" sheetId="9792" state="hidden" r:id="rId53"/>
    <sheet name="20220225" sheetId="9793" state="hidden" r:id="rId54"/>
    <sheet name="20220226" sheetId="9794" state="hidden" r:id="rId55"/>
    <sheet name="20220307 TFQ096" sheetId="9795" state="hidden" r:id="rId56"/>
    <sheet name="20220307 TFQ097" sheetId="9796" state="hidden" r:id="rId57"/>
    <sheet name="20220308" sheetId="9797" state="hidden" r:id="rId58"/>
    <sheet name="20220309" sheetId="9798" state="hidden" r:id="rId59"/>
    <sheet name="20220310" sheetId="9799" state="hidden" r:id="rId60"/>
    <sheet name="20220310 (2)" sheetId="9800" state="hidden" r:id="rId61"/>
    <sheet name="20220311" sheetId="9801" state="hidden" r:id="rId62"/>
    <sheet name="20220408" sheetId="9802" state="hidden" r:id="rId63"/>
    <sheet name="20220414" sheetId="9804" state="hidden" r:id="rId64"/>
    <sheet name="20220419" sheetId="9806" state="hidden" r:id="rId65"/>
    <sheet name="20220426" sheetId="9807" state="hidden" r:id="rId66"/>
    <sheet name="20220426." sheetId="9808" state="hidden" r:id="rId67"/>
    <sheet name="20220512" sheetId="9810" r:id="rId68"/>
    <sheet name="20220518" sheetId="9811" r:id="rId69"/>
    <sheet name="20220521" sheetId="9812" r:id="rId70"/>
    <sheet name="20220530" sheetId="9813" r:id="rId71"/>
    <sheet name="20220603" sheetId="9814" r:id="rId72"/>
    <sheet name="20220616" sheetId="9815" r:id="rId73"/>
    <sheet name="20220616(2)" sheetId="9816" r:id="rId74"/>
    <sheet name="20220622" sheetId="9817" r:id="rId75"/>
    <sheet name="20220622 (2)" sheetId="9818" r:id="rId76"/>
    <sheet name="20220622 (3)" sheetId="9819" r:id="rId77"/>
    <sheet name="20220623" sheetId="9821" r:id="rId78"/>
    <sheet name="20220624" sheetId="9822" r:id="rId79"/>
    <sheet name="20220624 (2)" sheetId="9823" r:id="rId80"/>
    <sheet name="20220628" sheetId="9824" r:id="rId81"/>
    <sheet name="20220628 (2)" sheetId="9826" r:id="rId82"/>
    <sheet name="20220715" sheetId="9827" r:id="rId83"/>
    <sheet name="20220715.." sheetId="9828" r:id="rId84"/>
    <sheet name="20220716" sheetId="9829" r:id="rId85"/>
    <sheet name="20220718" sheetId="9830" r:id="rId86"/>
    <sheet name="20220720" sheetId="9831" r:id="rId87"/>
    <sheet name="20220720 (2)" sheetId="9832" r:id="rId88"/>
    <sheet name="20220721" sheetId="9833" r:id="rId89"/>
    <sheet name="20220728" sheetId="9835" r:id="rId90"/>
    <sheet name="20220729" sheetId="9836" r:id="rId91"/>
    <sheet name="20220729 (2)" sheetId="9837" r:id="rId92"/>
    <sheet name="20220801" sheetId="9838" r:id="rId93"/>
    <sheet name="20220808" sheetId="9839" r:id="rId94"/>
    <sheet name="20220808 (2)" sheetId="9840" r:id="rId95"/>
    <sheet name="20220812(TFQ315)" sheetId="9841" r:id="rId96"/>
    <sheet name="20220812(TFQ316)" sheetId="9842" r:id="rId97"/>
    <sheet name="20220812(TFQ317)" sheetId="9843" r:id="rId98"/>
    <sheet name="20220815" sheetId="9844" r:id="rId99"/>
    <sheet name="20220816" sheetId="9845" r:id="rId100"/>
    <sheet name="20220825" sheetId="9846" r:id="rId101"/>
    <sheet name="20220826" sheetId="9847" r:id="rId102"/>
    <sheet name="20220920" sheetId="9848" r:id="rId103"/>
    <sheet name="20220920 (2)" sheetId="9849" r:id="rId104"/>
    <sheet name="Data (2)" sheetId="9820" r:id="rId105"/>
  </sheets>
  <externalReferences>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s>
  <definedNames>
    <definedName name="________DBA7" localSheetId="27">[1]worksheet!#REF!</definedName>
    <definedName name="________DBA7" localSheetId="26">[1]worksheet!#REF!</definedName>
    <definedName name="________DBA7" localSheetId="28">[1]worksheet!#REF!</definedName>
    <definedName name="________DBA7" localSheetId="29">[1]worksheet!#REF!</definedName>
    <definedName name="________DBA7" localSheetId="30">[1]worksheet!#REF!</definedName>
    <definedName name="________DBA7" localSheetId="31">[1]worksheet!#REF!</definedName>
    <definedName name="________DBA7" localSheetId="32">[1]worksheet!#REF!</definedName>
    <definedName name="________DBA7" localSheetId="33">[1]worksheet!#REF!</definedName>
    <definedName name="________DBA7" localSheetId="34">[1]worksheet!#REF!</definedName>
    <definedName name="________DBA7" localSheetId="35">[1]worksheet!#REF!</definedName>
    <definedName name="________DBA7" localSheetId="36">[1]worksheet!#REF!</definedName>
    <definedName name="________DBA7" localSheetId="37">[1]worksheet!#REF!</definedName>
    <definedName name="________DBA7" localSheetId="38">[1]worksheet!#REF!</definedName>
    <definedName name="________DBA7" localSheetId="39">[1]worksheet!#REF!</definedName>
    <definedName name="________DBA7" localSheetId="40">[1]worksheet!#REF!</definedName>
    <definedName name="________DBA7" localSheetId="41">[1]worksheet!#REF!</definedName>
    <definedName name="________DBA7" localSheetId="42">[1]worksheet!#REF!</definedName>
    <definedName name="________DBA7" localSheetId="43">[1]worksheet!#REF!</definedName>
    <definedName name="________DBA7" localSheetId="44">[1]worksheet!#REF!</definedName>
    <definedName name="________DBA7" localSheetId="45">[1]worksheet!#REF!</definedName>
    <definedName name="________DBA7" localSheetId="46">[1]worksheet!#REF!</definedName>
    <definedName name="________DBA7" localSheetId="47">[1]worksheet!#REF!</definedName>
    <definedName name="________DBA7" localSheetId="48">[1]worksheet!#REF!</definedName>
    <definedName name="________DBA7" localSheetId="49">[1]worksheet!#REF!</definedName>
    <definedName name="________DBA7" localSheetId="50">[1]worksheet!#REF!</definedName>
    <definedName name="________DBA7" localSheetId="51">[1]worksheet!#REF!</definedName>
    <definedName name="________DBA7" localSheetId="52">[1]worksheet!#REF!</definedName>
    <definedName name="________DBA7" localSheetId="53">[1]worksheet!#REF!</definedName>
    <definedName name="________DBA7" localSheetId="54">[1]worksheet!#REF!</definedName>
    <definedName name="________DBA7" localSheetId="55">[1]worksheet!#REF!</definedName>
    <definedName name="________DBA7" localSheetId="56">[1]worksheet!#REF!</definedName>
    <definedName name="________DBA7" localSheetId="57">[1]worksheet!#REF!</definedName>
    <definedName name="________DBA7" localSheetId="58">[1]worksheet!#REF!</definedName>
    <definedName name="________DBA7" localSheetId="59">[1]worksheet!#REF!</definedName>
    <definedName name="________DBA7" localSheetId="60">[1]worksheet!#REF!</definedName>
    <definedName name="________DBA7" localSheetId="61">[1]worksheet!#REF!</definedName>
    <definedName name="________DBA7" localSheetId="62">[1]worksheet!#REF!</definedName>
    <definedName name="________DBA7" localSheetId="63">[1]worksheet!#REF!</definedName>
    <definedName name="________DBA7" localSheetId="64">[1]worksheet!#REF!</definedName>
    <definedName name="________DBA7" localSheetId="65">[1]worksheet!#REF!</definedName>
    <definedName name="________DBA7" localSheetId="66">[1]worksheet!#REF!</definedName>
    <definedName name="________DBA7" localSheetId="67">[1]worksheet!#REF!</definedName>
    <definedName name="________DBA7" localSheetId="68">[1]worksheet!#REF!</definedName>
    <definedName name="________DBA7" localSheetId="69">[1]worksheet!#REF!</definedName>
    <definedName name="________DBA7" localSheetId="70">[1]worksheet!#REF!</definedName>
    <definedName name="________DBA7" localSheetId="71">[1]worksheet!#REF!</definedName>
    <definedName name="________DBA7" localSheetId="72">[1]worksheet!#REF!</definedName>
    <definedName name="________DBA7" localSheetId="73">[1]worksheet!#REF!</definedName>
    <definedName name="________DBA7" localSheetId="74">[1]worksheet!#REF!</definedName>
    <definedName name="________DBA7" localSheetId="75">[1]worksheet!#REF!</definedName>
    <definedName name="________DBA7" localSheetId="76">[1]worksheet!#REF!</definedName>
    <definedName name="________DBA7" localSheetId="77">[1]worksheet!#REF!</definedName>
    <definedName name="________DBA7" localSheetId="78">[1]worksheet!#REF!</definedName>
    <definedName name="________DBA7" localSheetId="79">[1]worksheet!#REF!</definedName>
    <definedName name="________DBA7" localSheetId="80">[1]worksheet!#REF!</definedName>
    <definedName name="________DBA7" localSheetId="81">[1]worksheet!#REF!</definedName>
    <definedName name="________DBA7" localSheetId="82">[1]worksheet!#REF!</definedName>
    <definedName name="________DBA7" localSheetId="83">[1]worksheet!#REF!</definedName>
    <definedName name="________DBA7" localSheetId="84">[1]worksheet!#REF!</definedName>
    <definedName name="________DBA7" localSheetId="85">[1]worksheet!#REF!</definedName>
    <definedName name="________DBA7" localSheetId="86">[1]worksheet!#REF!</definedName>
    <definedName name="________DBA7" localSheetId="87">[1]worksheet!#REF!</definedName>
    <definedName name="________DBA7" localSheetId="88">[1]worksheet!#REF!</definedName>
    <definedName name="________DBA7" localSheetId="89">[1]worksheet!#REF!</definedName>
    <definedName name="________DBA7" localSheetId="90">[1]worksheet!#REF!</definedName>
    <definedName name="________DBA7" localSheetId="91">[1]worksheet!#REF!</definedName>
    <definedName name="________DBA7" localSheetId="92">[1]worksheet!#REF!</definedName>
    <definedName name="________DBA7" localSheetId="93">[1]worksheet!#REF!</definedName>
    <definedName name="________DBA7" localSheetId="94">[1]worksheet!#REF!</definedName>
    <definedName name="________DBA7" localSheetId="95">[1]worksheet!#REF!</definedName>
    <definedName name="________DBA7" localSheetId="96">[1]worksheet!#REF!</definedName>
    <definedName name="________DBA7" localSheetId="97">[1]worksheet!#REF!</definedName>
    <definedName name="________DBA7" localSheetId="98">[1]worksheet!#REF!</definedName>
    <definedName name="________DBA7" localSheetId="99">[1]worksheet!#REF!</definedName>
    <definedName name="________DBA7" localSheetId="100">[1]worksheet!#REF!</definedName>
    <definedName name="________DBA7" localSheetId="101">[1]worksheet!#REF!</definedName>
    <definedName name="________DBA7" localSheetId="102">[1]worksheet!#REF!</definedName>
    <definedName name="________DBA7" localSheetId="103">[1]worksheet!#REF!</definedName>
    <definedName name="________DBA7" localSheetId="15">[1]worksheet!#REF!</definedName>
    <definedName name="________DBA7" localSheetId="16">[1]worksheet!#REF!</definedName>
    <definedName name="________DBA7" localSheetId="20">[1]worksheet!#REF!</definedName>
    <definedName name="________DBA7" localSheetId="21">[1]worksheet!#REF!</definedName>
    <definedName name="________DBA7" localSheetId="22">[1]worksheet!#REF!</definedName>
    <definedName name="________DBA7" localSheetId="23">[1]worksheet!#REF!</definedName>
    <definedName name="________DBA7" localSheetId="17">[1]worksheet!#REF!</definedName>
    <definedName name="________DBA7" localSheetId="24">[1]worksheet!#REF!</definedName>
    <definedName name="________DBA7" localSheetId="25">[1]worksheet!#REF!</definedName>
    <definedName name="________DBA7" localSheetId="18">[1]worksheet!#REF!</definedName>
    <definedName name="________DBA7" localSheetId="19">[1]worksheet!#REF!</definedName>
    <definedName name="________DBA7" localSheetId="5">[1]worksheet!#REF!</definedName>
    <definedName name="________DBA7" localSheetId="6">[1]worksheet!#REF!</definedName>
    <definedName name="________DBA7" localSheetId="7">[1]worksheet!#REF!</definedName>
    <definedName name="________DBA7" localSheetId="8">[1]worksheet!#REF!</definedName>
    <definedName name="________DBA7" localSheetId="9">[1]worksheet!#REF!</definedName>
    <definedName name="________DBA7" localSheetId="10">[1]worksheet!#REF!</definedName>
    <definedName name="________DBA7" localSheetId="11">[1]worksheet!#REF!</definedName>
    <definedName name="________DBA7" localSheetId="12">[1]worksheet!#REF!</definedName>
    <definedName name="________DBA7" localSheetId="13">[1]worksheet!#REF!</definedName>
    <definedName name="________DBA7" localSheetId="14">[1]worksheet!#REF!</definedName>
    <definedName name="________DBA7">[1]worksheet!#REF!</definedName>
    <definedName name="_______DBA7" localSheetId="27">[1]worksheet!#REF!</definedName>
    <definedName name="_______DBA7" localSheetId="26">[1]worksheet!#REF!</definedName>
    <definedName name="_______DBA7" localSheetId="28">[1]worksheet!#REF!</definedName>
    <definedName name="_______DBA7" localSheetId="29">[1]worksheet!#REF!</definedName>
    <definedName name="_______DBA7" localSheetId="30">[1]worksheet!#REF!</definedName>
    <definedName name="_______DBA7" localSheetId="31">[1]worksheet!#REF!</definedName>
    <definedName name="_______DBA7" localSheetId="32">[1]worksheet!#REF!</definedName>
    <definedName name="_______DBA7" localSheetId="33">[1]worksheet!#REF!</definedName>
    <definedName name="_______DBA7" localSheetId="34">[1]worksheet!#REF!</definedName>
    <definedName name="_______DBA7" localSheetId="35">[1]worksheet!#REF!</definedName>
    <definedName name="_______DBA7" localSheetId="36">[1]worksheet!#REF!</definedName>
    <definedName name="_______DBA7" localSheetId="37">[1]worksheet!#REF!</definedName>
    <definedName name="_______DBA7" localSheetId="38">[1]worksheet!#REF!</definedName>
    <definedName name="_______DBA7" localSheetId="39">[1]worksheet!#REF!</definedName>
    <definedName name="_______DBA7" localSheetId="40">[1]worksheet!#REF!</definedName>
    <definedName name="_______DBA7" localSheetId="41">[1]worksheet!#REF!</definedName>
    <definedName name="_______DBA7" localSheetId="42">[1]worksheet!#REF!</definedName>
    <definedName name="_______DBA7" localSheetId="43">[1]worksheet!#REF!</definedName>
    <definedName name="_______DBA7" localSheetId="44">[1]worksheet!#REF!</definedName>
    <definedName name="_______DBA7" localSheetId="45">[1]worksheet!#REF!</definedName>
    <definedName name="_______DBA7" localSheetId="46">[1]worksheet!#REF!</definedName>
    <definedName name="_______DBA7" localSheetId="47">[1]worksheet!#REF!</definedName>
    <definedName name="_______DBA7" localSheetId="48">[1]worksheet!#REF!</definedName>
    <definedName name="_______DBA7" localSheetId="49">[1]worksheet!#REF!</definedName>
    <definedName name="_______DBA7" localSheetId="50">[1]worksheet!#REF!</definedName>
    <definedName name="_______DBA7" localSheetId="51">[1]worksheet!#REF!</definedName>
    <definedName name="_______DBA7" localSheetId="52">[1]worksheet!#REF!</definedName>
    <definedName name="_______DBA7" localSheetId="53">[1]worksheet!#REF!</definedName>
    <definedName name="_______DBA7" localSheetId="54">[1]worksheet!#REF!</definedName>
    <definedName name="_______DBA7" localSheetId="55">[1]worksheet!#REF!</definedName>
    <definedName name="_______DBA7" localSheetId="56">[1]worksheet!#REF!</definedName>
    <definedName name="_______DBA7" localSheetId="57">[1]worksheet!#REF!</definedName>
    <definedName name="_______DBA7" localSheetId="58">[1]worksheet!#REF!</definedName>
    <definedName name="_______DBA7" localSheetId="59">[1]worksheet!#REF!</definedName>
    <definedName name="_______DBA7" localSheetId="60">[1]worksheet!#REF!</definedName>
    <definedName name="_______DBA7" localSheetId="61">[1]worksheet!#REF!</definedName>
    <definedName name="_______DBA7" localSheetId="62">[1]worksheet!#REF!</definedName>
    <definedName name="_______DBA7" localSheetId="63">[1]worksheet!#REF!</definedName>
    <definedName name="_______DBA7" localSheetId="64">[1]worksheet!#REF!</definedName>
    <definedName name="_______DBA7" localSheetId="65">[1]worksheet!#REF!</definedName>
    <definedName name="_______DBA7" localSheetId="66">[1]worksheet!#REF!</definedName>
    <definedName name="_______DBA7" localSheetId="67">[1]worksheet!#REF!</definedName>
    <definedName name="_______DBA7" localSheetId="68">[1]worksheet!#REF!</definedName>
    <definedName name="_______DBA7" localSheetId="69">[1]worksheet!#REF!</definedName>
    <definedName name="_______DBA7" localSheetId="70">[1]worksheet!#REF!</definedName>
    <definedName name="_______DBA7" localSheetId="71">[1]worksheet!#REF!</definedName>
    <definedName name="_______DBA7" localSheetId="72">[1]worksheet!#REF!</definedName>
    <definedName name="_______DBA7" localSheetId="73">[1]worksheet!#REF!</definedName>
    <definedName name="_______DBA7" localSheetId="74">[1]worksheet!#REF!</definedName>
    <definedName name="_______DBA7" localSheetId="75">[1]worksheet!#REF!</definedName>
    <definedName name="_______DBA7" localSheetId="76">[1]worksheet!#REF!</definedName>
    <definedName name="_______DBA7" localSheetId="77">[1]worksheet!#REF!</definedName>
    <definedName name="_______DBA7" localSheetId="78">[1]worksheet!#REF!</definedName>
    <definedName name="_______DBA7" localSheetId="79">[1]worksheet!#REF!</definedName>
    <definedName name="_______DBA7" localSheetId="80">[1]worksheet!#REF!</definedName>
    <definedName name="_______DBA7" localSheetId="81">[1]worksheet!#REF!</definedName>
    <definedName name="_______DBA7" localSheetId="82">[1]worksheet!#REF!</definedName>
    <definedName name="_______DBA7" localSheetId="83">[1]worksheet!#REF!</definedName>
    <definedName name="_______DBA7" localSheetId="84">[1]worksheet!#REF!</definedName>
    <definedName name="_______DBA7" localSheetId="85">[1]worksheet!#REF!</definedName>
    <definedName name="_______DBA7" localSheetId="86">[1]worksheet!#REF!</definedName>
    <definedName name="_______DBA7" localSheetId="87">[1]worksheet!#REF!</definedName>
    <definedName name="_______DBA7" localSheetId="88">[1]worksheet!#REF!</definedName>
    <definedName name="_______DBA7" localSheetId="89">[1]worksheet!#REF!</definedName>
    <definedName name="_______DBA7" localSheetId="90">[1]worksheet!#REF!</definedName>
    <definedName name="_______DBA7" localSheetId="91">[1]worksheet!#REF!</definedName>
    <definedName name="_______DBA7" localSheetId="92">[1]worksheet!#REF!</definedName>
    <definedName name="_______DBA7" localSheetId="93">[1]worksheet!#REF!</definedName>
    <definedName name="_______DBA7" localSheetId="94">[1]worksheet!#REF!</definedName>
    <definedName name="_______DBA7" localSheetId="95">[1]worksheet!#REF!</definedName>
    <definedName name="_______DBA7" localSheetId="96">[1]worksheet!#REF!</definedName>
    <definedName name="_______DBA7" localSheetId="97">[1]worksheet!#REF!</definedName>
    <definedName name="_______DBA7" localSheetId="98">[1]worksheet!#REF!</definedName>
    <definedName name="_______DBA7" localSheetId="99">[1]worksheet!#REF!</definedName>
    <definedName name="_______DBA7" localSheetId="100">[1]worksheet!#REF!</definedName>
    <definedName name="_______DBA7" localSheetId="101">[1]worksheet!#REF!</definedName>
    <definedName name="_______DBA7" localSheetId="102">[1]worksheet!#REF!</definedName>
    <definedName name="_______DBA7" localSheetId="103">[1]worksheet!#REF!</definedName>
    <definedName name="_______DBA7" localSheetId="15">[1]worksheet!#REF!</definedName>
    <definedName name="_______DBA7" localSheetId="16">[1]worksheet!#REF!</definedName>
    <definedName name="_______DBA7" localSheetId="20">[1]worksheet!#REF!</definedName>
    <definedName name="_______DBA7" localSheetId="21">[1]worksheet!#REF!</definedName>
    <definedName name="_______DBA7" localSheetId="22">[1]worksheet!#REF!</definedName>
    <definedName name="_______DBA7" localSheetId="23">[1]worksheet!#REF!</definedName>
    <definedName name="_______DBA7" localSheetId="17">[1]worksheet!#REF!</definedName>
    <definedName name="_______DBA7" localSheetId="24">[1]worksheet!#REF!</definedName>
    <definedName name="_______DBA7" localSheetId="25">[1]worksheet!#REF!</definedName>
    <definedName name="_______DBA7" localSheetId="18">[1]worksheet!#REF!</definedName>
    <definedName name="_______DBA7" localSheetId="19">[1]worksheet!#REF!</definedName>
    <definedName name="_______DBA7" localSheetId="5">[1]worksheet!#REF!</definedName>
    <definedName name="_______DBA7" localSheetId="6">[1]worksheet!#REF!</definedName>
    <definedName name="_______DBA7" localSheetId="7">[1]worksheet!#REF!</definedName>
    <definedName name="_______DBA7" localSheetId="8">[1]worksheet!#REF!</definedName>
    <definedName name="_______DBA7" localSheetId="9">[1]worksheet!#REF!</definedName>
    <definedName name="_______DBA7" localSheetId="10">[1]worksheet!#REF!</definedName>
    <definedName name="_______DBA7" localSheetId="11">[1]worksheet!#REF!</definedName>
    <definedName name="_______DBA7" localSheetId="12">[1]worksheet!#REF!</definedName>
    <definedName name="_______DBA7" localSheetId="13">[1]worksheet!#REF!</definedName>
    <definedName name="_______DBA7" localSheetId="14">[1]worksheet!#REF!</definedName>
    <definedName name="_______DBA7">[1]worksheet!#REF!</definedName>
    <definedName name="_____DBA7" localSheetId="27">[1]worksheet!#REF!</definedName>
    <definedName name="_____DBA7" localSheetId="26">[1]worksheet!#REF!</definedName>
    <definedName name="_____DBA7" localSheetId="28">[1]worksheet!#REF!</definedName>
    <definedName name="_____DBA7" localSheetId="29">[1]worksheet!#REF!</definedName>
    <definedName name="_____DBA7" localSheetId="30">[1]worksheet!#REF!</definedName>
    <definedName name="_____DBA7" localSheetId="31">[1]worksheet!#REF!</definedName>
    <definedName name="_____DBA7" localSheetId="32">[1]worksheet!#REF!</definedName>
    <definedName name="_____DBA7" localSheetId="33">[1]worksheet!#REF!</definedName>
    <definedName name="_____DBA7" localSheetId="34">[1]worksheet!#REF!</definedName>
    <definedName name="_____DBA7" localSheetId="35">[1]worksheet!#REF!</definedName>
    <definedName name="_____DBA7" localSheetId="36">[1]worksheet!#REF!</definedName>
    <definedName name="_____DBA7" localSheetId="37">[1]worksheet!#REF!</definedName>
    <definedName name="_____DBA7" localSheetId="38">[1]worksheet!#REF!</definedName>
    <definedName name="_____DBA7" localSheetId="39">[1]worksheet!#REF!</definedName>
    <definedName name="_____DBA7" localSheetId="40">[1]worksheet!#REF!</definedName>
    <definedName name="_____DBA7" localSheetId="41">[1]worksheet!#REF!</definedName>
    <definedName name="_____DBA7" localSheetId="42">[1]worksheet!#REF!</definedName>
    <definedName name="_____DBA7" localSheetId="43">[1]worksheet!#REF!</definedName>
    <definedName name="_____DBA7" localSheetId="44">[1]worksheet!#REF!</definedName>
    <definedName name="_____DBA7" localSheetId="45">[1]worksheet!#REF!</definedName>
    <definedName name="_____DBA7" localSheetId="46">[1]worksheet!#REF!</definedName>
    <definedName name="_____DBA7" localSheetId="47">[1]worksheet!#REF!</definedName>
    <definedName name="_____DBA7" localSheetId="48">[1]worksheet!#REF!</definedName>
    <definedName name="_____DBA7" localSheetId="49">[1]worksheet!#REF!</definedName>
    <definedName name="_____DBA7" localSheetId="50">[1]worksheet!#REF!</definedName>
    <definedName name="_____DBA7" localSheetId="51">[1]worksheet!#REF!</definedName>
    <definedName name="_____DBA7" localSheetId="52">[1]worksheet!#REF!</definedName>
    <definedName name="_____DBA7" localSheetId="53">[1]worksheet!#REF!</definedName>
    <definedName name="_____DBA7" localSheetId="54">[1]worksheet!#REF!</definedName>
    <definedName name="_____DBA7" localSheetId="55">[1]worksheet!#REF!</definedName>
    <definedName name="_____DBA7" localSheetId="56">[1]worksheet!#REF!</definedName>
    <definedName name="_____DBA7" localSheetId="57">[1]worksheet!#REF!</definedName>
    <definedName name="_____DBA7" localSheetId="58">[1]worksheet!#REF!</definedName>
    <definedName name="_____DBA7" localSheetId="59">[1]worksheet!#REF!</definedName>
    <definedName name="_____DBA7" localSheetId="60">[1]worksheet!#REF!</definedName>
    <definedName name="_____DBA7" localSheetId="61">[1]worksheet!#REF!</definedName>
    <definedName name="_____DBA7" localSheetId="62">[1]worksheet!#REF!</definedName>
    <definedName name="_____DBA7" localSheetId="63">[1]worksheet!#REF!</definedName>
    <definedName name="_____DBA7" localSheetId="64">[1]worksheet!#REF!</definedName>
    <definedName name="_____DBA7" localSheetId="65">[1]worksheet!#REF!</definedName>
    <definedName name="_____DBA7" localSheetId="66">[1]worksheet!#REF!</definedName>
    <definedName name="_____DBA7" localSheetId="67">[1]worksheet!#REF!</definedName>
    <definedName name="_____DBA7" localSheetId="68">[1]worksheet!#REF!</definedName>
    <definedName name="_____DBA7" localSheetId="69">[1]worksheet!#REF!</definedName>
    <definedName name="_____DBA7" localSheetId="70">[1]worksheet!#REF!</definedName>
    <definedName name="_____DBA7" localSheetId="71">[1]worksheet!#REF!</definedName>
    <definedName name="_____DBA7" localSheetId="72">[1]worksheet!#REF!</definedName>
    <definedName name="_____DBA7" localSheetId="73">[1]worksheet!#REF!</definedName>
    <definedName name="_____DBA7" localSheetId="74">[1]worksheet!#REF!</definedName>
    <definedName name="_____DBA7" localSheetId="75">[1]worksheet!#REF!</definedName>
    <definedName name="_____DBA7" localSheetId="76">[1]worksheet!#REF!</definedName>
    <definedName name="_____DBA7" localSheetId="77">[1]worksheet!#REF!</definedName>
    <definedName name="_____DBA7" localSheetId="78">[1]worksheet!#REF!</definedName>
    <definedName name="_____DBA7" localSheetId="79">[1]worksheet!#REF!</definedName>
    <definedName name="_____DBA7" localSheetId="80">[1]worksheet!#REF!</definedName>
    <definedName name="_____DBA7" localSheetId="81">[1]worksheet!#REF!</definedName>
    <definedName name="_____DBA7" localSheetId="82">[1]worksheet!#REF!</definedName>
    <definedName name="_____DBA7" localSheetId="83">[1]worksheet!#REF!</definedName>
    <definedName name="_____DBA7" localSheetId="84">[1]worksheet!#REF!</definedName>
    <definedName name="_____DBA7" localSheetId="85">[1]worksheet!#REF!</definedName>
    <definedName name="_____DBA7" localSheetId="86">[1]worksheet!#REF!</definedName>
    <definedName name="_____DBA7" localSheetId="87">[1]worksheet!#REF!</definedName>
    <definedName name="_____DBA7" localSheetId="88">[1]worksheet!#REF!</definedName>
    <definedName name="_____DBA7" localSheetId="89">[1]worksheet!#REF!</definedName>
    <definedName name="_____DBA7" localSheetId="90">[1]worksheet!#REF!</definedName>
    <definedName name="_____DBA7" localSheetId="91">[1]worksheet!#REF!</definedName>
    <definedName name="_____DBA7" localSheetId="92">[1]worksheet!#REF!</definedName>
    <definedName name="_____DBA7" localSheetId="93">[1]worksheet!#REF!</definedName>
    <definedName name="_____DBA7" localSheetId="94">[1]worksheet!#REF!</definedName>
    <definedName name="_____DBA7" localSheetId="95">[1]worksheet!#REF!</definedName>
    <definedName name="_____DBA7" localSheetId="96">[1]worksheet!#REF!</definedName>
    <definedName name="_____DBA7" localSheetId="97">[1]worksheet!#REF!</definedName>
    <definedName name="_____DBA7" localSheetId="98">[1]worksheet!#REF!</definedName>
    <definedName name="_____DBA7" localSheetId="99">[1]worksheet!#REF!</definedName>
    <definedName name="_____DBA7" localSheetId="100">[1]worksheet!#REF!</definedName>
    <definedName name="_____DBA7" localSheetId="101">[1]worksheet!#REF!</definedName>
    <definedName name="_____DBA7" localSheetId="102">[1]worksheet!#REF!</definedName>
    <definedName name="_____DBA7" localSheetId="103">[1]worksheet!#REF!</definedName>
    <definedName name="_____DBA7" localSheetId="15">[1]worksheet!#REF!</definedName>
    <definedName name="_____DBA7" localSheetId="16">[1]worksheet!#REF!</definedName>
    <definedName name="_____DBA7" localSheetId="20">[1]worksheet!#REF!</definedName>
    <definedName name="_____DBA7" localSheetId="21">[1]worksheet!#REF!</definedName>
    <definedName name="_____DBA7" localSheetId="22">[1]worksheet!#REF!</definedName>
    <definedName name="_____DBA7" localSheetId="23">[1]worksheet!#REF!</definedName>
    <definedName name="_____DBA7" localSheetId="17">[1]worksheet!#REF!</definedName>
    <definedName name="_____DBA7" localSheetId="24">[1]worksheet!#REF!</definedName>
    <definedName name="_____DBA7" localSheetId="25">[1]worksheet!#REF!</definedName>
    <definedName name="_____DBA7" localSheetId="18">[1]worksheet!#REF!</definedName>
    <definedName name="_____DBA7" localSheetId="19">[1]worksheet!#REF!</definedName>
    <definedName name="_____DBA7" localSheetId="5">[1]worksheet!#REF!</definedName>
    <definedName name="_____DBA7" localSheetId="6">[1]worksheet!#REF!</definedName>
    <definedName name="_____DBA7" localSheetId="7">[1]worksheet!#REF!</definedName>
    <definedName name="_____DBA7" localSheetId="8">[1]worksheet!#REF!</definedName>
    <definedName name="_____DBA7" localSheetId="9">[1]worksheet!#REF!</definedName>
    <definedName name="_____DBA7" localSheetId="10">[1]worksheet!#REF!</definedName>
    <definedName name="_____DBA7" localSheetId="11">[1]worksheet!#REF!</definedName>
    <definedName name="_____DBA7" localSheetId="12">[1]worksheet!#REF!</definedName>
    <definedName name="_____DBA7" localSheetId="13">[1]worksheet!#REF!</definedName>
    <definedName name="_____DBA7" localSheetId="14">[1]worksheet!#REF!</definedName>
    <definedName name="_____DBA7">[1]worksheet!#REF!</definedName>
    <definedName name="____DBA7" localSheetId="27">[1]worksheet!#REF!</definedName>
    <definedName name="____DBA7" localSheetId="26">[1]worksheet!#REF!</definedName>
    <definedName name="____DBA7" localSheetId="28">[1]worksheet!#REF!</definedName>
    <definedName name="____DBA7" localSheetId="29">[1]worksheet!#REF!</definedName>
    <definedName name="____DBA7" localSheetId="30">[1]worksheet!#REF!</definedName>
    <definedName name="____DBA7" localSheetId="31">[1]worksheet!#REF!</definedName>
    <definedName name="____DBA7" localSheetId="32">[1]worksheet!#REF!</definedName>
    <definedName name="____DBA7" localSheetId="33">[1]worksheet!#REF!</definedName>
    <definedName name="____DBA7" localSheetId="34">[1]worksheet!#REF!</definedName>
    <definedName name="____DBA7" localSheetId="35">[1]worksheet!#REF!</definedName>
    <definedName name="____DBA7" localSheetId="36">[1]worksheet!#REF!</definedName>
    <definedName name="____DBA7" localSheetId="37">[1]worksheet!#REF!</definedName>
    <definedName name="____DBA7" localSheetId="38">[1]worksheet!#REF!</definedName>
    <definedName name="____DBA7" localSheetId="39">[1]worksheet!#REF!</definedName>
    <definedName name="____DBA7" localSheetId="40">[1]worksheet!#REF!</definedName>
    <definedName name="____DBA7" localSheetId="41">[1]worksheet!#REF!</definedName>
    <definedName name="____DBA7" localSheetId="42">[1]worksheet!#REF!</definedName>
    <definedName name="____DBA7" localSheetId="43">[1]worksheet!#REF!</definedName>
    <definedName name="____DBA7" localSheetId="44">[1]worksheet!#REF!</definedName>
    <definedName name="____DBA7" localSheetId="45">[1]worksheet!#REF!</definedName>
    <definedName name="____DBA7" localSheetId="46">[1]worksheet!#REF!</definedName>
    <definedName name="____DBA7" localSheetId="47">[1]worksheet!#REF!</definedName>
    <definedName name="____DBA7" localSheetId="48">[1]worksheet!#REF!</definedName>
    <definedName name="____DBA7" localSheetId="49">[1]worksheet!#REF!</definedName>
    <definedName name="____DBA7" localSheetId="50">[1]worksheet!#REF!</definedName>
    <definedName name="____DBA7" localSheetId="51">[1]worksheet!#REF!</definedName>
    <definedName name="____DBA7" localSheetId="52">[1]worksheet!#REF!</definedName>
    <definedName name="____DBA7" localSheetId="53">[1]worksheet!#REF!</definedName>
    <definedName name="____DBA7" localSheetId="54">[1]worksheet!#REF!</definedName>
    <definedName name="____DBA7" localSheetId="55">[1]worksheet!#REF!</definedName>
    <definedName name="____DBA7" localSheetId="56">[1]worksheet!#REF!</definedName>
    <definedName name="____DBA7" localSheetId="57">[1]worksheet!#REF!</definedName>
    <definedName name="____DBA7" localSheetId="58">[1]worksheet!#REF!</definedName>
    <definedName name="____DBA7" localSheetId="59">[1]worksheet!#REF!</definedName>
    <definedName name="____DBA7" localSheetId="60">[1]worksheet!#REF!</definedName>
    <definedName name="____DBA7" localSheetId="61">[1]worksheet!#REF!</definedName>
    <definedName name="____DBA7" localSheetId="62">[1]worksheet!#REF!</definedName>
    <definedName name="____DBA7" localSheetId="63">[1]worksheet!#REF!</definedName>
    <definedName name="____DBA7" localSheetId="64">[1]worksheet!#REF!</definedName>
    <definedName name="____DBA7" localSheetId="65">[1]worksheet!#REF!</definedName>
    <definedName name="____DBA7" localSheetId="66">[1]worksheet!#REF!</definedName>
    <definedName name="____DBA7" localSheetId="67">[1]worksheet!#REF!</definedName>
    <definedName name="____DBA7" localSheetId="68">[1]worksheet!#REF!</definedName>
    <definedName name="____DBA7" localSheetId="69">[1]worksheet!#REF!</definedName>
    <definedName name="____DBA7" localSheetId="70">[1]worksheet!#REF!</definedName>
    <definedName name="____DBA7" localSheetId="71">[1]worksheet!#REF!</definedName>
    <definedName name="____DBA7" localSheetId="72">[1]worksheet!#REF!</definedName>
    <definedName name="____DBA7" localSheetId="73">[1]worksheet!#REF!</definedName>
    <definedName name="____DBA7" localSheetId="74">[1]worksheet!#REF!</definedName>
    <definedName name="____DBA7" localSheetId="75">[1]worksheet!#REF!</definedName>
    <definedName name="____DBA7" localSheetId="76">[1]worksheet!#REF!</definedName>
    <definedName name="____DBA7" localSheetId="77">[1]worksheet!#REF!</definedName>
    <definedName name="____DBA7" localSheetId="78">[1]worksheet!#REF!</definedName>
    <definedName name="____DBA7" localSheetId="79">[1]worksheet!#REF!</definedName>
    <definedName name="____DBA7" localSheetId="80">[1]worksheet!#REF!</definedName>
    <definedName name="____DBA7" localSheetId="81">[1]worksheet!#REF!</definedName>
    <definedName name="____DBA7" localSheetId="82">[1]worksheet!#REF!</definedName>
    <definedName name="____DBA7" localSheetId="83">[1]worksheet!#REF!</definedName>
    <definedName name="____DBA7" localSheetId="84">[1]worksheet!#REF!</definedName>
    <definedName name="____DBA7" localSheetId="85">[1]worksheet!#REF!</definedName>
    <definedName name="____DBA7" localSheetId="86">[1]worksheet!#REF!</definedName>
    <definedName name="____DBA7" localSheetId="87">[1]worksheet!#REF!</definedName>
    <definedName name="____DBA7" localSheetId="88">[1]worksheet!#REF!</definedName>
    <definedName name="____DBA7" localSheetId="89">[1]worksheet!#REF!</definedName>
    <definedName name="____DBA7" localSheetId="90">[1]worksheet!#REF!</definedName>
    <definedName name="____DBA7" localSheetId="91">[1]worksheet!#REF!</definedName>
    <definedName name="____DBA7" localSheetId="92">[1]worksheet!#REF!</definedName>
    <definedName name="____DBA7" localSheetId="93">[1]worksheet!#REF!</definedName>
    <definedName name="____DBA7" localSheetId="94">[1]worksheet!#REF!</definedName>
    <definedName name="____DBA7" localSheetId="95">[1]worksheet!#REF!</definedName>
    <definedName name="____DBA7" localSheetId="96">[1]worksheet!#REF!</definedName>
    <definedName name="____DBA7" localSheetId="97">[1]worksheet!#REF!</definedName>
    <definedName name="____DBA7" localSheetId="98">[1]worksheet!#REF!</definedName>
    <definedName name="____DBA7" localSheetId="99">[1]worksheet!#REF!</definedName>
    <definedName name="____DBA7" localSheetId="100">[1]worksheet!#REF!</definedName>
    <definedName name="____DBA7" localSheetId="101">[1]worksheet!#REF!</definedName>
    <definedName name="____DBA7" localSheetId="102">[1]worksheet!#REF!</definedName>
    <definedName name="____DBA7" localSheetId="103">[1]worksheet!#REF!</definedName>
    <definedName name="____DBA7" localSheetId="15">[1]worksheet!#REF!</definedName>
    <definedName name="____DBA7" localSheetId="16">[1]worksheet!#REF!</definedName>
    <definedName name="____DBA7" localSheetId="20">[1]worksheet!#REF!</definedName>
    <definedName name="____DBA7" localSheetId="21">[1]worksheet!#REF!</definedName>
    <definedName name="____DBA7" localSheetId="22">[1]worksheet!#REF!</definedName>
    <definedName name="____DBA7" localSheetId="23">[1]worksheet!#REF!</definedName>
    <definedName name="____DBA7" localSheetId="17">[1]worksheet!#REF!</definedName>
    <definedName name="____DBA7" localSheetId="24">[1]worksheet!#REF!</definedName>
    <definedName name="____DBA7" localSheetId="25">[1]worksheet!#REF!</definedName>
    <definedName name="____DBA7" localSheetId="18">[1]worksheet!#REF!</definedName>
    <definedName name="____DBA7" localSheetId="19">[1]worksheet!#REF!</definedName>
    <definedName name="____DBA7" localSheetId="5">[1]worksheet!#REF!</definedName>
    <definedName name="____DBA7" localSheetId="6">[1]worksheet!#REF!</definedName>
    <definedName name="____DBA7" localSheetId="7">[1]worksheet!#REF!</definedName>
    <definedName name="____DBA7" localSheetId="8">[1]worksheet!#REF!</definedName>
    <definedName name="____DBA7" localSheetId="9">[1]worksheet!#REF!</definedName>
    <definedName name="____DBA7" localSheetId="10">[1]worksheet!#REF!</definedName>
    <definedName name="____DBA7" localSheetId="11">[1]worksheet!#REF!</definedName>
    <definedName name="____DBA7" localSheetId="12">[1]worksheet!#REF!</definedName>
    <definedName name="____DBA7" localSheetId="13">[1]worksheet!#REF!</definedName>
    <definedName name="____DBA7" localSheetId="14">[1]worksheet!#REF!</definedName>
    <definedName name="____DBA7">[1]worksheet!#REF!</definedName>
    <definedName name="___DBA7" localSheetId="27">[1]worksheet!#REF!</definedName>
    <definedName name="___DBA7" localSheetId="26">[1]worksheet!#REF!</definedName>
    <definedName name="___DBA7" localSheetId="28">[1]worksheet!#REF!</definedName>
    <definedName name="___DBA7" localSheetId="29">[1]worksheet!#REF!</definedName>
    <definedName name="___DBA7" localSheetId="30">[1]worksheet!#REF!</definedName>
    <definedName name="___DBA7" localSheetId="31">[1]worksheet!#REF!</definedName>
    <definedName name="___DBA7" localSheetId="32">[1]worksheet!#REF!</definedName>
    <definedName name="___DBA7" localSheetId="33">[1]worksheet!#REF!</definedName>
    <definedName name="___DBA7" localSheetId="34">[1]worksheet!#REF!</definedName>
    <definedName name="___DBA7" localSheetId="35">[1]worksheet!#REF!</definedName>
    <definedName name="___DBA7" localSheetId="36">[1]worksheet!#REF!</definedName>
    <definedName name="___DBA7" localSheetId="37">[1]worksheet!#REF!</definedName>
    <definedName name="___DBA7" localSheetId="38">[1]worksheet!#REF!</definedName>
    <definedName name="___DBA7" localSheetId="39">[1]worksheet!#REF!</definedName>
    <definedName name="___DBA7" localSheetId="40">[1]worksheet!#REF!</definedName>
    <definedName name="___DBA7" localSheetId="41">[1]worksheet!#REF!</definedName>
    <definedName name="___DBA7" localSheetId="42">[1]worksheet!#REF!</definedName>
    <definedName name="___DBA7" localSheetId="43">[1]worksheet!#REF!</definedName>
    <definedName name="___DBA7" localSheetId="44">[1]worksheet!#REF!</definedName>
    <definedName name="___DBA7" localSheetId="45">[1]worksheet!#REF!</definedName>
    <definedName name="___DBA7" localSheetId="46">[1]worksheet!#REF!</definedName>
    <definedName name="___DBA7" localSheetId="47">[1]worksheet!#REF!</definedName>
    <definedName name="___DBA7" localSheetId="48">[1]worksheet!#REF!</definedName>
    <definedName name="___DBA7" localSheetId="49">[1]worksheet!#REF!</definedName>
    <definedName name="___DBA7" localSheetId="50">[1]worksheet!#REF!</definedName>
    <definedName name="___DBA7" localSheetId="51">[1]worksheet!#REF!</definedName>
    <definedName name="___DBA7" localSheetId="52">[1]worksheet!#REF!</definedName>
    <definedName name="___DBA7" localSheetId="53">[1]worksheet!#REF!</definedName>
    <definedName name="___DBA7" localSheetId="54">[1]worksheet!#REF!</definedName>
    <definedName name="___DBA7" localSheetId="55">[1]worksheet!#REF!</definedName>
    <definedName name="___DBA7" localSheetId="56">[1]worksheet!#REF!</definedName>
    <definedName name="___DBA7" localSheetId="57">[1]worksheet!#REF!</definedName>
    <definedName name="___DBA7" localSheetId="58">[1]worksheet!#REF!</definedName>
    <definedName name="___DBA7" localSheetId="59">[1]worksheet!#REF!</definedName>
    <definedName name="___DBA7" localSheetId="60">[1]worksheet!#REF!</definedName>
    <definedName name="___DBA7" localSheetId="61">[1]worksheet!#REF!</definedName>
    <definedName name="___DBA7" localSheetId="62">[1]worksheet!#REF!</definedName>
    <definedName name="___DBA7" localSheetId="63">[1]worksheet!#REF!</definedName>
    <definedName name="___DBA7" localSheetId="64">[1]worksheet!#REF!</definedName>
    <definedName name="___DBA7" localSheetId="65">[1]worksheet!#REF!</definedName>
    <definedName name="___DBA7" localSheetId="66">[1]worksheet!#REF!</definedName>
    <definedName name="___DBA7" localSheetId="67">[1]worksheet!#REF!</definedName>
    <definedName name="___DBA7" localSheetId="68">[1]worksheet!#REF!</definedName>
    <definedName name="___DBA7" localSheetId="69">[1]worksheet!#REF!</definedName>
    <definedName name="___DBA7" localSheetId="70">[1]worksheet!#REF!</definedName>
    <definedName name="___DBA7" localSheetId="71">[1]worksheet!#REF!</definedName>
    <definedName name="___DBA7" localSheetId="72">[1]worksheet!#REF!</definedName>
    <definedName name="___DBA7" localSheetId="73">[1]worksheet!#REF!</definedName>
    <definedName name="___DBA7" localSheetId="74">[1]worksheet!#REF!</definedName>
    <definedName name="___DBA7" localSheetId="75">[1]worksheet!#REF!</definedName>
    <definedName name="___DBA7" localSheetId="76">[1]worksheet!#REF!</definedName>
    <definedName name="___DBA7" localSheetId="77">[1]worksheet!#REF!</definedName>
    <definedName name="___DBA7" localSheetId="78">[1]worksheet!#REF!</definedName>
    <definedName name="___DBA7" localSheetId="79">[1]worksheet!#REF!</definedName>
    <definedName name="___DBA7" localSheetId="80">[1]worksheet!#REF!</definedName>
    <definedName name="___DBA7" localSheetId="81">[1]worksheet!#REF!</definedName>
    <definedName name="___DBA7" localSheetId="82">[1]worksheet!#REF!</definedName>
    <definedName name="___DBA7" localSheetId="83">[1]worksheet!#REF!</definedName>
    <definedName name="___DBA7" localSheetId="84">[1]worksheet!#REF!</definedName>
    <definedName name="___DBA7" localSheetId="85">[1]worksheet!#REF!</definedName>
    <definedName name="___DBA7" localSheetId="86">[1]worksheet!#REF!</definedName>
    <definedName name="___DBA7" localSheetId="87">[1]worksheet!#REF!</definedName>
    <definedName name="___DBA7" localSheetId="88">[1]worksheet!#REF!</definedName>
    <definedName name="___DBA7" localSheetId="89">[1]worksheet!#REF!</definedName>
    <definedName name="___DBA7" localSheetId="90">[1]worksheet!#REF!</definedName>
    <definedName name="___DBA7" localSheetId="91">[1]worksheet!#REF!</definedName>
    <definedName name="___DBA7" localSheetId="92">[1]worksheet!#REF!</definedName>
    <definedName name="___DBA7" localSheetId="93">[1]worksheet!#REF!</definedName>
    <definedName name="___DBA7" localSheetId="94">[1]worksheet!#REF!</definedName>
    <definedName name="___DBA7" localSheetId="95">[1]worksheet!#REF!</definedName>
    <definedName name="___DBA7" localSheetId="96">[1]worksheet!#REF!</definedName>
    <definedName name="___DBA7" localSheetId="97">[1]worksheet!#REF!</definedName>
    <definedName name="___DBA7" localSheetId="98">[1]worksheet!#REF!</definedName>
    <definedName name="___DBA7" localSheetId="99">[1]worksheet!#REF!</definedName>
    <definedName name="___DBA7" localSheetId="100">[1]worksheet!#REF!</definedName>
    <definedName name="___DBA7" localSheetId="101">[1]worksheet!#REF!</definedName>
    <definedName name="___DBA7" localSheetId="102">[1]worksheet!#REF!</definedName>
    <definedName name="___DBA7" localSheetId="103">[1]worksheet!#REF!</definedName>
    <definedName name="___DBA7" localSheetId="15">[1]worksheet!#REF!</definedName>
    <definedName name="___DBA7" localSheetId="16">[1]worksheet!#REF!</definedName>
    <definedName name="___DBA7" localSheetId="20">[1]worksheet!#REF!</definedName>
    <definedName name="___DBA7" localSheetId="21">[1]worksheet!#REF!</definedName>
    <definedName name="___DBA7" localSheetId="22">[1]worksheet!#REF!</definedName>
    <definedName name="___DBA7" localSheetId="23">[1]worksheet!#REF!</definedName>
    <definedName name="___DBA7" localSheetId="17">[1]worksheet!#REF!</definedName>
    <definedName name="___DBA7" localSheetId="24">[1]worksheet!#REF!</definedName>
    <definedName name="___DBA7" localSheetId="25">[1]worksheet!#REF!</definedName>
    <definedName name="___DBA7" localSheetId="18">[1]worksheet!#REF!</definedName>
    <definedName name="___DBA7" localSheetId="19">[1]worksheet!#REF!</definedName>
    <definedName name="___DBA7" localSheetId="5">[1]worksheet!#REF!</definedName>
    <definedName name="___DBA7" localSheetId="6">[1]worksheet!#REF!</definedName>
    <definedName name="___DBA7" localSheetId="7">[1]worksheet!#REF!</definedName>
    <definedName name="___DBA7" localSheetId="8">[1]worksheet!#REF!</definedName>
    <definedName name="___DBA7" localSheetId="9">[1]worksheet!#REF!</definedName>
    <definedName name="___DBA7" localSheetId="10">[1]worksheet!#REF!</definedName>
    <definedName name="___DBA7" localSheetId="11">[1]worksheet!#REF!</definedName>
    <definedName name="___DBA7" localSheetId="12">[1]worksheet!#REF!</definedName>
    <definedName name="___DBA7" localSheetId="13">[1]worksheet!#REF!</definedName>
    <definedName name="___DBA7" localSheetId="14">[1]worksheet!#REF!</definedName>
    <definedName name="___DBA7">[1]worksheet!#REF!</definedName>
    <definedName name="__123Graph_A" localSheetId="27" hidden="1">[2]A!#REF!</definedName>
    <definedName name="__123Graph_A" localSheetId="26" hidden="1">[2]A!#REF!</definedName>
    <definedName name="__123Graph_A" localSheetId="28" hidden="1">[2]A!#REF!</definedName>
    <definedName name="__123Graph_A" localSheetId="29" hidden="1">[2]A!#REF!</definedName>
    <definedName name="__123Graph_A" localSheetId="30" hidden="1">[2]A!#REF!</definedName>
    <definedName name="__123Graph_A" localSheetId="31" hidden="1">[2]A!#REF!</definedName>
    <definedName name="__123Graph_A" localSheetId="32" hidden="1">[2]A!#REF!</definedName>
    <definedName name="__123Graph_A" localSheetId="33" hidden="1">[2]A!#REF!</definedName>
    <definedName name="__123Graph_A" localSheetId="34" hidden="1">[2]A!#REF!</definedName>
    <definedName name="__123Graph_A" localSheetId="35" hidden="1">[2]A!#REF!</definedName>
    <definedName name="__123Graph_A" localSheetId="36" hidden="1">[2]A!#REF!</definedName>
    <definedName name="__123Graph_A" localSheetId="37" hidden="1">[2]A!#REF!</definedName>
    <definedName name="__123Graph_A" localSheetId="38" hidden="1">[2]A!#REF!</definedName>
    <definedName name="__123Graph_A" localSheetId="39" hidden="1">[2]A!#REF!</definedName>
    <definedName name="__123Graph_A" localSheetId="40" hidden="1">[2]A!#REF!</definedName>
    <definedName name="__123Graph_A" localSheetId="41" hidden="1">[2]A!#REF!</definedName>
    <definedName name="__123Graph_A" localSheetId="42" hidden="1">[2]A!#REF!</definedName>
    <definedName name="__123Graph_A" localSheetId="43" hidden="1">[2]A!#REF!</definedName>
    <definedName name="__123Graph_A" localSheetId="44" hidden="1">[2]A!#REF!</definedName>
    <definedName name="__123Graph_A" localSheetId="45" hidden="1">[2]A!#REF!</definedName>
    <definedName name="__123Graph_A" localSheetId="46" hidden="1">[2]A!#REF!</definedName>
    <definedName name="__123Graph_A" localSheetId="47" hidden="1">[2]A!#REF!</definedName>
    <definedName name="__123Graph_A" localSheetId="48" hidden="1">[2]A!#REF!</definedName>
    <definedName name="__123Graph_A" localSheetId="49" hidden="1">[2]A!#REF!</definedName>
    <definedName name="__123Graph_A" localSheetId="50" hidden="1">[2]A!#REF!</definedName>
    <definedName name="__123Graph_A" localSheetId="51" hidden="1">[2]A!#REF!</definedName>
    <definedName name="__123Graph_A" localSheetId="52" hidden="1">[2]A!#REF!</definedName>
    <definedName name="__123Graph_A" localSheetId="53" hidden="1">[2]A!#REF!</definedName>
    <definedName name="__123Graph_A" localSheetId="54" hidden="1">[2]A!#REF!</definedName>
    <definedName name="__123Graph_A" localSheetId="55" hidden="1">[2]A!#REF!</definedName>
    <definedName name="__123Graph_A" localSheetId="56" hidden="1">[2]A!#REF!</definedName>
    <definedName name="__123Graph_A" localSheetId="57" hidden="1">[2]A!#REF!</definedName>
    <definedName name="__123Graph_A" localSheetId="58" hidden="1">[2]A!#REF!</definedName>
    <definedName name="__123Graph_A" localSheetId="59" hidden="1">[2]A!#REF!</definedName>
    <definedName name="__123Graph_A" localSheetId="60" hidden="1">[2]A!#REF!</definedName>
    <definedName name="__123Graph_A" localSheetId="61" hidden="1">[2]A!#REF!</definedName>
    <definedName name="__123Graph_A" localSheetId="62" hidden="1">[2]A!#REF!</definedName>
    <definedName name="__123Graph_A" localSheetId="63" hidden="1">[2]A!#REF!</definedName>
    <definedName name="__123Graph_A" localSheetId="64" hidden="1">[2]A!#REF!</definedName>
    <definedName name="__123Graph_A" localSheetId="65" hidden="1">[2]A!#REF!</definedName>
    <definedName name="__123Graph_A" localSheetId="66" hidden="1">[2]A!#REF!</definedName>
    <definedName name="__123Graph_A" localSheetId="67" hidden="1">[2]A!#REF!</definedName>
    <definedName name="__123Graph_A" localSheetId="68" hidden="1">[2]A!#REF!</definedName>
    <definedName name="__123Graph_A" localSheetId="69" hidden="1">[2]A!#REF!</definedName>
    <definedName name="__123Graph_A" localSheetId="70" hidden="1">[2]A!#REF!</definedName>
    <definedName name="__123Graph_A" localSheetId="71" hidden="1">[2]A!#REF!</definedName>
    <definedName name="__123Graph_A" localSheetId="72" hidden="1">[2]A!#REF!</definedName>
    <definedName name="__123Graph_A" localSheetId="73" hidden="1">[2]A!#REF!</definedName>
    <definedName name="__123Graph_A" localSheetId="74" hidden="1">[2]A!#REF!</definedName>
    <definedName name="__123Graph_A" localSheetId="75" hidden="1">[2]A!#REF!</definedName>
    <definedName name="__123Graph_A" localSheetId="76" hidden="1">[2]A!#REF!</definedName>
    <definedName name="__123Graph_A" localSheetId="77" hidden="1">[2]A!#REF!</definedName>
    <definedName name="__123Graph_A" localSheetId="78" hidden="1">[2]A!#REF!</definedName>
    <definedName name="__123Graph_A" localSheetId="79" hidden="1">[2]A!#REF!</definedName>
    <definedName name="__123Graph_A" localSheetId="80" hidden="1">[2]A!#REF!</definedName>
    <definedName name="__123Graph_A" localSheetId="81" hidden="1">[2]A!#REF!</definedName>
    <definedName name="__123Graph_A" localSheetId="82" hidden="1">[2]A!#REF!</definedName>
    <definedName name="__123Graph_A" localSheetId="83" hidden="1">[2]A!#REF!</definedName>
    <definedName name="__123Graph_A" localSheetId="84" hidden="1">[2]A!#REF!</definedName>
    <definedName name="__123Graph_A" localSheetId="85" hidden="1">[2]A!#REF!</definedName>
    <definedName name="__123Graph_A" localSheetId="86" hidden="1">[2]A!#REF!</definedName>
    <definedName name="__123Graph_A" localSheetId="87" hidden="1">[2]A!#REF!</definedName>
    <definedName name="__123Graph_A" localSheetId="88" hidden="1">[2]A!#REF!</definedName>
    <definedName name="__123Graph_A" localSheetId="89" hidden="1">[2]A!#REF!</definedName>
    <definedName name="__123Graph_A" localSheetId="90" hidden="1">[2]A!#REF!</definedName>
    <definedName name="__123Graph_A" localSheetId="91" hidden="1">[2]A!#REF!</definedName>
    <definedName name="__123Graph_A" localSheetId="92" hidden="1">[2]A!#REF!</definedName>
    <definedName name="__123Graph_A" localSheetId="93" hidden="1">[2]A!#REF!</definedName>
    <definedName name="__123Graph_A" localSheetId="94" hidden="1">[2]A!#REF!</definedName>
    <definedName name="__123Graph_A" localSheetId="95" hidden="1">[2]A!#REF!</definedName>
    <definedName name="__123Graph_A" localSheetId="96" hidden="1">[2]A!#REF!</definedName>
    <definedName name="__123Graph_A" localSheetId="97" hidden="1">[2]A!#REF!</definedName>
    <definedName name="__123Graph_A" localSheetId="98" hidden="1">[2]A!#REF!</definedName>
    <definedName name="__123Graph_A" localSheetId="99" hidden="1">[2]A!#REF!</definedName>
    <definedName name="__123Graph_A" localSheetId="100" hidden="1">[2]A!#REF!</definedName>
    <definedName name="__123Graph_A" localSheetId="101" hidden="1">[2]A!#REF!</definedName>
    <definedName name="__123Graph_A" localSheetId="102" hidden="1">[2]A!#REF!</definedName>
    <definedName name="__123Graph_A" localSheetId="103" hidden="1">[2]A!#REF!</definedName>
    <definedName name="__123Graph_A" localSheetId="15" hidden="1">[2]A!#REF!</definedName>
    <definedName name="__123Graph_A" localSheetId="16" hidden="1">[2]A!#REF!</definedName>
    <definedName name="__123Graph_A" localSheetId="20" hidden="1">[2]A!#REF!</definedName>
    <definedName name="__123Graph_A" localSheetId="21" hidden="1">[2]A!#REF!</definedName>
    <definedName name="__123Graph_A" localSheetId="22" hidden="1">[2]A!#REF!</definedName>
    <definedName name="__123Graph_A" localSheetId="23" hidden="1">[2]A!#REF!</definedName>
    <definedName name="__123Graph_A" localSheetId="17" hidden="1">[2]A!#REF!</definedName>
    <definedName name="__123Graph_A" localSheetId="24" hidden="1">[2]A!#REF!</definedName>
    <definedName name="__123Graph_A" localSheetId="25" hidden="1">[2]A!#REF!</definedName>
    <definedName name="__123Graph_A" localSheetId="18" hidden="1">[2]A!#REF!</definedName>
    <definedName name="__123Graph_A" localSheetId="19" hidden="1">[2]A!#REF!</definedName>
    <definedName name="__123Graph_A" localSheetId="5" hidden="1">[2]A!#REF!</definedName>
    <definedName name="__123Graph_A" localSheetId="6" hidden="1">[2]A!#REF!</definedName>
    <definedName name="__123Graph_A" localSheetId="7" hidden="1">[2]A!#REF!</definedName>
    <definedName name="__123Graph_A" localSheetId="8" hidden="1">[2]A!#REF!</definedName>
    <definedName name="__123Graph_A" localSheetId="9" hidden="1">[2]A!#REF!</definedName>
    <definedName name="__123Graph_A" localSheetId="10" hidden="1">[2]A!#REF!</definedName>
    <definedName name="__123Graph_A" localSheetId="11" hidden="1">[2]A!#REF!</definedName>
    <definedName name="__123Graph_A" localSheetId="12" hidden="1">[2]A!#REF!</definedName>
    <definedName name="__123Graph_A" localSheetId="13" hidden="1">[2]A!#REF!</definedName>
    <definedName name="__123Graph_A" localSheetId="14" hidden="1">[2]A!#REF!</definedName>
    <definedName name="__123Graph_A" hidden="1">[2]A!#REF!</definedName>
    <definedName name="__123Graph_APL" localSheetId="27" hidden="1">[2]A!#REF!</definedName>
    <definedName name="__123Graph_APL" localSheetId="26" hidden="1">[2]A!#REF!</definedName>
    <definedName name="__123Graph_APL" localSheetId="28" hidden="1">[2]A!#REF!</definedName>
    <definedName name="__123Graph_APL" localSheetId="29" hidden="1">[2]A!#REF!</definedName>
    <definedName name="__123Graph_APL" localSheetId="30" hidden="1">[2]A!#REF!</definedName>
    <definedName name="__123Graph_APL" localSheetId="31" hidden="1">[2]A!#REF!</definedName>
    <definedName name="__123Graph_APL" localSheetId="32" hidden="1">[2]A!#REF!</definedName>
    <definedName name="__123Graph_APL" localSheetId="33" hidden="1">[2]A!#REF!</definedName>
    <definedName name="__123Graph_APL" localSheetId="34" hidden="1">[2]A!#REF!</definedName>
    <definedName name="__123Graph_APL" localSheetId="35" hidden="1">[2]A!#REF!</definedName>
    <definedName name="__123Graph_APL" localSheetId="36" hidden="1">[2]A!#REF!</definedName>
    <definedName name="__123Graph_APL" localSheetId="37" hidden="1">[2]A!#REF!</definedName>
    <definedName name="__123Graph_APL" localSheetId="38" hidden="1">[2]A!#REF!</definedName>
    <definedName name="__123Graph_APL" localSheetId="39" hidden="1">[2]A!#REF!</definedName>
    <definedName name="__123Graph_APL" localSheetId="40" hidden="1">[2]A!#REF!</definedName>
    <definedName name="__123Graph_APL" localSheetId="41" hidden="1">[2]A!#REF!</definedName>
    <definedName name="__123Graph_APL" localSheetId="42" hidden="1">[2]A!#REF!</definedName>
    <definedName name="__123Graph_APL" localSheetId="43" hidden="1">[2]A!#REF!</definedName>
    <definedName name="__123Graph_APL" localSheetId="44" hidden="1">[2]A!#REF!</definedName>
    <definedName name="__123Graph_APL" localSheetId="45" hidden="1">[2]A!#REF!</definedName>
    <definedName name="__123Graph_APL" localSheetId="46" hidden="1">[2]A!#REF!</definedName>
    <definedName name="__123Graph_APL" localSheetId="47" hidden="1">[2]A!#REF!</definedName>
    <definedName name="__123Graph_APL" localSheetId="48" hidden="1">[2]A!#REF!</definedName>
    <definedName name="__123Graph_APL" localSheetId="49" hidden="1">[2]A!#REF!</definedName>
    <definedName name="__123Graph_APL" localSheetId="50" hidden="1">[2]A!#REF!</definedName>
    <definedName name="__123Graph_APL" localSheetId="51" hidden="1">[2]A!#REF!</definedName>
    <definedName name="__123Graph_APL" localSheetId="52" hidden="1">[2]A!#REF!</definedName>
    <definedName name="__123Graph_APL" localSheetId="53" hidden="1">[2]A!#REF!</definedName>
    <definedName name="__123Graph_APL" localSheetId="54" hidden="1">[2]A!#REF!</definedName>
    <definedName name="__123Graph_APL" localSheetId="55" hidden="1">[2]A!#REF!</definedName>
    <definedName name="__123Graph_APL" localSheetId="56" hidden="1">[2]A!#REF!</definedName>
    <definedName name="__123Graph_APL" localSheetId="57" hidden="1">[2]A!#REF!</definedName>
    <definedName name="__123Graph_APL" localSheetId="58" hidden="1">[2]A!#REF!</definedName>
    <definedName name="__123Graph_APL" localSheetId="59" hidden="1">[2]A!#REF!</definedName>
    <definedName name="__123Graph_APL" localSheetId="60" hidden="1">[2]A!#REF!</definedName>
    <definedName name="__123Graph_APL" localSheetId="61" hidden="1">[2]A!#REF!</definedName>
    <definedName name="__123Graph_APL" localSheetId="62" hidden="1">[2]A!#REF!</definedName>
    <definedName name="__123Graph_APL" localSheetId="63" hidden="1">[2]A!#REF!</definedName>
    <definedName name="__123Graph_APL" localSheetId="64" hidden="1">[2]A!#REF!</definedName>
    <definedName name="__123Graph_APL" localSheetId="65" hidden="1">[2]A!#REF!</definedName>
    <definedName name="__123Graph_APL" localSheetId="66" hidden="1">[2]A!#REF!</definedName>
    <definedName name="__123Graph_APL" localSheetId="67" hidden="1">[2]A!#REF!</definedName>
    <definedName name="__123Graph_APL" localSheetId="68" hidden="1">[2]A!#REF!</definedName>
    <definedName name="__123Graph_APL" localSheetId="69" hidden="1">[2]A!#REF!</definedName>
    <definedName name="__123Graph_APL" localSheetId="70" hidden="1">[2]A!#REF!</definedName>
    <definedName name="__123Graph_APL" localSheetId="71" hidden="1">[2]A!#REF!</definedName>
    <definedName name="__123Graph_APL" localSheetId="72" hidden="1">[2]A!#REF!</definedName>
    <definedName name="__123Graph_APL" localSheetId="73" hidden="1">[2]A!#REF!</definedName>
    <definedName name="__123Graph_APL" localSheetId="74" hidden="1">[2]A!#REF!</definedName>
    <definedName name="__123Graph_APL" localSheetId="75" hidden="1">[2]A!#REF!</definedName>
    <definedName name="__123Graph_APL" localSheetId="76" hidden="1">[2]A!#REF!</definedName>
    <definedName name="__123Graph_APL" localSheetId="77" hidden="1">[2]A!#REF!</definedName>
    <definedName name="__123Graph_APL" localSheetId="78" hidden="1">[2]A!#REF!</definedName>
    <definedName name="__123Graph_APL" localSheetId="79" hidden="1">[2]A!#REF!</definedName>
    <definedName name="__123Graph_APL" localSheetId="80" hidden="1">[2]A!#REF!</definedName>
    <definedName name="__123Graph_APL" localSheetId="81" hidden="1">[2]A!#REF!</definedName>
    <definedName name="__123Graph_APL" localSheetId="82" hidden="1">[2]A!#REF!</definedName>
    <definedName name="__123Graph_APL" localSheetId="83" hidden="1">[2]A!#REF!</definedName>
    <definedName name="__123Graph_APL" localSheetId="84" hidden="1">[2]A!#REF!</definedName>
    <definedName name="__123Graph_APL" localSheetId="85" hidden="1">[2]A!#REF!</definedName>
    <definedName name="__123Graph_APL" localSheetId="86" hidden="1">[2]A!#REF!</definedName>
    <definedName name="__123Graph_APL" localSheetId="87" hidden="1">[2]A!#REF!</definedName>
    <definedName name="__123Graph_APL" localSheetId="88" hidden="1">[2]A!#REF!</definedName>
    <definedName name="__123Graph_APL" localSheetId="89" hidden="1">[2]A!#REF!</definedName>
    <definedName name="__123Graph_APL" localSheetId="90" hidden="1">[2]A!#REF!</definedName>
    <definedName name="__123Graph_APL" localSheetId="91" hidden="1">[2]A!#REF!</definedName>
    <definedName name="__123Graph_APL" localSheetId="92" hidden="1">[2]A!#REF!</definedName>
    <definedName name="__123Graph_APL" localSheetId="93" hidden="1">[2]A!#REF!</definedName>
    <definedName name="__123Graph_APL" localSheetId="94" hidden="1">[2]A!#REF!</definedName>
    <definedName name="__123Graph_APL" localSheetId="95" hidden="1">[2]A!#REF!</definedName>
    <definedName name="__123Graph_APL" localSheetId="96" hidden="1">[2]A!#REF!</definedName>
    <definedName name="__123Graph_APL" localSheetId="97" hidden="1">[2]A!#REF!</definedName>
    <definedName name="__123Graph_APL" localSheetId="98" hidden="1">[2]A!#REF!</definedName>
    <definedName name="__123Graph_APL" localSheetId="99" hidden="1">[2]A!#REF!</definedName>
    <definedName name="__123Graph_APL" localSheetId="100" hidden="1">[2]A!#REF!</definedName>
    <definedName name="__123Graph_APL" localSheetId="101" hidden="1">[2]A!#REF!</definedName>
    <definedName name="__123Graph_APL" localSheetId="102" hidden="1">[2]A!#REF!</definedName>
    <definedName name="__123Graph_APL" localSheetId="103" hidden="1">[2]A!#REF!</definedName>
    <definedName name="__123Graph_APL" localSheetId="15" hidden="1">[2]A!#REF!</definedName>
    <definedName name="__123Graph_APL" localSheetId="16" hidden="1">[2]A!#REF!</definedName>
    <definedName name="__123Graph_APL" localSheetId="20" hidden="1">[2]A!#REF!</definedName>
    <definedName name="__123Graph_APL" localSheetId="21" hidden="1">[2]A!#REF!</definedName>
    <definedName name="__123Graph_APL" localSheetId="22" hidden="1">[2]A!#REF!</definedName>
    <definedName name="__123Graph_APL" localSheetId="23" hidden="1">[2]A!#REF!</definedName>
    <definedName name="__123Graph_APL" localSheetId="17" hidden="1">[2]A!#REF!</definedName>
    <definedName name="__123Graph_APL" localSheetId="24" hidden="1">[2]A!#REF!</definedName>
    <definedName name="__123Graph_APL" localSheetId="25" hidden="1">[2]A!#REF!</definedName>
    <definedName name="__123Graph_APL" localSheetId="18" hidden="1">[2]A!#REF!</definedName>
    <definedName name="__123Graph_APL" localSheetId="19" hidden="1">[2]A!#REF!</definedName>
    <definedName name="__123Graph_APL" localSheetId="5" hidden="1">[2]A!#REF!</definedName>
    <definedName name="__123Graph_APL" localSheetId="6" hidden="1">[2]A!#REF!</definedName>
    <definedName name="__123Graph_APL" localSheetId="7" hidden="1">[2]A!#REF!</definedName>
    <definedName name="__123Graph_APL" localSheetId="8" hidden="1">[2]A!#REF!</definedName>
    <definedName name="__123Graph_APL" localSheetId="9" hidden="1">[2]A!#REF!</definedName>
    <definedName name="__123Graph_APL" localSheetId="10" hidden="1">[2]A!#REF!</definedName>
    <definedName name="__123Graph_APL" localSheetId="11" hidden="1">[2]A!#REF!</definedName>
    <definedName name="__123Graph_APL" localSheetId="12" hidden="1">[2]A!#REF!</definedName>
    <definedName name="__123Graph_APL" localSheetId="13" hidden="1">[2]A!#REF!</definedName>
    <definedName name="__123Graph_APL" localSheetId="14" hidden="1">[2]A!#REF!</definedName>
    <definedName name="__123Graph_APL" hidden="1">[2]A!#REF!</definedName>
    <definedName name="__123Graph_B" localSheetId="27" hidden="1">[2]A!#REF!</definedName>
    <definedName name="__123Graph_B" localSheetId="26" hidden="1">[2]A!#REF!</definedName>
    <definedName name="__123Graph_B" localSheetId="28" hidden="1">[2]A!#REF!</definedName>
    <definedName name="__123Graph_B" localSheetId="29" hidden="1">[2]A!#REF!</definedName>
    <definedName name="__123Graph_B" localSheetId="30" hidden="1">[2]A!#REF!</definedName>
    <definedName name="__123Graph_B" localSheetId="31" hidden="1">[2]A!#REF!</definedName>
    <definedName name="__123Graph_B" localSheetId="32" hidden="1">[2]A!#REF!</definedName>
    <definedName name="__123Graph_B" localSheetId="33" hidden="1">[2]A!#REF!</definedName>
    <definedName name="__123Graph_B" localSheetId="34" hidden="1">[2]A!#REF!</definedName>
    <definedName name="__123Graph_B" localSheetId="35" hidden="1">[2]A!#REF!</definedName>
    <definedName name="__123Graph_B" localSheetId="36" hidden="1">[2]A!#REF!</definedName>
    <definedName name="__123Graph_B" localSheetId="37" hidden="1">[2]A!#REF!</definedName>
    <definedName name="__123Graph_B" localSheetId="38" hidden="1">[2]A!#REF!</definedName>
    <definedName name="__123Graph_B" localSheetId="39" hidden="1">[2]A!#REF!</definedName>
    <definedName name="__123Graph_B" localSheetId="40" hidden="1">[2]A!#REF!</definedName>
    <definedName name="__123Graph_B" localSheetId="41" hidden="1">[2]A!#REF!</definedName>
    <definedName name="__123Graph_B" localSheetId="42" hidden="1">[2]A!#REF!</definedName>
    <definedName name="__123Graph_B" localSheetId="43" hidden="1">[2]A!#REF!</definedName>
    <definedName name="__123Graph_B" localSheetId="44" hidden="1">[2]A!#REF!</definedName>
    <definedName name="__123Graph_B" localSheetId="45" hidden="1">[2]A!#REF!</definedName>
    <definedName name="__123Graph_B" localSheetId="46" hidden="1">[2]A!#REF!</definedName>
    <definedName name="__123Graph_B" localSheetId="47" hidden="1">[2]A!#REF!</definedName>
    <definedName name="__123Graph_B" localSheetId="48" hidden="1">[2]A!#REF!</definedName>
    <definedName name="__123Graph_B" localSheetId="49" hidden="1">[2]A!#REF!</definedName>
    <definedName name="__123Graph_B" localSheetId="50" hidden="1">[2]A!#REF!</definedName>
    <definedName name="__123Graph_B" localSheetId="51" hidden="1">[2]A!#REF!</definedName>
    <definedName name="__123Graph_B" localSheetId="52" hidden="1">[2]A!#REF!</definedName>
    <definedName name="__123Graph_B" localSheetId="53" hidden="1">[2]A!#REF!</definedName>
    <definedName name="__123Graph_B" localSheetId="54" hidden="1">[2]A!#REF!</definedName>
    <definedName name="__123Graph_B" localSheetId="55" hidden="1">[2]A!#REF!</definedName>
    <definedName name="__123Graph_B" localSheetId="56" hidden="1">[2]A!#REF!</definedName>
    <definedName name="__123Graph_B" localSheetId="57" hidden="1">[2]A!#REF!</definedName>
    <definedName name="__123Graph_B" localSheetId="58" hidden="1">[2]A!#REF!</definedName>
    <definedName name="__123Graph_B" localSheetId="59" hidden="1">[2]A!#REF!</definedName>
    <definedName name="__123Graph_B" localSheetId="60" hidden="1">[2]A!#REF!</definedName>
    <definedName name="__123Graph_B" localSheetId="61" hidden="1">[2]A!#REF!</definedName>
    <definedName name="__123Graph_B" localSheetId="62" hidden="1">[2]A!#REF!</definedName>
    <definedName name="__123Graph_B" localSheetId="63" hidden="1">[2]A!#REF!</definedName>
    <definedName name="__123Graph_B" localSheetId="64" hidden="1">[2]A!#REF!</definedName>
    <definedName name="__123Graph_B" localSheetId="65" hidden="1">[2]A!#REF!</definedName>
    <definedName name="__123Graph_B" localSheetId="66" hidden="1">[2]A!#REF!</definedName>
    <definedName name="__123Graph_B" localSheetId="67" hidden="1">[2]A!#REF!</definedName>
    <definedName name="__123Graph_B" localSheetId="68" hidden="1">[2]A!#REF!</definedName>
    <definedName name="__123Graph_B" localSheetId="69" hidden="1">[2]A!#REF!</definedName>
    <definedName name="__123Graph_B" localSheetId="70" hidden="1">[2]A!#REF!</definedName>
    <definedName name="__123Graph_B" localSheetId="71" hidden="1">[2]A!#REF!</definedName>
    <definedName name="__123Graph_B" localSheetId="72" hidden="1">[2]A!#REF!</definedName>
    <definedName name="__123Graph_B" localSheetId="73" hidden="1">[2]A!#REF!</definedName>
    <definedName name="__123Graph_B" localSheetId="74" hidden="1">[2]A!#REF!</definedName>
    <definedName name="__123Graph_B" localSheetId="75" hidden="1">[2]A!#REF!</definedName>
    <definedName name="__123Graph_B" localSheetId="76" hidden="1">[2]A!#REF!</definedName>
    <definedName name="__123Graph_B" localSheetId="77" hidden="1">[2]A!#REF!</definedName>
    <definedName name="__123Graph_B" localSheetId="78" hidden="1">[2]A!#REF!</definedName>
    <definedName name="__123Graph_B" localSheetId="79" hidden="1">[2]A!#REF!</definedName>
    <definedName name="__123Graph_B" localSheetId="80" hidden="1">[2]A!#REF!</definedName>
    <definedName name="__123Graph_B" localSheetId="81" hidden="1">[2]A!#REF!</definedName>
    <definedName name="__123Graph_B" localSheetId="82" hidden="1">[2]A!#REF!</definedName>
    <definedName name="__123Graph_B" localSheetId="83" hidden="1">[2]A!#REF!</definedName>
    <definedName name="__123Graph_B" localSheetId="84" hidden="1">[2]A!#REF!</definedName>
    <definedName name="__123Graph_B" localSheetId="85" hidden="1">[2]A!#REF!</definedName>
    <definedName name="__123Graph_B" localSheetId="86" hidden="1">[2]A!#REF!</definedName>
    <definedName name="__123Graph_B" localSheetId="87" hidden="1">[2]A!#REF!</definedName>
    <definedName name="__123Graph_B" localSheetId="88" hidden="1">[2]A!#REF!</definedName>
    <definedName name="__123Graph_B" localSheetId="89" hidden="1">[2]A!#REF!</definedName>
    <definedName name="__123Graph_B" localSheetId="90" hidden="1">[2]A!#REF!</definedName>
    <definedName name="__123Graph_B" localSheetId="91" hidden="1">[2]A!#REF!</definedName>
    <definedName name="__123Graph_B" localSheetId="92" hidden="1">[2]A!#REF!</definedName>
    <definedName name="__123Graph_B" localSheetId="93" hidden="1">[2]A!#REF!</definedName>
    <definedName name="__123Graph_B" localSheetId="94" hidden="1">[2]A!#REF!</definedName>
    <definedName name="__123Graph_B" localSheetId="95" hidden="1">[2]A!#REF!</definedName>
    <definedName name="__123Graph_B" localSheetId="96" hidden="1">[2]A!#REF!</definedName>
    <definedName name="__123Graph_B" localSheetId="97" hidden="1">[2]A!#REF!</definedName>
    <definedName name="__123Graph_B" localSheetId="98" hidden="1">[2]A!#REF!</definedName>
    <definedName name="__123Graph_B" localSheetId="99" hidden="1">[2]A!#REF!</definedName>
    <definedName name="__123Graph_B" localSheetId="100" hidden="1">[2]A!#REF!</definedName>
    <definedName name="__123Graph_B" localSheetId="101" hidden="1">[2]A!#REF!</definedName>
    <definedName name="__123Graph_B" localSheetId="102" hidden="1">[2]A!#REF!</definedName>
    <definedName name="__123Graph_B" localSheetId="103" hidden="1">[2]A!#REF!</definedName>
    <definedName name="__123Graph_B" localSheetId="15" hidden="1">[2]A!#REF!</definedName>
    <definedName name="__123Graph_B" localSheetId="16" hidden="1">[2]A!#REF!</definedName>
    <definedName name="__123Graph_B" localSheetId="20" hidden="1">[2]A!#REF!</definedName>
    <definedName name="__123Graph_B" localSheetId="21" hidden="1">[2]A!#REF!</definedName>
    <definedName name="__123Graph_B" localSheetId="22" hidden="1">[2]A!#REF!</definedName>
    <definedName name="__123Graph_B" localSheetId="23" hidden="1">[2]A!#REF!</definedName>
    <definedName name="__123Graph_B" localSheetId="17" hidden="1">[2]A!#REF!</definedName>
    <definedName name="__123Graph_B" localSheetId="24" hidden="1">[2]A!#REF!</definedName>
    <definedName name="__123Graph_B" localSheetId="25" hidden="1">[2]A!#REF!</definedName>
    <definedName name="__123Graph_B" localSheetId="18" hidden="1">[2]A!#REF!</definedName>
    <definedName name="__123Graph_B" localSheetId="19" hidden="1">[2]A!#REF!</definedName>
    <definedName name="__123Graph_B" localSheetId="5" hidden="1">[2]A!#REF!</definedName>
    <definedName name="__123Graph_B" localSheetId="6" hidden="1">[2]A!#REF!</definedName>
    <definedName name="__123Graph_B" localSheetId="7" hidden="1">[2]A!#REF!</definedName>
    <definedName name="__123Graph_B" localSheetId="8" hidden="1">[2]A!#REF!</definedName>
    <definedName name="__123Graph_B" localSheetId="9" hidden="1">[2]A!#REF!</definedName>
    <definedName name="__123Graph_B" localSheetId="10" hidden="1">[2]A!#REF!</definedName>
    <definedName name="__123Graph_B" localSheetId="11" hidden="1">[2]A!#REF!</definedName>
    <definedName name="__123Graph_B" localSheetId="12" hidden="1">[2]A!#REF!</definedName>
    <definedName name="__123Graph_B" localSheetId="13" hidden="1">[2]A!#REF!</definedName>
    <definedName name="__123Graph_B" localSheetId="14" hidden="1">[2]A!#REF!</definedName>
    <definedName name="__123Graph_B" hidden="1">[2]A!#REF!</definedName>
    <definedName name="__123Graph_BPL" localSheetId="27" hidden="1">[2]A!#REF!</definedName>
    <definedName name="__123Graph_BPL" localSheetId="26" hidden="1">[2]A!#REF!</definedName>
    <definedName name="__123Graph_BPL" localSheetId="28" hidden="1">[2]A!#REF!</definedName>
    <definedName name="__123Graph_BPL" localSheetId="29" hidden="1">[2]A!#REF!</definedName>
    <definedName name="__123Graph_BPL" localSheetId="30" hidden="1">[2]A!#REF!</definedName>
    <definedName name="__123Graph_BPL" localSheetId="31" hidden="1">[2]A!#REF!</definedName>
    <definedName name="__123Graph_BPL" localSheetId="32" hidden="1">[2]A!#REF!</definedName>
    <definedName name="__123Graph_BPL" localSheetId="33" hidden="1">[2]A!#REF!</definedName>
    <definedName name="__123Graph_BPL" localSheetId="34" hidden="1">[2]A!#REF!</definedName>
    <definedName name="__123Graph_BPL" localSheetId="35" hidden="1">[2]A!#REF!</definedName>
    <definedName name="__123Graph_BPL" localSheetId="36" hidden="1">[2]A!#REF!</definedName>
    <definedName name="__123Graph_BPL" localSheetId="37" hidden="1">[2]A!#REF!</definedName>
    <definedName name="__123Graph_BPL" localSheetId="38" hidden="1">[2]A!#REF!</definedName>
    <definedName name="__123Graph_BPL" localSheetId="39" hidden="1">[2]A!#REF!</definedName>
    <definedName name="__123Graph_BPL" localSheetId="40" hidden="1">[2]A!#REF!</definedName>
    <definedName name="__123Graph_BPL" localSheetId="41" hidden="1">[2]A!#REF!</definedName>
    <definedName name="__123Graph_BPL" localSheetId="42" hidden="1">[2]A!#REF!</definedName>
    <definedName name="__123Graph_BPL" localSheetId="43" hidden="1">[2]A!#REF!</definedName>
    <definedName name="__123Graph_BPL" localSheetId="44" hidden="1">[2]A!#REF!</definedName>
    <definedName name="__123Graph_BPL" localSheetId="45" hidden="1">[2]A!#REF!</definedName>
    <definedName name="__123Graph_BPL" localSheetId="46" hidden="1">[2]A!#REF!</definedName>
    <definedName name="__123Graph_BPL" localSheetId="47" hidden="1">[2]A!#REF!</definedName>
    <definedName name="__123Graph_BPL" localSheetId="48" hidden="1">[2]A!#REF!</definedName>
    <definedName name="__123Graph_BPL" localSheetId="49" hidden="1">[2]A!#REF!</definedName>
    <definedName name="__123Graph_BPL" localSheetId="50" hidden="1">[2]A!#REF!</definedName>
    <definedName name="__123Graph_BPL" localSheetId="51" hidden="1">[2]A!#REF!</definedName>
    <definedName name="__123Graph_BPL" localSheetId="52" hidden="1">[2]A!#REF!</definedName>
    <definedName name="__123Graph_BPL" localSheetId="53" hidden="1">[2]A!#REF!</definedName>
    <definedName name="__123Graph_BPL" localSheetId="54" hidden="1">[2]A!#REF!</definedName>
    <definedName name="__123Graph_BPL" localSheetId="55" hidden="1">[2]A!#REF!</definedName>
    <definedName name="__123Graph_BPL" localSheetId="56" hidden="1">[2]A!#REF!</definedName>
    <definedName name="__123Graph_BPL" localSheetId="57" hidden="1">[2]A!#REF!</definedName>
    <definedName name="__123Graph_BPL" localSheetId="58" hidden="1">[2]A!#REF!</definedName>
    <definedName name="__123Graph_BPL" localSheetId="59" hidden="1">[2]A!#REF!</definedName>
    <definedName name="__123Graph_BPL" localSheetId="60" hidden="1">[2]A!#REF!</definedName>
    <definedName name="__123Graph_BPL" localSheetId="61" hidden="1">[2]A!#REF!</definedName>
    <definedName name="__123Graph_BPL" localSheetId="62" hidden="1">[2]A!#REF!</definedName>
    <definedName name="__123Graph_BPL" localSheetId="63" hidden="1">[2]A!#REF!</definedName>
    <definedName name="__123Graph_BPL" localSheetId="64" hidden="1">[2]A!#REF!</definedName>
    <definedName name="__123Graph_BPL" localSheetId="65" hidden="1">[2]A!#REF!</definedName>
    <definedName name="__123Graph_BPL" localSheetId="66" hidden="1">[2]A!#REF!</definedName>
    <definedName name="__123Graph_BPL" localSheetId="67" hidden="1">[2]A!#REF!</definedName>
    <definedName name="__123Graph_BPL" localSheetId="68" hidden="1">[2]A!#REF!</definedName>
    <definedName name="__123Graph_BPL" localSheetId="69" hidden="1">[2]A!#REF!</definedName>
    <definedName name="__123Graph_BPL" localSheetId="70" hidden="1">[2]A!#REF!</definedName>
    <definedName name="__123Graph_BPL" localSheetId="71" hidden="1">[2]A!#REF!</definedName>
    <definedName name="__123Graph_BPL" localSheetId="72" hidden="1">[2]A!#REF!</definedName>
    <definedName name="__123Graph_BPL" localSheetId="73" hidden="1">[2]A!#REF!</definedName>
    <definedName name="__123Graph_BPL" localSheetId="74" hidden="1">[2]A!#REF!</definedName>
    <definedName name="__123Graph_BPL" localSheetId="75" hidden="1">[2]A!#REF!</definedName>
    <definedName name="__123Graph_BPL" localSheetId="76" hidden="1">[2]A!#REF!</definedName>
    <definedName name="__123Graph_BPL" localSheetId="77" hidden="1">[2]A!#REF!</definedName>
    <definedName name="__123Graph_BPL" localSheetId="78" hidden="1">[2]A!#REF!</definedName>
    <definedName name="__123Graph_BPL" localSheetId="79" hidden="1">[2]A!#REF!</definedName>
    <definedName name="__123Graph_BPL" localSheetId="80" hidden="1">[2]A!#REF!</definedName>
    <definedName name="__123Graph_BPL" localSheetId="81" hidden="1">[2]A!#REF!</definedName>
    <definedName name="__123Graph_BPL" localSheetId="82" hidden="1">[2]A!#REF!</definedName>
    <definedName name="__123Graph_BPL" localSheetId="83" hidden="1">[2]A!#REF!</definedName>
    <definedName name="__123Graph_BPL" localSheetId="84" hidden="1">[2]A!#REF!</definedName>
    <definedName name="__123Graph_BPL" localSheetId="85" hidden="1">[2]A!#REF!</definedName>
    <definedName name="__123Graph_BPL" localSheetId="86" hidden="1">[2]A!#REF!</definedName>
    <definedName name="__123Graph_BPL" localSheetId="87" hidden="1">[2]A!#REF!</definedName>
    <definedName name="__123Graph_BPL" localSheetId="88" hidden="1">[2]A!#REF!</definedName>
    <definedName name="__123Graph_BPL" localSheetId="89" hidden="1">[2]A!#REF!</definedName>
    <definedName name="__123Graph_BPL" localSheetId="90" hidden="1">[2]A!#REF!</definedName>
    <definedName name="__123Graph_BPL" localSheetId="91" hidden="1">[2]A!#REF!</definedName>
    <definedName name="__123Graph_BPL" localSheetId="92" hidden="1">[2]A!#REF!</definedName>
    <definedName name="__123Graph_BPL" localSheetId="93" hidden="1">[2]A!#REF!</definedName>
    <definedName name="__123Graph_BPL" localSheetId="94" hidden="1">[2]A!#REF!</definedName>
    <definedName name="__123Graph_BPL" localSheetId="95" hidden="1">[2]A!#REF!</definedName>
    <definedName name="__123Graph_BPL" localSheetId="96" hidden="1">[2]A!#REF!</definedName>
    <definedName name="__123Graph_BPL" localSheetId="97" hidden="1">[2]A!#REF!</definedName>
    <definedName name="__123Graph_BPL" localSheetId="98" hidden="1">[2]A!#REF!</definedName>
    <definedName name="__123Graph_BPL" localSheetId="99" hidden="1">[2]A!#REF!</definedName>
    <definedName name="__123Graph_BPL" localSheetId="100" hidden="1">[2]A!#REF!</definedName>
    <definedName name="__123Graph_BPL" localSheetId="101" hidden="1">[2]A!#REF!</definedName>
    <definedName name="__123Graph_BPL" localSheetId="102" hidden="1">[2]A!#REF!</definedName>
    <definedName name="__123Graph_BPL" localSheetId="103" hidden="1">[2]A!#REF!</definedName>
    <definedName name="__123Graph_BPL" localSheetId="15" hidden="1">[2]A!#REF!</definedName>
    <definedName name="__123Graph_BPL" localSheetId="16" hidden="1">[2]A!#REF!</definedName>
    <definedName name="__123Graph_BPL" localSheetId="20" hidden="1">[2]A!#REF!</definedName>
    <definedName name="__123Graph_BPL" localSheetId="21" hidden="1">[2]A!#REF!</definedName>
    <definedName name="__123Graph_BPL" localSheetId="22" hidden="1">[2]A!#REF!</definedName>
    <definedName name="__123Graph_BPL" localSheetId="23" hidden="1">[2]A!#REF!</definedName>
    <definedName name="__123Graph_BPL" localSheetId="17" hidden="1">[2]A!#REF!</definedName>
    <definedName name="__123Graph_BPL" localSheetId="24" hidden="1">[2]A!#REF!</definedName>
    <definedName name="__123Graph_BPL" localSheetId="25" hidden="1">[2]A!#REF!</definedName>
    <definedName name="__123Graph_BPL" localSheetId="18" hidden="1">[2]A!#REF!</definedName>
    <definedName name="__123Graph_BPL" localSheetId="19" hidden="1">[2]A!#REF!</definedName>
    <definedName name="__123Graph_BPL" localSheetId="5" hidden="1">[2]A!#REF!</definedName>
    <definedName name="__123Graph_BPL" localSheetId="6" hidden="1">[2]A!#REF!</definedName>
    <definedName name="__123Graph_BPL" localSheetId="7" hidden="1">[2]A!#REF!</definedName>
    <definedName name="__123Graph_BPL" localSheetId="8" hidden="1">[2]A!#REF!</definedName>
    <definedName name="__123Graph_BPL" localSheetId="9" hidden="1">[2]A!#REF!</definedName>
    <definedName name="__123Graph_BPL" localSheetId="10" hidden="1">[2]A!#REF!</definedName>
    <definedName name="__123Graph_BPL" localSheetId="11" hidden="1">[2]A!#REF!</definedName>
    <definedName name="__123Graph_BPL" localSheetId="12" hidden="1">[2]A!#REF!</definedName>
    <definedName name="__123Graph_BPL" localSheetId="13" hidden="1">[2]A!#REF!</definedName>
    <definedName name="__123Graph_BPL" localSheetId="14" hidden="1">[2]A!#REF!</definedName>
    <definedName name="__123Graph_BPL" hidden="1">[2]A!#REF!</definedName>
    <definedName name="__123Graph_C" localSheetId="27" hidden="1">[2]A!#REF!</definedName>
    <definedName name="__123Graph_C" localSheetId="26" hidden="1">[2]A!#REF!</definedName>
    <definedName name="__123Graph_C" localSheetId="28" hidden="1">[2]A!#REF!</definedName>
    <definedName name="__123Graph_C" localSheetId="29" hidden="1">[2]A!#REF!</definedName>
    <definedName name="__123Graph_C" localSheetId="30" hidden="1">[2]A!#REF!</definedName>
    <definedName name="__123Graph_C" localSheetId="31" hidden="1">[2]A!#REF!</definedName>
    <definedName name="__123Graph_C" localSheetId="32" hidden="1">[2]A!#REF!</definedName>
    <definedName name="__123Graph_C" localSheetId="33" hidden="1">[2]A!#REF!</definedName>
    <definedName name="__123Graph_C" localSheetId="34" hidden="1">[2]A!#REF!</definedName>
    <definedName name="__123Graph_C" localSheetId="35" hidden="1">[2]A!#REF!</definedName>
    <definedName name="__123Graph_C" localSheetId="36" hidden="1">[2]A!#REF!</definedName>
    <definedName name="__123Graph_C" localSheetId="37" hidden="1">[2]A!#REF!</definedName>
    <definedName name="__123Graph_C" localSheetId="38" hidden="1">[2]A!#REF!</definedName>
    <definedName name="__123Graph_C" localSheetId="39" hidden="1">[2]A!#REF!</definedName>
    <definedName name="__123Graph_C" localSheetId="40" hidden="1">[2]A!#REF!</definedName>
    <definedName name="__123Graph_C" localSheetId="41" hidden="1">[2]A!#REF!</definedName>
    <definedName name="__123Graph_C" localSheetId="42" hidden="1">[2]A!#REF!</definedName>
    <definedName name="__123Graph_C" localSheetId="43" hidden="1">[2]A!#REF!</definedName>
    <definedName name="__123Graph_C" localSheetId="44" hidden="1">[2]A!#REF!</definedName>
    <definedName name="__123Graph_C" localSheetId="45" hidden="1">[2]A!#REF!</definedName>
    <definedName name="__123Graph_C" localSheetId="46" hidden="1">[2]A!#REF!</definedName>
    <definedName name="__123Graph_C" localSheetId="47" hidden="1">[2]A!#REF!</definedName>
    <definedName name="__123Graph_C" localSheetId="48" hidden="1">[2]A!#REF!</definedName>
    <definedName name="__123Graph_C" localSheetId="49" hidden="1">[2]A!#REF!</definedName>
    <definedName name="__123Graph_C" localSheetId="50" hidden="1">[2]A!#REF!</definedName>
    <definedName name="__123Graph_C" localSheetId="51" hidden="1">[2]A!#REF!</definedName>
    <definedName name="__123Graph_C" localSheetId="52" hidden="1">[2]A!#REF!</definedName>
    <definedName name="__123Graph_C" localSheetId="53" hidden="1">[2]A!#REF!</definedName>
    <definedName name="__123Graph_C" localSheetId="54" hidden="1">[2]A!#REF!</definedName>
    <definedName name="__123Graph_C" localSheetId="55" hidden="1">[2]A!#REF!</definedName>
    <definedName name="__123Graph_C" localSheetId="56" hidden="1">[2]A!#REF!</definedName>
    <definedName name="__123Graph_C" localSheetId="57" hidden="1">[2]A!#REF!</definedName>
    <definedName name="__123Graph_C" localSheetId="58" hidden="1">[2]A!#REF!</definedName>
    <definedName name="__123Graph_C" localSheetId="59" hidden="1">[2]A!#REF!</definedName>
    <definedName name="__123Graph_C" localSheetId="60" hidden="1">[2]A!#REF!</definedName>
    <definedName name="__123Graph_C" localSheetId="61" hidden="1">[2]A!#REF!</definedName>
    <definedName name="__123Graph_C" localSheetId="62" hidden="1">[2]A!#REF!</definedName>
    <definedName name="__123Graph_C" localSheetId="63" hidden="1">[2]A!#REF!</definedName>
    <definedName name="__123Graph_C" localSheetId="64" hidden="1">[2]A!#REF!</definedName>
    <definedName name="__123Graph_C" localSheetId="65" hidden="1">[2]A!#REF!</definedName>
    <definedName name="__123Graph_C" localSheetId="66" hidden="1">[2]A!#REF!</definedName>
    <definedName name="__123Graph_C" localSheetId="67" hidden="1">[2]A!#REF!</definedName>
    <definedName name="__123Graph_C" localSheetId="68" hidden="1">[2]A!#REF!</definedName>
    <definedName name="__123Graph_C" localSheetId="69" hidden="1">[2]A!#REF!</definedName>
    <definedName name="__123Graph_C" localSheetId="70" hidden="1">[2]A!#REF!</definedName>
    <definedName name="__123Graph_C" localSheetId="71" hidden="1">[2]A!#REF!</definedName>
    <definedName name="__123Graph_C" localSheetId="72" hidden="1">[2]A!#REF!</definedName>
    <definedName name="__123Graph_C" localSheetId="73" hidden="1">[2]A!#REF!</definedName>
    <definedName name="__123Graph_C" localSheetId="74" hidden="1">[2]A!#REF!</definedName>
    <definedName name="__123Graph_C" localSheetId="75" hidden="1">[2]A!#REF!</definedName>
    <definedName name="__123Graph_C" localSheetId="76" hidden="1">[2]A!#REF!</definedName>
    <definedName name="__123Graph_C" localSheetId="77" hidden="1">[2]A!#REF!</definedName>
    <definedName name="__123Graph_C" localSheetId="78" hidden="1">[2]A!#REF!</definedName>
    <definedName name="__123Graph_C" localSheetId="79" hidden="1">[2]A!#REF!</definedName>
    <definedName name="__123Graph_C" localSheetId="80" hidden="1">[2]A!#REF!</definedName>
    <definedName name="__123Graph_C" localSheetId="81" hidden="1">[2]A!#REF!</definedName>
    <definedName name="__123Graph_C" localSheetId="82" hidden="1">[2]A!#REF!</definedName>
    <definedName name="__123Graph_C" localSheetId="83" hidden="1">[2]A!#REF!</definedName>
    <definedName name="__123Graph_C" localSheetId="84" hidden="1">[2]A!#REF!</definedName>
    <definedName name="__123Graph_C" localSheetId="85" hidden="1">[2]A!#REF!</definedName>
    <definedName name="__123Graph_C" localSheetId="86" hidden="1">[2]A!#REF!</definedName>
    <definedName name="__123Graph_C" localSheetId="87" hidden="1">[2]A!#REF!</definedName>
    <definedName name="__123Graph_C" localSheetId="88" hidden="1">[2]A!#REF!</definedName>
    <definedName name="__123Graph_C" localSheetId="89" hidden="1">[2]A!#REF!</definedName>
    <definedName name="__123Graph_C" localSheetId="90" hidden="1">[2]A!#REF!</definedName>
    <definedName name="__123Graph_C" localSheetId="91" hidden="1">[2]A!#REF!</definedName>
    <definedName name="__123Graph_C" localSheetId="92" hidden="1">[2]A!#REF!</definedName>
    <definedName name="__123Graph_C" localSheetId="93" hidden="1">[2]A!#REF!</definedName>
    <definedName name="__123Graph_C" localSheetId="94" hidden="1">[2]A!#REF!</definedName>
    <definedName name="__123Graph_C" localSheetId="95" hidden="1">[2]A!#REF!</definedName>
    <definedName name="__123Graph_C" localSheetId="96" hidden="1">[2]A!#REF!</definedName>
    <definedName name="__123Graph_C" localSheetId="97" hidden="1">[2]A!#REF!</definedName>
    <definedName name="__123Graph_C" localSheetId="98" hidden="1">[2]A!#REF!</definedName>
    <definedName name="__123Graph_C" localSheetId="99" hidden="1">[2]A!#REF!</definedName>
    <definedName name="__123Graph_C" localSheetId="100" hidden="1">[2]A!#REF!</definedName>
    <definedName name="__123Graph_C" localSheetId="101" hidden="1">[2]A!#REF!</definedName>
    <definedName name="__123Graph_C" localSheetId="102" hidden="1">[2]A!#REF!</definedName>
    <definedName name="__123Graph_C" localSheetId="103" hidden="1">[2]A!#REF!</definedName>
    <definedName name="__123Graph_C" localSheetId="15" hidden="1">[2]A!#REF!</definedName>
    <definedName name="__123Graph_C" localSheetId="16" hidden="1">[2]A!#REF!</definedName>
    <definedName name="__123Graph_C" localSheetId="20" hidden="1">[2]A!#REF!</definedName>
    <definedName name="__123Graph_C" localSheetId="21" hidden="1">[2]A!#REF!</definedName>
    <definedName name="__123Graph_C" localSheetId="22" hidden="1">[2]A!#REF!</definedName>
    <definedName name="__123Graph_C" localSheetId="23" hidden="1">[2]A!#REF!</definedName>
    <definedName name="__123Graph_C" localSheetId="17" hidden="1">[2]A!#REF!</definedName>
    <definedName name="__123Graph_C" localSheetId="24" hidden="1">[2]A!#REF!</definedName>
    <definedName name="__123Graph_C" localSheetId="25" hidden="1">[2]A!#REF!</definedName>
    <definedName name="__123Graph_C" localSheetId="18" hidden="1">[2]A!#REF!</definedName>
    <definedName name="__123Graph_C" localSheetId="19" hidden="1">[2]A!#REF!</definedName>
    <definedName name="__123Graph_C" localSheetId="5" hidden="1">[2]A!#REF!</definedName>
    <definedName name="__123Graph_C" localSheetId="6" hidden="1">[2]A!#REF!</definedName>
    <definedName name="__123Graph_C" localSheetId="7" hidden="1">[2]A!#REF!</definedName>
    <definedName name="__123Graph_C" localSheetId="8" hidden="1">[2]A!#REF!</definedName>
    <definedName name="__123Graph_C" localSheetId="9" hidden="1">[2]A!#REF!</definedName>
    <definedName name="__123Graph_C" localSheetId="10" hidden="1">[2]A!#REF!</definedName>
    <definedName name="__123Graph_C" localSheetId="11" hidden="1">[2]A!#REF!</definedName>
    <definedName name="__123Graph_C" localSheetId="12" hidden="1">[2]A!#REF!</definedName>
    <definedName name="__123Graph_C" localSheetId="13" hidden="1">[2]A!#REF!</definedName>
    <definedName name="__123Graph_C" localSheetId="14" hidden="1">[2]A!#REF!</definedName>
    <definedName name="__123Graph_C" hidden="1">[2]A!#REF!</definedName>
    <definedName name="__123Graph_CPL" localSheetId="27" hidden="1">[2]A!#REF!</definedName>
    <definedName name="__123Graph_CPL" localSheetId="26" hidden="1">[2]A!#REF!</definedName>
    <definedName name="__123Graph_CPL" localSheetId="28" hidden="1">[2]A!#REF!</definedName>
    <definedName name="__123Graph_CPL" localSheetId="29" hidden="1">[2]A!#REF!</definedName>
    <definedName name="__123Graph_CPL" localSheetId="30" hidden="1">[2]A!#REF!</definedName>
    <definedName name="__123Graph_CPL" localSheetId="31" hidden="1">[2]A!#REF!</definedName>
    <definedName name="__123Graph_CPL" localSheetId="32" hidden="1">[2]A!#REF!</definedName>
    <definedName name="__123Graph_CPL" localSheetId="33" hidden="1">[2]A!#REF!</definedName>
    <definedName name="__123Graph_CPL" localSheetId="34" hidden="1">[2]A!#REF!</definedName>
    <definedName name="__123Graph_CPL" localSheetId="35" hidden="1">[2]A!#REF!</definedName>
    <definedName name="__123Graph_CPL" localSheetId="36" hidden="1">[2]A!#REF!</definedName>
    <definedName name="__123Graph_CPL" localSheetId="37" hidden="1">[2]A!#REF!</definedName>
    <definedName name="__123Graph_CPL" localSheetId="38" hidden="1">[2]A!#REF!</definedName>
    <definedName name="__123Graph_CPL" localSheetId="39" hidden="1">[2]A!#REF!</definedName>
    <definedName name="__123Graph_CPL" localSheetId="40" hidden="1">[2]A!#REF!</definedName>
    <definedName name="__123Graph_CPL" localSheetId="41" hidden="1">[2]A!#REF!</definedName>
    <definedName name="__123Graph_CPL" localSheetId="42" hidden="1">[2]A!#REF!</definedName>
    <definedName name="__123Graph_CPL" localSheetId="43" hidden="1">[2]A!#REF!</definedName>
    <definedName name="__123Graph_CPL" localSheetId="44" hidden="1">[2]A!#REF!</definedName>
    <definedName name="__123Graph_CPL" localSheetId="45" hidden="1">[2]A!#REF!</definedName>
    <definedName name="__123Graph_CPL" localSheetId="46" hidden="1">[2]A!#REF!</definedName>
    <definedName name="__123Graph_CPL" localSheetId="47" hidden="1">[2]A!#REF!</definedName>
    <definedName name="__123Graph_CPL" localSheetId="48" hidden="1">[2]A!#REF!</definedName>
    <definedName name="__123Graph_CPL" localSheetId="49" hidden="1">[2]A!#REF!</definedName>
    <definedName name="__123Graph_CPL" localSheetId="50" hidden="1">[2]A!#REF!</definedName>
    <definedName name="__123Graph_CPL" localSheetId="51" hidden="1">[2]A!#REF!</definedName>
    <definedName name="__123Graph_CPL" localSheetId="52" hidden="1">[2]A!#REF!</definedName>
    <definedName name="__123Graph_CPL" localSheetId="53" hidden="1">[2]A!#REF!</definedName>
    <definedName name="__123Graph_CPL" localSheetId="54" hidden="1">[2]A!#REF!</definedName>
    <definedName name="__123Graph_CPL" localSheetId="55" hidden="1">[2]A!#REF!</definedName>
    <definedName name="__123Graph_CPL" localSheetId="56" hidden="1">[2]A!#REF!</definedName>
    <definedName name="__123Graph_CPL" localSheetId="57" hidden="1">[2]A!#REF!</definedName>
    <definedName name="__123Graph_CPL" localSheetId="58" hidden="1">[2]A!#REF!</definedName>
    <definedName name="__123Graph_CPL" localSheetId="59" hidden="1">[2]A!#REF!</definedName>
    <definedName name="__123Graph_CPL" localSheetId="60" hidden="1">[2]A!#REF!</definedName>
    <definedName name="__123Graph_CPL" localSheetId="61" hidden="1">[2]A!#REF!</definedName>
    <definedName name="__123Graph_CPL" localSheetId="62" hidden="1">[2]A!#REF!</definedName>
    <definedName name="__123Graph_CPL" localSheetId="63" hidden="1">[2]A!#REF!</definedName>
    <definedName name="__123Graph_CPL" localSheetId="64" hidden="1">[2]A!#REF!</definedName>
    <definedName name="__123Graph_CPL" localSheetId="65" hidden="1">[2]A!#REF!</definedName>
    <definedName name="__123Graph_CPL" localSheetId="66" hidden="1">[2]A!#REF!</definedName>
    <definedName name="__123Graph_CPL" localSheetId="67" hidden="1">[2]A!#REF!</definedName>
    <definedName name="__123Graph_CPL" localSheetId="68" hidden="1">[2]A!#REF!</definedName>
    <definedName name="__123Graph_CPL" localSheetId="69" hidden="1">[2]A!#REF!</definedName>
    <definedName name="__123Graph_CPL" localSheetId="70" hidden="1">[2]A!#REF!</definedName>
    <definedName name="__123Graph_CPL" localSheetId="71" hidden="1">[2]A!#REF!</definedName>
    <definedName name="__123Graph_CPL" localSheetId="72" hidden="1">[2]A!#REF!</definedName>
    <definedName name="__123Graph_CPL" localSheetId="73" hidden="1">[2]A!#REF!</definedName>
    <definedName name="__123Graph_CPL" localSheetId="74" hidden="1">[2]A!#REF!</definedName>
    <definedName name="__123Graph_CPL" localSheetId="75" hidden="1">[2]A!#REF!</definedName>
    <definedName name="__123Graph_CPL" localSheetId="76" hidden="1">[2]A!#REF!</definedName>
    <definedName name="__123Graph_CPL" localSheetId="77" hidden="1">[2]A!#REF!</definedName>
    <definedName name="__123Graph_CPL" localSheetId="78" hidden="1">[2]A!#REF!</definedName>
    <definedName name="__123Graph_CPL" localSheetId="79" hidden="1">[2]A!#REF!</definedName>
    <definedName name="__123Graph_CPL" localSheetId="80" hidden="1">[2]A!#REF!</definedName>
    <definedName name="__123Graph_CPL" localSheetId="81" hidden="1">[2]A!#REF!</definedName>
    <definedName name="__123Graph_CPL" localSheetId="82" hidden="1">[2]A!#REF!</definedName>
    <definedName name="__123Graph_CPL" localSheetId="83" hidden="1">[2]A!#REF!</definedName>
    <definedName name="__123Graph_CPL" localSheetId="84" hidden="1">[2]A!#REF!</definedName>
    <definedName name="__123Graph_CPL" localSheetId="85" hidden="1">[2]A!#REF!</definedName>
    <definedName name="__123Graph_CPL" localSheetId="86" hidden="1">[2]A!#REF!</definedName>
    <definedName name="__123Graph_CPL" localSheetId="87" hidden="1">[2]A!#REF!</definedName>
    <definedName name="__123Graph_CPL" localSheetId="88" hidden="1">[2]A!#REF!</definedName>
    <definedName name="__123Graph_CPL" localSheetId="89" hidden="1">[2]A!#REF!</definedName>
    <definedName name="__123Graph_CPL" localSheetId="90" hidden="1">[2]A!#REF!</definedName>
    <definedName name="__123Graph_CPL" localSheetId="91" hidden="1">[2]A!#REF!</definedName>
    <definedName name="__123Graph_CPL" localSheetId="92" hidden="1">[2]A!#REF!</definedName>
    <definedName name="__123Graph_CPL" localSheetId="93" hidden="1">[2]A!#REF!</definedName>
    <definedName name="__123Graph_CPL" localSheetId="94" hidden="1">[2]A!#REF!</definedName>
    <definedName name="__123Graph_CPL" localSheetId="95" hidden="1">[2]A!#REF!</definedName>
    <definedName name="__123Graph_CPL" localSheetId="96" hidden="1">[2]A!#REF!</definedName>
    <definedName name="__123Graph_CPL" localSheetId="97" hidden="1">[2]A!#REF!</definedName>
    <definedName name="__123Graph_CPL" localSheetId="98" hidden="1">[2]A!#REF!</definedName>
    <definedName name="__123Graph_CPL" localSheetId="99" hidden="1">[2]A!#REF!</definedName>
    <definedName name="__123Graph_CPL" localSheetId="100" hidden="1">[2]A!#REF!</definedName>
    <definedName name="__123Graph_CPL" localSheetId="101" hidden="1">[2]A!#REF!</definedName>
    <definedName name="__123Graph_CPL" localSheetId="102" hidden="1">[2]A!#REF!</definedName>
    <definedName name="__123Graph_CPL" localSheetId="103" hidden="1">[2]A!#REF!</definedName>
    <definedName name="__123Graph_CPL" localSheetId="15" hidden="1">[2]A!#REF!</definedName>
    <definedName name="__123Graph_CPL" localSheetId="16" hidden="1">[2]A!#REF!</definedName>
    <definedName name="__123Graph_CPL" localSheetId="20" hidden="1">[2]A!#REF!</definedName>
    <definedName name="__123Graph_CPL" localSheetId="21" hidden="1">[2]A!#REF!</definedName>
    <definedName name="__123Graph_CPL" localSheetId="22" hidden="1">[2]A!#REF!</definedName>
    <definedName name="__123Graph_CPL" localSheetId="23" hidden="1">[2]A!#REF!</definedName>
    <definedName name="__123Graph_CPL" localSheetId="17" hidden="1">[2]A!#REF!</definedName>
    <definedName name="__123Graph_CPL" localSheetId="24" hidden="1">[2]A!#REF!</definedName>
    <definedName name="__123Graph_CPL" localSheetId="25" hidden="1">[2]A!#REF!</definedName>
    <definedName name="__123Graph_CPL" localSheetId="18" hidden="1">[2]A!#REF!</definedName>
    <definedName name="__123Graph_CPL" localSheetId="19" hidden="1">[2]A!#REF!</definedName>
    <definedName name="__123Graph_CPL" localSheetId="5" hidden="1">[2]A!#REF!</definedName>
    <definedName name="__123Graph_CPL" localSheetId="6" hidden="1">[2]A!#REF!</definedName>
    <definedName name="__123Graph_CPL" localSheetId="7" hidden="1">[2]A!#REF!</definedName>
    <definedName name="__123Graph_CPL" localSheetId="8" hidden="1">[2]A!#REF!</definedName>
    <definedName name="__123Graph_CPL" localSheetId="9" hidden="1">[2]A!#REF!</definedName>
    <definedName name="__123Graph_CPL" localSheetId="10" hidden="1">[2]A!#REF!</definedName>
    <definedName name="__123Graph_CPL" localSheetId="11" hidden="1">[2]A!#REF!</definedName>
    <definedName name="__123Graph_CPL" localSheetId="12" hidden="1">[2]A!#REF!</definedName>
    <definedName name="__123Graph_CPL" localSheetId="13" hidden="1">[2]A!#REF!</definedName>
    <definedName name="__123Graph_CPL" localSheetId="14" hidden="1">[2]A!#REF!</definedName>
    <definedName name="__123Graph_CPL" hidden="1">[2]A!#REF!</definedName>
    <definedName name="__123Graph_D" localSheetId="27" hidden="1">[2]A!#REF!</definedName>
    <definedName name="__123Graph_D" localSheetId="26" hidden="1">[2]A!#REF!</definedName>
    <definedName name="__123Graph_D" localSheetId="28" hidden="1">[2]A!#REF!</definedName>
    <definedName name="__123Graph_D" localSheetId="29" hidden="1">[2]A!#REF!</definedName>
    <definedName name="__123Graph_D" localSheetId="30" hidden="1">[2]A!#REF!</definedName>
    <definedName name="__123Graph_D" localSheetId="31" hidden="1">[2]A!#REF!</definedName>
    <definedName name="__123Graph_D" localSheetId="32" hidden="1">[2]A!#REF!</definedName>
    <definedName name="__123Graph_D" localSheetId="33" hidden="1">[2]A!#REF!</definedName>
    <definedName name="__123Graph_D" localSheetId="34" hidden="1">[2]A!#REF!</definedName>
    <definedName name="__123Graph_D" localSheetId="35" hidden="1">[2]A!#REF!</definedName>
    <definedName name="__123Graph_D" localSheetId="36" hidden="1">[2]A!#REF!</definedName>
    <definedName name="__123Graph_D" localSheetId="37" hidden="1">[2]A!#REF!</definedName>
    <definedName name="__123Graph_D" localSheetId="38" hidden="1">[2]A!#REF!</definedName>
    <definedName name="__123Graph_D" localSheetId="39" hidden="1">[2]A!#REF!</definedName>
    <definedName name="__123Graph_D" localSheetId="40" hidden="1">[2]A!#REF!</definedName>
    <definedName name="__123Graph_D" localSheetId="41" hidden="1">[2]A!#REF!</definedName>
    <definedName name="__123Graph_D" localSheetId="42" hidden="1">[2]A!#REF!</definedName>
    <definedName name="__123Graph_D" localSheetId="43" hidden="1">[2]A!#REF!</definedName>
    <definedName name="__123Graph_D" localSheetId="44" hidden="1">[2]A!#REF!</definedName>
    <definedName name="__123Graph_D" localSheetId="45" hidden="1">[2]A!#REF!</definedName>
    <definedName name="__123Graph_D" localSheetId="46" hidden="1">[2]A!#REF!</definedName>
    <definedName name="__123Graph_D" localSheetId="47" hidden="1">[2]A!#REF!</definedName>
    <definedName name="__123Graph_D" localSheetId="48" hidden="1">[2]A!#REF!</definedName>
    <definedName name="__123Graph_D" localSheetId="49" hidden="1">[2]A!#REF!</definedName>
    <definedName name="__123Graph_D" localSheetId="50" hidden="1">[2]A!#REF!</definedName>
    <definedName name="__123Graph_D" localSheetId="51" hidden="1">[2]A!#REF!</definedName>
    <definedName name="__123Graph_D" localSheetId="52" hidden="1">[2]A!#REF!</definedName>
    <definedName name="__123Graph_D" localSheetId="53" hidden="1">[2]A!#REF!</definedName>
    <definedName name="__123Graph_D" localSheetId="54" hidden="1">[2]A!#REF!</definedName>
    <definedName name="__123Graph_D" localSheetId="55" hidden="1">[2]A!#REF!</definedName>
    <definedName name="__123Graph_D" localSheetId="56" hidden="1">[2]A!#REF!</definedName>
    <definedName name="__123Graph_D" localSheetId="57" hidden="1">[2]A!#REF!</definedName>
    <definedName name="__123Graph_D" localSheetId="58" hidden="1">[2]A!#REF!</definedName>
    <definedName name="__123Graph_D" localSheetId="59" hidden="1">[2]A!#REF!</definedName>
    <definedName name="__123Graph_D" localSheetId="60" hidden="1">[2]A!#REF!</definedName>
    <definedName name="__123Graph_D" localSheetId="61" hidden="1">[2]A!#REF!</definedName>
    <definedName name="__123Graph_D" localSheetId="62" hidden="1">[2]A!#REF!</definedName>
    <definedName name="__123Graph_D" localSheetId="63" hidden="1">[2]A!#REF!</definedName>
    <definedName name="__123Graph_D" localSheetId="64" hidden="1">[2]A!#REF!</definedName>
    <definedName name="__123Graph_D" localSheetId="65" hidden="1">[2]A!#REF!</definedName>
    <definedName name="__123Graph_D" localSheetId="66" hidden="1">[2]A!#REF!</definedName>
    <definedName name="__123Graph_D" localSheetId="67" hidden="1">[2]A!#REF!</definedName>
    <definedName name="__123Graph_D" localSheetId="68" hidden="1">[2]A!#REF!</definedName>
    <definedName name="__123Graph_D" localSheetId="69" hidden="1">[2]A!#REF!</definedName>
    <definedName name="__123Graph_D" localSheetId="70" hidden="1">[2]A!#REF!</definedName>
    <definedName name="__123Graph_D" localSheetId="71" hidden="1">[2]A!#REF!</definedName>
    <definedName name="__123Graph_D" localSheetId="72" hidden="1">[2]A!#REF!</definedName>
    <definedName name="__123Graph_D" localSheetId="73" hidden="1">[2]A!#REF!</definedName>
    <definedName name="__123Graph_D" localSheetId="74" hidden="1">[2]A!#REF!</definedName>
    <definedName name="__123Graph_D" localSheetId="75" hidden="1">[2]A!#REF!</definedName>
    <definedName name="__123Graph_D" localSheetId="76" hidden="1">[2]A!#REF!</definedName>
    <definedName name="__123Graph_D" localSheetId="77" hidden="1">[2]A!#REF!</definedName>
    <definedName name="__123Graph_D" localSheetId="78" hidden="1">[2]A!#REF!</definedName>
    <definedName name="__123Graph_D" localSheetId="79" hidden="1">[2]A!#REF!</definedName>
    <definedName name="__123Graph_D" localSheetId="80" hidden="1">[2]A!#REF!</definedName>
    <definedName name="__123Graph_D" localSheetId="81" hidden="1">[2]A!#REF!</definedName>
    <definedName name="__123Graph_D" localSheetId="82" hidden="1">[2]A!#REF!</definedName>
    <definedName name="__123Graph_D" localSheetId="83" hidden="1">[2]A!#REF!</definedName>
    <definedName name="__123Graph_D" localSheetId="84" hidden="1">[2]A!#REF!</definedName>
    <definedName name="__123Graph_D" localSheetId="85" hidden="1">[2]A!#REF!</definedName>
    <definedName name="__123Graph_D" localSheetId="86" hidden="1">[2]A!#REF!</definedName>
    <definedName name="__123Graph_D" localSheetId="87" hidden="1">[2]A!#REF!</definedName>
    <definedName name="__123Graph_D" localSheetId="88" hidden="1">[2]A!#REF!</definedName>
    <definedName name="__123Graph_D" localSheetId="89" hidden="1">[2]A!#REF!</definedName>
    <definedName name="__123Graph_D" localSheetId="90" hidden="1">[2]A!#REF!</definedName>
    <definedName name="__123Graph_D" localSheetId="91" hidden="1">[2]A!#REF!</definedName>
    <definedName name="__123Graph_D" localSheetId="92" hidden="1">[2]A!#REF!</definedName>
    <definedName name="__123Graph_D" localSheetId="93" hidden="1">[2]A!#REF!</definedName>
    <definedName name="__123Graph_D" localSheetId="94" hidden="1">[2]A!#REF!</definedName>
    <definedName name="__123Graph_D" localSheetId="95" hidden="1">[2]A!#REF!</definedName>
    <definedName name="__123Graph_D" localSheetId="96" hidden="1">[2]A!#REF!</definedName>
    <definedName name="__123Graph_D" localSheetId="97" hidden="1">[2]A!#REF!</definedName>
    <definedName name="__123Graph_D" localSheetId="98" hidden="1">[2]A!#REF!</definedName>
    <definedName name="__123Graph_D" localSheetId="99" hidden="1">[2]A!#REF!</definedName>
    <definedName name="__123Graph_D" localSheetId="100" hidden="1">[2]A!#REF!</definedName>
    <definedName name="__123Graph_D" localSheetId="101" hidden="1">[2]A!#REF!</definedName>
    <definedName name="__123Graph_D" localSheetId="102" hidden="1">[2]A!#REF!</definedName>
    <definedName name="__123Graph_D" localSheetId="103" hidden="1">[2]A!#REF!</definedName>
    <definedName name="__123Graph_D" localSheetId="15" hidden="1">[2]A!#REF!</definedName>
    <definedName name="__123Graph_D" localSheetId="16" hidden="1">[2]A!#REF!</definedName>
    <definedName name="__123Graph_D" localSheetId="20" hidden="1">[2]A!#REF!</definedName>
    <definedName name="__123Graph_D" localSheetId="21" hidden="1">[2]A!#REF!</definedName>
    <definedName name="__123Graph_D" localSheetId="22" hidden="1">[2]A!#REF!</definedName>
    <definedName name="__123Graph_D" localSheetId="23" hidden="1">[2]A!#REF!</definedName>
    <definedName name="__123Graph_D" localSheetId="17" hidden="1">[2]A!#REF!</definedName>
    <definedName name="__123Graph_D" localSheetId="24" hidden="1">[2]A!#REF!</definedName>
    <definedName name="__123Graph_D" localSheetId="25" hidden="1">[2]A!#REF!</definedName>
    <definedName name="__123Graph_D" localSheetId="18" hidden="1">[2]A!#REF!</definedName>
    <definedName name="__123Graph_D" localSheetId="19" hidden="1">[2]A!#REF!</definedName>
    <definedName name="__123Graph_D" localSheetId="5" hidden="1">[2]A!#REF!</definedName>
    <definedName name="__123Graph_D" localSheetId="6" hidden="1">[2]A!#REF!</definedName>
    <definedName name="__123Graph_D" localSheetId="7" hidden="1">[2]A!#REF!</definedName>
    <definedName name="__123Graph_D" localSheetId="8" hidden="1">[2]A!#REF!</definedName>
    <definedName name="__123Graph_D" localSheetId="9" hidden="1">[2]A!#REF!</definedName>
    <definedName name="__123Graph_D" localSheetId="10" hidden="1">[2]A!#REF!</definedName>
    <definedName name="__123Graph_D" localSheetId="11" hidden="1">[2]A!#REF!</definedName>
    <definedName name="__123Graph_D" localSheetId="12" hidden="1">[2]A!#REF!</definedName>
    <definedName name="__123Graph_D" localSheetId="13" hidden="1">[2]A!#REF!</definedName>
    <definedName name="__123Graph_D" localSheetId="14" hidden="1">[2]A!#REF!</definedName>
    <definedName name="__123Graph_D" hidden="1">[2]A!#REF!</definedName>
    <definedName name="__123Graph_DPL" localSheetId="27" hidden="1">[2]A!#REF!</definedName>
    <definedName name="__123Graph_DPL" localSheetId="26" hidden="1">[2]A!#REF!</definedName>
    <definedName name="__123Graph_DPL" localSheetId="28" hidden="1">[2]A!#REF!</definedName>
    <definedName name="__123Graph_DPL" localSheetId="29" hidden="1">[2]A!#REF!</definedName>
    <definedName name="__123Graph_DPL" localSheetId="30" hidden="1">[2]A!#REF!</definedName>
    <definedName name="__123Graph_DPL" localSheetId="31" hidden="1">[2]A!#REF!</definedName>
    <definedName name="__123Graph_DPL" localSheetId="32" hidden="1">[2]A!#REF!</definedName>
    <definedName name="__123Graph_DPL" localSheetId="33" hidden="1">[2]A!#REF!</definedName>
    <definedName name="__123Graph_DPL" localSheetId="34" hidden="1">[2]A!#REF!</definedName>
    <definedName name="__123Graph_DPL" localSheetId="35" hidden="1">[2]A!#REF!</definedName>
    <definedName name="__123Graph_DPL" localSheetId="36" hidden="1">[2]A!#REF!</definedName>
    <definedName name="__123Graph_DPL" localSheetId="37" hidden="1">[2]A!#REF!</definedName>
    <definedName name="__123Graph_DPL" localSheetId="38" hidden="1">[2]A!#REF!</definedName>
    <definedName name="__123Graph_DPL" localSheetId="39" hidden="1">[2]A!#REF!</definedName>
    <definedName name="__123Graph_DPL" localSheetId="40" hidden="1">[2]A!#REF!</definedName>
    <definedName name="__123Graph_DPL" localSheetId="41" hidden="1">[2]A!#REF!</definedName>
    <definedName name="__123Graph_DPL" localSheetId="42" hidden="1">[2]A!#REF!</definedName>
    <definedName name="__123Graph_DPL" localSheetId="43" hidden="1">[2]A!#REF!</definedName>
    <definedName name="__123Graph_DPL" localSheetId="44" hidden="1">[2]A!#REF!</definedName>
    <definedName name="__123Graph_DPL" localSheetId="45" hidden="1">[2]A!#REF!</definedName>
    <definedName name="__123Graph_DPL" localSheetId="46" hidden="1">[2]A!#REF!</definedName>
    <definedName name="__123Graph_DPL" localSheetId="47" hidden="1">[2]A!#REF!</definedName>
    <definedName name="__123Graph_DPL" localSheetId="48" hidden="1">[2]A!#REF!</definedName>
    <definedName name="__123Graph_DPL" localSheetId="49" hidden="1">[2]A!#REF!</definedName>
    <definedName name="__123Graph_DPL" localSheetId="50" hidden="1">[2]A!#REF!</definedName>
    <definedName name="__123Graph_DPL" localSheetId="51" hidden="1">[2]A!#REF!</definedName>
    <definedName name="__123Graph_DPL" localSheetId="52" hidden="1">[2]A!#REF!</definedName>
    <definedName name="__123Graph_DPL" localSheetId="53" hidden="1">[2]A!#REF!</definedName>
    <definedName name="__123Graph_DPL" localSheetId="54" hidden="1">[2]A!#REF!</definedName>
    <definedName name="__123Graph_DPL" localSheetId="55" hidden="1">[2]A!#REF!</definedName>
    <definedName name="__123Graph_DPL" localSheetId="56" hidden="1">[2]A!#REF!</definedName>
    <definedName name="__123Graph_DPL" localSheetId="57" hidden="1">[2]A!#REF!</definedName>
    <definedName name="__123Graph_DPL" localSheetId="58" hidden="1">[2]A!#REF!</definedName>
    <definedName name="__123Graph_DPL" localSheetId="59" hidden="1">[2]A!#REF!</definedName>
    <definedName name="__123Graph_DPL" localSheetId="60" hidden="1">[2]A!#REF!</definedName>
    <definedName name="__123Graph_DPL" localSheetId="61" hidden="1">[2]A!#REF!</definedName>
    <definedName name="__123Graph_DPL" localSheetId="62" hidden="1">[2]A!#REF!</definedName>
    <definedName name="__123Graph_DPL" localSheetId="63" hidden="1">[2]A!#REF!</definedName>
    <definedName name="__123Graph_DPL" localSheetId="64" hidden="1">[2]A!#REF!</definedName>
    <definedName name="__123Graph_DPL" localSheetId="65" hidden="1">[2]A!#REF!</definedName>
    <definedName name="__123Graph_DPL" localSheetId="66" hidden="1">[2]A!#REF!</definedName>
    <definedName name="__123Graph_DPL" localSheetId="67" hidden="1">[2]A!#REF!</definedName>
    <definedName name="__123Graph_DPL" localSheetId="68" hidden="1">[2]A!#REF!</definedName>
    <definedName name="__123Graph_DPL" localSheetId="69" hidden="1">[2]A!#REF!</definedName>
    <definedName name="__123Graph_DPL" localSheetId="70" hidden="1">[2]A!#REF!</definedName>
    <definedName name="__123Graph_DPL" localSheetId="71" hidden="1">[2]A!#REF!</definedName>
    <definedName name="__123Graph_DPL" localSheetId="72" hidden="1">[2]A!#REF!</definedName>
    <definedName name="__123Graph_DPL" localSheetId="73" hidden="1">[2]A!#REF!</definedName>
    <definedName name="__123Graph_DPL" localSheetId="74" hidden="1">[2]A!#REF!</definedName>
    <definedName name="__123Graph_DPL" localSheetId="75" hidden="1">[2]A!#REF!</definedName>
    <definedName name="__123Graph_DPL" localSheetId="76" hidden="1">[2]A!#REF!</definedName>
    <definedName name="__123Graph_DPL" localSheetId="77" hidden="1">[2]A!#REF!</definedName>
    <definedName name="__123Graph_DPL" localSheetId="78" hidden="1">[2]A!#REF!</definedName>
    <definedName name="__123Graph_DPL" localSheetId="79" hidden="1">[2]A!#REF!</definedName>
    <definedName name="__123Graph_DPL" localSheetId="80" hidden="1">[2]A!#REF!</definedName>
    <definedName name="__123Graph_DPL" localSheetId="81" hidden="1">[2]A!#REF!</definedName>
    <definedName name="__123Graph_DPL" localSheetId="82" hidden="1">[2]A!#REF!</definedName>
    <definedName name="__123Graph_DPL" localSheetId="83" hidden="1">[2]A!#REF!</definedName>
    <definedName name="__123Graph_DPL" localSheetId="84" hidden="1">[2]A!#REF!</definedName>
    <definedName name="__123Graph_DPL" localSheetId="85" hidden="1">[2]A!#REF!</definedName>
    <definedName name="__123Graph_DPL" localSheetId="86" hidden="1">[2]A!#REF!</definedName>
    <definedName name="__123Graph_DPL" localSheetId="87" hidden="1">[2]A!#REF!</definedName>
    <definedName name="__123Graph_DPL" localSheetId="88" hidden="1">[2]A!#REF!</definedName>
    <definedName name="__123Graph_DPL" localSheetId="89" hidden="1">[2]A!#REF!</definedName>
    <definedName name="__123Graph_DPL" localSheetId="90" hidden="1">[2]A!#REF!</definedName>
    <definedName name="__123Graph_DPL" localSheetId="91" hidden="1">[2]A!#REF!</definedName>
    <definedName name="__123Graph_DPL" localSheetId="92" hidden="1">[2]A!#REF!</definedName>
    <definedName name="__123Graph_DPL" localSheetId="93" hidden="1">[2]A!#REF!</definedName>
    <definedName name="__123Graph_DPL" localSheetId="94" hidden="1">[2]A!#REF!</definedName>
    <definedName name="__123Graph_DPL" localSheetId="95" hidden="1">[2]A!#REF!</definedName>
    <definedName name="__123Graph_DPL" localSheetId="96" hidden="1">[2]A!#REF!</definedName>
    <definedName name="__123Graph_DPL" localSheetId="97" hidden="1">[2]A!#REF!</definedName>
    <definedName name="__123Graph_DPL" localSheetId="98" hidden="1">[2]A!#REF!</definedName>
    <definedName name="__123Graph_DPL" localSheetId="99" hidden="1">[2]A!#REF!</definedName>
    <definedName name="__123Graph_DPL" localSheetId="100" hidden="1">[2]A!#REF!</definedName>
    <definedName name="__123Graph_DPL" localSheetId="101" hidden="1">[2]A!#REF!</definedName>
    <definedName name="__123Graph_DPL" localSheetId="102" hidden="1">[2]A!#REF!</definedName>
    <definedName name="__123Graph_DPL" localSheetId="103" hidden="1">[2]A!#REF!</definedName>
    <definedName name="__123Graph_DPL" localSheetId="15" hidden="1">[2]A!#REF!</definedName>
    <definedName name="__123Graph_DPL" localSheetId="16" hidden="1">[2]A!#REF!</definedName>
    <definedName name="__123Graph_DPL" localSheetId="20" hidden="1">[2]A!#REF!</definedName>
    <definedName name="__123Graph_DPL" localSheetId="21" hidden="1">[2]A!#REF!</definedName>
    <definedName name="__123Graph_DPL" localSheetId="22" hidden="1">[2]A!#REF!</definedName>
    <definedName name="__123Graph_DPL" localSheetId="23" hidden="1">[2]A!#REF!</definedName>
    <definedName name="__123Graph_DPL" localSheetId="17" hidden="1">[2]A!#REF!</definedName>
    <definedName name="__123Graph_DPL" localSheetId="24" hidden="1">[2]A!#REF!</definedName>
    <definedName name="__123Graph_DPL" localSheetId="25" hidden="1">[2]A!#REF!</definedName>
    <definedName name="__123Graph_DPL" localSheetId="18" hidden="1">[2]A!#REF!</definedName>
    <definedName name="__123Graph_DPL" localSheetId="19" hidden="1">[2]A!#REF!</definedName>
    <definedName name="__123Graph_DPL" localSheetId="5" hidden="1">[2]A!#REF!</definedName>
    <definedName name="__123Graph_DPL" localSheetId="6" hidden="1">[2]A!#REF!</definedName>
    <definedName name="__123Graph_DPL" localSheetId="7" hidden="1">[2]A!#REF!</definedName>
    <definedName name="__123Graph_DPL" localSheetId="8" hidden="1">[2]A!#REF!</definedName>
    <definedName name="__123Graph_DPL" localSheetId="9" hidden="1">[2]A!#REF!</definedName>
    <definedName name="__123Graph_DPL" localSheetId="10" hidden="1">[2]A!#REF!</definedName>
    <definedName name="__123Graph_DPL" localSheetId="11" hidden="1">[2]A!#REF!</definedName>
    <definedName name="__123Graph_DPL" localSheetId="12" hidden="1">[2]A!#REF!</definedName>
    <definedName name="__123Graph_DPL" localSheetId="13" hidden="1">[2]A!#REF!</definedName>
    <definedName name="__123Graph_DPL" localSheetId="14" hidden="1">[2]A!#REF!</definedName>
    <definedName name="__123Graph_DPL" hidden="1">[2]A!#REF!</definedName>
    <definedName name="__123Graph_E" localSheetId="27" hidden="1">[2]A!#REF!</definedName>
    <definedName name="__123Graph_E" localSheetId="26" hidden="1">[2]A!#REF!</definedName>
    <definedName name="__123Graph_E" localSheetId="28" hidden="1">[2]A!#REF!</definedName>
    <definedName name="__123Graph_E" localSheetId="29" hidden="1">[2]A!#REF!</definedName>
    <definedName name="__123Graph_E" localSheetId="30" hidden="1">[2]A!#REF!</definedName>
    <definedName name="__123Graph_E" localSheetId="31" hidden="1">[2]A!#REF!</definedName>
    <definedName name="__123Graph_E" localSheetId="32" hidden="1">[2]A!#REF!</definedName>
    <definedName name="__123Graph_E" localSheetId="33" hidden="1">[2]A!#REF!</definedName>
    <definedName name="__123Graph_E" localSheetId="34" hidden="1">[2]A!#REF!</definedName>
    <definedName name="__123Graph_E" localSheetId="35" hidden="1">[2]A!#REF!</definedName>
    <definedName name="__123Graph_E" localSheetId="36" hidden="1">[2]A!#REF!</definedName>
    <definedName name="__123Graph_E" localSheetId="37" hidden="1">[2]A!#REF!</definedName>
    <definedName name="__123Graph_E" localSheetId="38" hidden="1">[2]A!#REF!</definedName>
    <definedName name="__123Graph_E" localSheetId="39" hidden="1">[2]A!#REF!</definedName>
    <definedName name="__123Graph_E" localSheetId="40" hidden="1">[2]A!#REF!</definedName>
    <definedName name="__123Graph_E" localSheetId="41" hidden="1">[2]A!#REF!</definedName>
    <definedName name="__123Graph_E" localSheetId="42" hidden="1">[2]A!#REF!</definedName>
    <definedName name="__123Graph_E" localSheetId="43" hidden="1">[2]A!#REF!</definedName>
    <definedName name="__123Graph_E" localSheetId="44" hidden="1">[2]A!#REF!</definedName>
    <definedName name="__123Graph_E" localSheetId="45" hidden="1">[2]A!#REF!</definedName>
    <definedName name="__123Graph_E" localSheetId="46" hidden="1">[2]A!#REF!</definedName>
    <definedName name="__123Graph_E" localSheetId="47" hidden="1">[2]A!#REF!</definedName>
    <definedName name="__123Graph_E" localSheetId="48" hidden="1">[2]A!#REF!</definedName>
    <definedName name="__123Graph_E" localSheetId="49" hidden="1">[2]A!#REF!</definedName>
    <definedName name="__123Graph_E" localSheetId="50" hidden="1">[2]A!#REF!</definedName>
    <definedName name="__123Graph_E" localSheetId="51" hidden="1">[2]A!#REF!</definedName>
    <definedName name="__123Graph_E" localSheetId="52" hidden="1">[2]A!#REF!</definedName>
    <definedName name="__123Graph_E" localSheetId="53" hidden="1">[2]A!#REF!</definedName>
    <definedName name="__123Graph_E" localSheetId="54" hidden="1">[2]A!#REF!</definedName>
    <definedName name="__123Graph_E" localSheetId="55" hidden="1">[2]A!#REF!</definedName>
    <definedName name="__123Graph_E" localSheetId="56" hidden="1">[2]A!#REF!</definedName>
    <definedName name="__123Graph_E" localSheetId="57" hidden="1">[2]A!#REF!</definedName>
    <definedName name="__123Graph_E" localSheetId="58" hidden="1">[2]A!#REF!</definedName>
    <definedName name="__123Graph_E" localSheetId="59" hidden="1">[2]A!#REF!</definedName>
    <definedName name="__123Graph_E" localSheetId="60" hidden="1">[2]A!#REF!</definedName>
    <definedName name="__123Graph_E" localSheetId="61" hidden="1">[2]A!#REF!</definedName>
    <definedName name="__123Graph_E" localSheetId="62" hidden="1">[2]A!#REF!</definedName>
    <definedName name="__123Graph_E" localSheetId="63" hidden="1">[2]A!#REF!</definedName>
    <definedName name="__123Graph_E" localSheetId="64" hidden="1">[2]A!#REF!</definedName>
    <definedName name="__123Graph_E" localSheetId="65" hidden="1">[2]A!#REF!</definedName>
    <definedName name="__123Graph_E" localSheetId="66" hidden="1">[2]A!#REF!</definedName>
    <definedName name="__123Graph_E" localSheetId="67" hidden="1">[2]A!#REF!</definedName>
    <definedName name="__123Graph_E" localSheetId="68" hidden="1">[2]A!#REF!</definedName>
    <definedName name="__123Graph_E" localSheetId="69" hidden="1">[2]A!#REF!</definedName>
    <definedName name="__123Graph_E" localSheetId="70" hidden="1">[2]A!#REF!</definedName>
    <definedName name="__123Graph_E" localSheetId="71" hidden="1">[2]A!#REF!</definedName>
    <definedName name="__123Graph_E" localSheetId="72" hidden="1">[2]A!#REF!</definedName>
    <definedName name="__123Graph_E" localSheetId="73" hidden="1">[2]A!#REF!</definedName>
    <definedName name="__123Graph_E" localSheetId="74" hidden="1">[2]A!#REF!</definedName>
    <definedName name="__123Graph_E" localSheetId="75" hidden="1">[2]A!#REF!</definedName>
    <definedName name="__123Graph_E" localSheetId="76" hidden="1">[2]A!#REF!</definedName>
    <definedName name="__123Graph_E" localSheetId="77" hidden="1">[2]A!#REF!</definedName>
    <definedName name="__123Graph_E" localSheetId="78" hidden="1">[2]A!#REF!</definedName>
    <definedName name="__123Graph_E" localSheetId="79" hidden="1">[2]A!#REF!</definedName>
    <definedName name="__123Graph_E" localSheetId="80" hidden="1">[2]A!#REF!</definedName>
    <definedName name="__123Graph_E" localSheetId="81" hidden="1">[2]A!#REF!</definedName>
    <definedName name="__123Graph_E" localSheetId="82" hidden="1">[2]A!#REF!</definedName>
    <definedName name="__123Graph_E" localSheetId="83" hidden="1">[2]A!#REF!</definedName>
    <definedName name="__123Graph_E" localSheetId="84" hidden="1">[2]A!#REF!</definedName>
    <definedName name="__123Graph_E" localSheetId="85" hidden="1">[2]A!#REF!</definedName>
    <definedName name="__123Graph_E" localSheetId="86" hidden="1">[2]A!#REF!</definedName>
    <definedName name="__123Graph_E" localSheetId="87" hidden="1">[2]A!#REF!</definedName>
    <definedName name="__123Graph_E" localSheetId="88" hidden="1">[2]A!#REF!</definedName>
    <definedName name="__123Graph_E" localSheetId="89" hidden="1">[2]A!#REF!</definedName>
    <definedName name="__123Graph_E" localSheetId="90" hidden="1">[2]A!#REF!</definedName>
    <definedName name="__123Graph_E" localSheetId="91" hidden="1">[2]A!#REF!</definedName>
    <definedName name="__123Graph_E" localSheetId="92" hidden="1">[2]A!#REF!</definedName>
    <definedName name="__123Graph_E" localSheetId="93" hidden="1">[2]A!#REF!</definedName>
    <definedName name="__123Graph_E" localSheetId="94" hidden="1">[2]A!#REF!</definedName>
    <definedName name="__123Graph_E" localSheetId="95" hidden="1">[2]A!#REF!</definedName>
    <definedName name="__123Graph_E" localSheetId="96" hidden="1">[2]A!#REF!</definedName>
    <definedName name="__123Graph_E" localSheetId="97" hidden="1">[2]A!#REF!</definedName>
    <definedName name="__123Graph_E" localSheetId="98" hidden="1">[2]A!#REF!</definedName>
    <definedName name="__123Graph_E" localSheetId="99" hidden="1">[2]A!#REF!</definedName>
    <definedName name="__123Graph_E" localSheetId="100" hidden="1">[2]A!#REF!</definedName>
    <definedName name="__123Graph_E" localSheetId="101" hidden="1">[2]A!#REF!</definedName>
    <definedName name="__123Graph_E" localSheetId="102" hidden="1">[2]A!#REF!</definedName>
    <definedName name="__123Graph_E" localSheetId="103" hidden="1">[2]A!#REF!</definedName>
    <definedName name="__123Graph_E" localSheetId="15" hidden="1">[2]A!#REF!</definedName>
    <definedName name="__123Graph_E" localSheetId="16" hidden="1">[2]A!#REF!</definedName>
    <definedName name="__123Graph_E" localSheetId="20" hidden="1">[2]A!#REF!</definedName>
    <definedName name="__123Graph_E" localSheetId="21" hidden="1">[2]A!#REF!</definedName>
    <definedName name="__123Graph_E" localSheetId="22" hidden="1">[2]A!#REF!</definedName>
    <definedName name="__123Graph_E" localSheetId="23" hidden="1">[2]A!#REF!</definedName>
    <definedName name="__123Graph_E" localSheetId="17" hidden="1">[2]A!#REF!</definedName>
    <definedName name="__123Graph_E" localSheetId="24" hidden="1">[2]A!#REF!</definedName>
    <definedName name="__123Graph_E" localSheetId="25" hidden="1">[2]A!#REF!</definedName>
    <definedName name="__123Graph_E" localSheetId="18" hidden="1">[2]A!#REF!</definedName>
    <definedName name="__123Graph_E" localSheetId="19" hidden="1">[2]A!#REF!</definedName>
    <definedName name="__123Graph_E" localSheetId="5" hidden="1">[2]A!#REF!</definedName>
    <definedName name="__123Graph_E" localSheetId="6" hidden="1">[2]A!#REF!</definedName>
    <definedName name="__123Graph_E" localSheetId="7" hidden="1">[2]A!#REF!</definedName>
    <definedName name="__123Graph_E" localSheetId="8" hidden="1">[2]A!#REF!</definedName>
    <definedName name="__123Graph_E" localSheetId="9" hidden="1">[2]A!#REF!</definedName>
    <definedName name="__123Graph_E" localSheetId="10" hidden="1">[2]A!#REF!</definedName>
    <definedName name="__123Graph_E" localSheetId="11" hidden="1">[2]A!#REF!</definedName>
    <definedName name="__123Graph_E" localSheetId="12" hidden="1">[2]A!#REF!</definedName>
    <definedName name="__123Graph_E" localSheetId="13" hidden="1">[2]A!#REF!</definedName>
    <definedName name="__123Graph_E" localSheetId="14" hidden="1">[2]A!#REF!</definedName>
    <definedName name="__123Graph_E" hidden="1">[2]A!#REF!</definedName>
    <definedName name="__123Graph_EPL" localSheetId="27" hidden="1">[2]A!#REF!</definedName>
    <definedName name="__123Graph_EPL" localSheetId="26" hidden="1">[2]A!#REF!</definedName>
    <definedName name="__123Graph_EPL" localSheetId="28" hidden="1">[2]A!#REF!</definedName>
    <definedName name="__123Graph_EPL" localSheetId="29" hidden="1">[2]A!#REF!</definedName>
    <definedName name="__123Graph_EPL" localSheetId="30" hidden="1">[2]A!#REF!</definedName>
    <definedName name="__123Graph_EPL" localSheetId="31" hidden="1">[2]A!#REF!</definedName>
    <definedName name="__123Graph_EPL" localSheetId="32" hidden="1">[2]A!#REF!</definedName>
    <definedName name="__123Graph_EPL" localSheetId="33" hidden="1">[2]A!#REF!</definedName>
    <definedName name="__123Graph_EPL" localSheetId="34" hidden="1">[2]A!#REF!</definedName>
    <definedName name="__123Graph_EPL" localSheetId="35" hidden="1">[2]A!#REF!</definedName>
    <definedName name="__123Graph_EPL" localSheetId="36" hidden="1">[2]A!#REF!</definedName>
    <definedName name="__123Graph_EPL" localSheetId="37" hidden="1">[2]A!#REF!</definedName>
    <definedName name="__123Graph_EPL" localSheetId="38" hidden="1">[2]A!#REF!</definedName>
    <definedName name="__123Graph_EPL" localSheetId="39" hidden="1">[2]A!#REF!</definedName>
    <definedName name="__123Graph_EPL" localSheetId="40" hidden="1">[2]A!#REF!</definedName>
    <definedName name="__123Graph_EPL" localSheetId="41" hidden="1">[2]A!#REF!</definedName>
    <definedName name="__123Graph_EPL" localSheetId="42" hidden="1">[2]A!#REF!</definedName>
    <definedName name="__123Graph_EPL" localSheetId="43" hidden="1">[2]A!#REF!</definedName>
    <definedName name="__123Graph_EPL" localSheetId="44" hidden="1">[2]A!#REF!</definedName>
    <definedName name="__123Graph_EPL" localSheetId="45" hidden="1">[2]A!#REF!</definedName>
    <definedName name="__123Graph_EPL" localSheetId="46" hidden="1">[2]A!#REF!</definedName>
    <definedName name="__123Graph_EPL" localSheetId="47" hidden="1">[2]A!#REF!</definedName>
    <definedName name="__123Graph_EPL" localSheetId="48" hidden="1">[2]A!#REF!</definedName>
    <definedName name="__123Graph_EPL" localSheetId="49" hidden="1">[2]A!#REF!</definedName>
    <definedName name="__123Graph_EPL" localSheetId="50" hidden="1">[2]A!#REF!</definedName>
    <definedName name="__123Graph_EPL" localSheetId="51" hidden="1">[2]A!#REF!</definedName>
    <definedName name="__123Graph_EPL" localSheetId="52" hidden="1">[2]A!#REF!</definedName>
    <definedName name="__123Graph_EPL" localSheetId="53" hidden="1">[2]A!#REF!</definedName>
    <definedName name="__123Graph_EPL" localSheetId="54" hidden="1">[2]A!#REF!</definedName>
    <definedName name="__123Graph_EPL" localSheetId="55" hidden="1">[2]A!#REF!</definedName>
    <definedName name="__123Graph_EPL" localSheetId="56" hidden="1">[2]A!#REF!</definedName>
    <definedName name="__123Graph_EPL" localSheetId="57" hidden="1">[2]A!#REF!</definedName>
    <definedName name="__123Graph_EPL" localSheetId="58" hidden="1">[2]A!#REF!</definedName>
    <definedName name="__123Graph_EPL" localSheetId="59" hidden="1">[2]A!#REF!</definedName>
    <definedName name="__123Graph_EPL" localSheetId="60" hidden="1">[2]A!#REF!</definedName>
    <definedName name="__123Graph_EPL" localSheetId="61" hidden="1">[2]A!#REF!</definedName>
    <definedName name="__123Graph_EPL" localSheetId="62" hidden="1">[2]A!#REF!</definedName>
    <definedName name="__123Graph_EPL" localSheetId="63" hidden="1">[2]A!#REF!</definedName>
    <definedName name="__123Graph_EPL" localSheetId="64" hidden="1">[2]A!#REF!</definedName>
    <definedName name="__123Graph_EPL" localSheetId="65" hidden="1">[2]A!#REF!</definedName>
    <definedName name="__123Graph_EPL" localSheetId="66" hidden="1">[2]A!#REF!</definedName>
    <definedName name="__123Graph_EPL" localSheetId="67" hidden="1">[2]A!#REF!</definedName>
    <definedName name="__123Graph_EPL" localSheetId="68" hidden="1">[2]A!#REF!</definedName>
    <definedName name="__123Graph_EPL" localSheetId="69" hidden="1">[2]A!#REF!</definedName>
    <definedName name="__123Graph_EPL" localSheetId="70" hidden="1">[2]A!#REF!</definedName>
    <definedName name="__123Graph_EPL" localSheetId="71" hidden="1">[2]A!#REF!</definedName>
    <definedName name="__123Graph_EPL" localSheetId="72" hidden="1">[2]A!#REF!</definedName>
    <definedName name="__123Graph_EPL" localSheetId="73" hidden="1">[2]A!#REF!</definedName>
    <definedName name="__123Graph_EPL" localSheetId="74" hidden="1">[2]A!#REF!</definedName>
    <definedName name="__123Graph_EPL" localSheetId="75" hidden="1">[2]A!#REF!</definedName>
    <definedName name="__123Graph_EPL" localSheetId="76" hidden="1">[2]A!#REF!</definedName>
    <definedName name="__123Graph_EPL" localSheetId="77" hidden="1">[2]A!#REF!</definedName>
    <definedName name="__123Graph_EPL" localSheetId="78" hidden="1">[2]A!#REF!</definedName>
    <definedName name="__123Graph_EPL" localSheetId="79" hidden="1">[2]A!#REF!</definedName>
    <definedName name="__123Graph_EPL" localSheetId="80" hidden="1">[2]A!#REF!</definedName>
    <definedName name="__123Graph_EPL" localSheetId="81" hidden="1">[2]A!#REF!</definedName>
    <definedName name="__123Graph_EPL" localSheetId="82" hidden="1">[2]A!#REF!</definedName>
    <definedName name="__123Graph_EPL" localSheetId="83" hidden="1">[2]A!#REF!</definedName>
    <definedName name="__123Graph_EPL" localSheetId="84" hidden="1">[2]A!#REF!</definedName>
    <definedName name="__123Graph_EPL" localSheetId="85" hidden="1">[2]A!#REF!</definedName>
    <definedName name="__123Graph_EPL" localSheetId="86" hidden="1">[2]A!#REF!</definedName>
    <definedName name="__123Graph_EPL" localSheetId="87" hidden="1">[2]A!#REF!</definedName>
    <definedName name="__123Graph_EPL" localSheetId="88" hidden="1">[2]A!#REF!</definedName>
    <definedName name="__123Graph_EPL" localSheetId="89" hidden="1">[2]A!#REF!</definedName>
    <definedName name="__123Graph_EPL" localSheetId="90" hidden="1">[2]A!#REF!</definedName>
    <definedName name="__123Graph_EPL" localSheetId="91" hidden="1">[2]A!#REF!</definedName>
    <definedName name="__123Graph_EPL" localSheetId="92" hidden="1">[2]A!#REF!</definedName>
    <definedName name="__123Graph_EPL" localSheetId="93" hidden="1">[2]A!#REF!</definedName>
    <definedName name="__123Graph_EPL" localSheetId="94" hidden="1">[2]A!#REF!</definedName>
    <definedName name="__123Graph_EPL" localSheetId="95" hidden="1">[2]A!#REF!</definedName>
    <definedName name="__123Graph_EPL" localSheetId="96" hidden="1">[2]A!#REF!</definedName>
    <definedName name="__123Graph_EPL" localSheetId="97" hidden="1">[2]A!#REF!</definedName>
    <definedName name="__123Graph_EPL" localSheetId="98" hidden="1">[2]A!#REF!</definedName>
    <definedName name="__123Graph_EPL" localSheetId="99" hidden="1">[2]A!#REF!</definedName>
    <definedName name="__123Graph_EPL" localSheetId="100" hidden="1">[2]A!#REF!</definedName>
    <definedName name="__123Graph_EPL" localSheetId="101" hidden="1">[2]A!#REF!</definedName>
    <definedName name="__123Graph_EPL" localSheetId="102" hidden="1">[2]A!#REF!</definedName>
    <definedName name="__123Graph_EPL" localSheetId="103" hidden="1">[2]A!#REF!</definedName>
    <definedName name="__123Graph_EPL" localSheetId="15" hidden="1">[2]A!#REF!</definedName>
    <definedName name="__123Graph_EPL" localSheetId="16" hidden="1">[2]A!#REF!</definedName>
    <definedName name="__123Graph_EPL" localSheetId="20" hidden="1">[2]A!#REF!</definedName>
    <definedName name="__123Graph_EPL" localSheetId="21" hidden="1">[2]A!#REF!</definedName>
    <definedName name="__123Graph_EPL" localSheetId="22" hidden="1">[2]A!#REF!</definedName>
    <definedName name="__123Graph_EPL" localSheetId="23" hidden="1">[2]A!#REF!</definedName>
    <definedName name="__123Graph_EPL" localSheetId="17" hidden="1">[2]A!#REF!</definedName>
    <definedName name="__123Graph_EPL" localSheetId="24" hidden="1">[2]A!#REF!</definedName>
    <definedName name="__123Graph_EPL" localSheetId="25" hidden="1">[2]A!#REF!</definedName>
    <definedName name="__123Graph_EPL" localSheetId="18" hidden="1">[2]A!#REF!</definedName>
    <definedName name="__123Graph_EPL" localSheetId="19" hidden="1">[2]A!#REF!</definedName>
    <definedName name="__123Graph_EPL" localSheetId="5" hidden="1">[2]A!#REF!</definedName>
    <definedName name="__123Graph_EPL" localSheetId="6" hidden="1">[2]A!#REF!</definedName>
    <definedName name="__123Graph_EPL" localSheetId="7" hidden="1">[2]A!#REF!</definedName>
    <definedName name="__123Graph_EPL" localSheetId="8" hidden="1">[2]A!#REF!</definedName>
    <definedName name="__123Graph_EPL" localSheetId="9" hidden="1">[2]A!#REF!</definedName>
    <definedName name="__123Graph_EPL" localSheetId="10" hidden="1">[2]A!#REF!</definedName>
    <definedName name="__123Graph_EPL" localSheetId="11" hidden="1">[2]A!#REF!</definedName>
    <definedName name="__123Graph_EPL" localSheetId="12" hidden="1">[2]A!#REF!</definedName>
    <definedName name="__123Graph_EPL" localSheetId="13" hidden="1">[2]A!#REF!</definedName>
    <definedName name="__123Graph_EPL" localSheetId="14" hidden="1">[2]A!#REF!</definedName>
    <definedName name="__123Graph_EPL" hidden="1">[2]A!#REF!</definedName>
    <definedName name="__123Graph_F" localSheetId="27" hidden="1">[2]A!#REF!</definedName>
    <definedName name="__123Graph_F" localSheetId="26" hidden="1">[2]A!#REF!</definedName>
    <definedName name="__123Graph_F" localSheetId="28" hidden="1">[2]A!#REF!</definedName>
    <definedName name="__123Graph_F" localSheetId="29" hidden="1">[2]A!#REF!</definedName>
    <definedName name="__123Graph_F" localSheetId="30" hidden="1">[2]A!#REF!</definedName>
    <definedName name="__123Graph_F" localSheetId="31" hidden="1">[2]A!#REF!</definedName>
    <definedName name="__123Graph_F" localSheetId="32" hidden="1">[2]A!#REF!</definedName>
    <definedName name="__123Graph_F" localSheetId="33" hidden="1">[2]A!#REF!</definedName>
    <definedName name="__123Graph_F" localSheetId="34" hidden="1">[2]A!#REF!</definedName>
    <definedName name="__123Graph_F" localSheetId="35" hidden="1">[2]A!#REF!</definedName>
    <definedName name="__123Graph_F" localSheetId="36" hidden="1">[2]A!#REF!</definedName>
    <definedName name="__123Graph_F" localSheetId="37" hidden="1">[2]A!#REF!</definedName>
    <definedName name="__123Graph_F" localSheetId="38" hidden="1">[2]A!#REF!</definedName>
    <definedName name="__123Graph_F" localSheetId="39" hidden="1">[2]A!#REF!</definedName>
    <definedName name="__123Graph_F" localSheetId="40" hidden="1">[2]A!#REF!</definedName>
    <definedName name="__123Graph_F" localSheetId="41" hidden="1">[2]A!#REF!</definedName>
    <definedName name="__123Graph_F" localSheetId="42" hidden="1">[2]A!#REF!</definedName>
    <definedName name="__123Graph_F" localSheetId="43" hidden="1">[2]A!#REF!</definedName>
    <definedName name="__123Graph_F" localSheetId="44" hidden="1">[2]A!#REF!</definedName>
    <definedName name="__123Graph_F" localSheetId="45" hidden="1">[2]A!#REF!</definedName>
    <definedName name="__123Graph_F" localSheetId="46" hidden="1">[2]A!#REF!</definedName>
    <definedName name="__123Graph_F" localSheetId="47" hidden="1">[2]A!#REF!</definedName>
    <definedName name="__123Graph_F" localSheetId="48" hidden="1">[2]A!#REF!</definedName>
    <definedName name="__123Graph_F" localSheetId="49" hidden="1">[2]A!#REF!</definedName>
    <definedName name="__123Graph_F" localSheetId="50" hidden="1">[2]A!#REF!</definedName>
    <definedName name="__123Graph_F" localSheetId="51" hidden="1">[2]A!#REF!</definedName>
    <definedName name="__123Graph_F" localSheetId="52" hidden="1">[2]A!#REF!</definedName>
    <definedName name="__123Graph_F" localSheetId="53" hidden="1">[2]A!#REF!</definedName>
    <definedName name="__123Graph_F" localSheetId="54" hidden="1">[2]A!#REF!</definedName>
    <definedName name="__123Graph_F" localSheetId="55" hidden="1">[2]A!#REF!</definedName>
    <definedName name="__123Graph_F" localSheetId="56" hidden="1">[2]A!#REF!</definedName>
    <definedName name="__123Graph_F" localSheetId="57" hidden="1">[2]A!#REF!</definedName>
    <definedName name="__123Graph_F" localSheetId="58" hidden="1">[2]A!#REF!</definedName>
    <definedName name="__123Graph_F" localSheetId="59" hidden="1">[2]A!#REF!</definedName>
    <definedName name="__123Graph_F" localSheetId="60" hidden="1">[2]A!#REF!</definedName>
    <definedName name="__123Graph_F" localSheetId="61" hidden="1">[2]A!#REF!</definedName>
    <definedName name="__123Graph_F" localSheetId="62" hidden="1">[2]A!#REF!</definedName>
    <definedName name="__123Graph_F" localSheetId="63" hidden="1">[2]A!#REF!</definedName>
    <definedName name="__123Graph_F" localSheetId="64" hidden="1">[2]A!#REF!</definedName>
    <definedName name="__123Graph_F" localSheetId="65" hidden="1">[2]A!#REF!</definedName>
    <definedName name="__123Graph_F" localSheetId="66" hidden="1">[2]A!#REF!</definedName>
    <definedName name="__123Graph_F" localSheetId="67" hidden="1">[2]A!#REF!</definedName>
    <definedName name="__123Graph_F" localSheetId="68" hidden="1">[2]A!#REF!</definedName>
    <definedName name="__123Graph_F" localSheetId="69" hidden="1">[2]A!#REF!</definedName>
    <definedName name="__123Graph_F" localSheetId="70" hidden="1">[2]A!#REF!</definedName>
    <definedName name="__123Graph_F" localSheetId="71" hidden="1">[2]A!#REF!</definedName>
    <definedName name="__123Graph_F" localSheetId="72" hidden="1">[2]A!#REF!</definedName>
    <definedName name="__123Graph_F" localSheetId="73" hidden="1">[2]A!#REF!</definedName>
    <definedName name="__123Graph_F" localSheetId="74" hidden="1">[2]A!#REF!</definedName>
    <definedName name="__123Graph_F" localSheetId="75" hidden="1">[2]A!#REF!</definedName>
    <definedName name="__123Graph_F" localSheetId="76" hidden="1">[2]A!#REF!</definedName>
    <definedName name="__123Graph_F" localSheetId="77" hidden="1">[2]A!#REF!</definedName>
    <definedName name="__123Graph_F" localSheetId="78" hidden="1">[2]A!#REF!</definedName>
    <definedName name="__123Graph_F" localSheetId="79" hidden="1">[2]A!#REF!</definedName>
    <definedName name="__123Graph_F" localSheetId="80" hidden="1">[2]A!#REF!</definedName>
    <definedName name="__123Graph_F" localSheetId="81" hidden="1">[2]A!#REF!</definedName>
    <definedName name="__123Graph_F" localSheetId="82" hidden="1">[2]A!#REF!</definedName>
    <definedName name="__123Graph_F" localSheetId="83" hidden="1">[2]A!#REF!</definedName>
    <definedName name="__123Graph_F" localSheetId="84" hidden="1">[2]A!#REF!</definedName>
    <definedName name="__123Graph_F" localSheetId="85" hidden="1">[2]A!#REF!</definedName>
    <definedName name="__123Graph_F" localSheetId="86" hidden="1">[2]A!#REF!</definedName>
    <definedName name="__123Graph_F" localSheetId="87" hidden="1">[2]A!#REF!</definedName>
    <definedName name="__123Graph_F" localSheetId="88" hidden="1">[2]A!#REF!</definedName>
    <definedName name="__123Graph_F" localSheetId="89" hidden="1">[2]A!#REF!</definedName>
    <definedName name="__123Graph_F" localSheetId="90" hidden="1">[2]A!#REF!</definedName>
    <definedName name="__123Graph_F" localSheetId="91" hidden="1">[2]A!#REF!</definedName>
    <definedName name="__123Graph_F" localSheetId="92" hidden="1">[2]A!#REF!</definedName>
    <definedName name="__123Graph_F" localSheetId="93" hidden="1">[2]A!#REF!</definedName>
    <definedName name="__123Graph_F" localSheetId="94" hidden="1">[2]A!#REF!</definedName>
    <definedName name="__123Graph_F" localSheetId="95" hidden="1">[2]A!#REF!</definedName>
    <definedName name="__123Graph_F" localSheetId="96" hidden="1">[2]A!#REF!</definedName>
    <definedName name="__123Graph_F" localSheetId="97" hidden="1">[2]A!#REF!</definedName>
    <definedName name="__123Graph_F" localSheetId="98" hidden="1">[2]A!#REF!</definedName>
    <definedName name="__123Graph_F" localSheetId="99" hidden="1">[2]A!#REF!</definedName>
    <definedName name="__123Graph_F" localSheetId="100" hidden="1">[2]A!#REF!</definedName>
    <definedName name="__123Graph_F" localSheetId="101" hidden="1">[2]A!#REF!</definedName>
    <definedName name="__123Graph_F" localSheetId="102" hidden="1">[2]A!#REF!</definedName>
    <definedName name="__123Graph_F" localSheetId="103" hidden="1">[2]A!#REF!</definedName>
    <definedName name="__123Graph_F" localSheetId="15" hidden="1">[2]A!#REF!</definedName>
    <definedName name="__123Graph_F" localSheetId="16" hidden="1">[2]A!#REF!</definedName>
    <definedName name="__123Graph_F" localSheetId="20" hidden="1">[2]A!#REF!</definedName>
    <definedName name="__123Graph_F" localSheetId="21" hidden="1">[2]A!#REF!</definedName>
    <definedName name="__123Graph_F" localSheetId="22" hidden="1">[2]A!#REF!</definedName>
    <definedName name="__123Graph_F" localSheetId="23" hidden="1">[2]A!#REF!</definedName>
    <definedName name="__123Graph_F" localSheetId="17" hidden="1">[2]A!#REF!</definedName>
    <definedName name="__123Graph_F" localSheetId="24" hidden="1">[2]A!#REF!</definedName>
    <definedName name="__123Graph_F" localSheetId="25" hidden="1">[2]A!#REF!</definedName>
    <definedName name="__123Graph_F" localSheetId="18" hidden="1">[2]A!#REF!</definedName>
    <definedName name="__123Graph_F" localSheetId="19" hidden="1">[2]A!#REF!</definedName>
    <definedName name="__123Graph_F" localSheetId="5" hidden="1">[2]A!#REF!</definedName>
    <definedName name="__123Graph_F" localSheetId="6" hidden="1">[2]A!#REF!</definedName>
    <definedName name="__123Graph_F" localSheetId="7" hidden="1">[2]A!#REF!</definedName>
    <definedName name="__123Graph_F" localSheetId="8" hidden="1">[2]A!#REF!</definedName>
    <definedName name="__123Graph_F" localSheetId="9" hidden="1">[2]A!#REF!</definedName>
    <definedName name="__123Graph_F" localSheetId="10" hidden="1">[2]A!#REF!</definedName>
    <definedName name="__123Graph_F" localSheetId="11" hidden="1">[2]A!#REF!</definedName>
    <definedName name="__123Graph_F" localSheetId="12" hidden="1">[2]A!#REF!</definedName>
    <definedName name="__123Graph_F" localSheetId="13" hidden="1">[2]A!#REF!</definedName>
    <definedName name="__123Graph_F" localSheetId="14" hidden="1">[2]A!#REF!</definedName>
    <definedName name="__123Graph_F" hidden="1">[2]A!#REF!</definedName>
    <definedName name="__123Graph_FPL" localSheetId="27" hidden="1">[2]A!#REF!</definedName>
    <definedName name="__123Graph_FPL" localSheetId="26" hidden="1">[2]A!#REF!</definedName>
    <definedName name="__123Graph_FPL" localSheetId="28" hidden="1">[2]A!#REF!</definedName>
    <definedName name="__123Graph_FPL" localSheetId="29" hidden="1">[2]A!#REF!</definedName>
    <definedName name="__123Graph_FPL" localSheetId="30" hidden="1">[2]A!#REF!</definedName>
    <definedName name="__123Graph_FPL" localSheetId="31" hidden="1">[2]A!#REF!</definedName>
    <definedName name="__123Graph_FPL" localSheetId="32" hidden="1">[2]A!#REF!</definedName>
    <definedName name="__123Graph_FPL" localSheetId="33" hidden="1">[2]A!#REF!</definedName>
    <definedName name="__123Graph_FPL" localSheetId="34" hidden="1">[2]A!#REF!</definedName>
    <definedName name="__123Graph_FPL" localSheetId="35" hidden="1">[2]A!#REF!</definedName>
    <definedName name="__123Graph_FPL" localSheetId="36" hidden="1">[2]A!#REF!</definedName>
    <definedName name="__123Graph_FPL" localSheetId="37" hidden="1">[2]A!#REF!</definedName>
    <definedName name="__123Graph_FPL" localSheetId="38" hidden="1">[2]A!#REF!</definedName>
    <definedName name="__123Graph_FPL" localSheetId="39" hidden="1">[2]A!#REF!</definedName>
    <definedName name="__123Graph_FPL" localSheetId="40" hidden="1">[2]A!#REF!</definedName>
    <definedName name="__123Graph_FPL" localSheetId="41" hidden="1">[2]A!#REF!</definedName>
    <definedName name="__123Graph_FPL" localSheetId="42" hidden="1">[2]A!#REF!</definedName>
    <definedName name="__123Graph_FPL" localSheetId="43" hidden="1">[2]A!#REF!</definedName>
    <definedName name="__123Graph_FPL" localSheetId="44" hidden="1">[2]A!#REF!</definedName>
    <definedName name="__123Graph_FPL" localSheetId="45" hidden="1">[2]A!#REF!</definedName>
    <definedName name="__123Graph_FPL" localSheetId="46" hidden="1">[2]A!#REF!</definedName>
    <definedName name="__123Graph_FPL" localSheetId="47" hidden="1">[2]A!#REF!</definedName>
    <definedName name="__123Graph_FPL" localSheetId="48" hidden="1">[2]A!#REF!</definedName>
    <definedName name="__123Graph_FPL" localSheetId="49" hidden="1">[2]A!#REF!</definedName>
    <definedName name="__123Graph_FPL" localSheetId="50" hidden="1">[2]A!#REF!</definedName>
    <definedName name="__123Graph_FPL" localSheetId="51" hidden="1">[2]A!#REF!</definedName>
    <definedName name="__123Graph_FPL" localSheetId="52" hidden="1">[2]A!#REF!</definedName>
    <definedName name="__123Graph_FPL" localSheetId="53" hidden="1">[2]A!#REF!</definedName>
    <definedName name="__123Graph_FPL" localSheetId="54" hidden="1">[2]A!#REF!</definedName>
    <definedName name="__123Graph_FPL" localSheetId="55" hidden="1">[2]A!#REF!</definedName>
    <definedName name="__123Graph_FPL" localSheetId="56" hidden="1">[2]A!#REF!</definedName>
    <definedName name="__123Graph_FPL" localSheetId="57" hidden="1">[2]A!#REF!</definedName>
    <definedName name="__123Graph_FPL" localSheetId="58" hidden="1">[2]A!#REF!</definedName>
    <definedName name="__123Graph_FPL" localSheetId="59" hidden="1">[2]A!#REF!</definedName>
    <definedName name="__123Graph_FPL" localSheetId="60" hidden="1">[2]A!#REF!</definedName>
    <definedName name="__123Graph_FPL" localSheetId="61" hidden="1">[2]A!#REF!</definedName>
    <definedName name="__123Graph_FPL" localSheetId="62" hidden="1">[2]A!#REF!</definedName>
    <definedName name="__123Graph_FPL" localSheetId="63" hidden="1">[2]A!#REF!</definedName>
    <definedName name="__123Graph_FPL" localSheetId="64" hidden="1">[2]A!#REF!</definedName>
    <definedName name="__123Graph_FPL" localSheetId="65" hidden="1">[2]A!#REF!</definedName>
    <definedName name="__123Graph_FPL" localSheetId="66" hidden="1">[2]A!#REF!</definedName>
    <definedName name="__123Graph_FPL" localSheetId="67" hidden="1">[2]A!#REF!</definedName>
    <definedName name="__123Graph_FPL" localSheetId="68" hidden="1">[2]A!#REF!</definedName>
    <definedName name="__123Graph_FPL" localSheetId="69" hidden="1">[2]A!#REF!</definedName>
    <definedName name="__123Graph_FPL" localSheetId="70" hidden="1">[2]A!#REF!</definedName>
    <definedName name="__123Graph_FPL" localSheetId="71" hidden="1">[2]A!#REF!</definedName>
    <definedName name="__123Graph_FPL" localSheetId="72" hidden="1">[2]A!#REF!</definedName>
    <definedName name="__123Graph_FPL" localSheetId="73" hidden="1">[2]A!#REF!</definedName>
    <definedName name="__123Graph_FPL" localSheetId="74" hidden="1">[2]A!#REF!</definedName>
    <definedName name="__123Graph_FPL" localSheetId="75" hidden="1">[2]A!#REF!</definedName>
    <definedName name="__123Graph_FPL" localSheetId="76" hidden="1">[2]A!#REF!</definedName>
    <definedName name="__123Graph_FPL" localSheetId="77" hidden="1">[2]A!#REF!</definedName>
    <definedName name="__123Graph_FPL" localSheetId="78" hidden="1">[2]A!#REF!</definedName>
    <definedName name="__123Graph_FPL" localSheetId="79" hidden="1">[2]A!#REF!</definedName>
    <definedName name="__123Graph_FPL" localSheetId="80" hidden="1">[2]A!#REF!</definedName>
    <definedName name="__123Graph_FPL" localSheetId="81" hidden="1">[2]A!#REF!</definedName>
    <definedName name="__123Graph_FPL" localSheetId="82" hidden="1">[2]A!#REF!</definedName>
    <definedName name="__123Graph_FPL" localSheetId="83" hidden="1">[2]A!#REF!</definedName>
    <definedName name="__123Graph_FPL" localSheetId="84" hidden="1">[2]A!#REF!</definedName>
    <definedName name="__123Graph_FPL" localSheetId="85" hidden="1">[2]A!#REF!</definedName>
    <definedName name="__123Graph_FPL" localSheetId="86" hidden="1">[2]A!#REF!</definedName>
    <definedName name="__123Graph_FPL" localSheetId="87" hidden="1">[2]A!#REF!</definedName>
    <definedName name="__123Graph_FPL" localSheetId="88" hidden="1">[2]A!#REF!</definedName>
    <definedName name="__123Graph_FPL" localSheetId="89" hidden="1">[2]A!#REF!</definedName>
    <definedName name="__123Graph_FPL" localSheetId="90" hidden="1">[2]A!#REF!</definedName>
    <definedName name="__123Graph_FPL" localSheetId="91" hidden="1">[2]A!#REF!</definedName>
    <definedName name="__123Graph_FPL" localSheetId="92" hidden="1">[2]A!#REF!</definedName>
    <definedName name="__123Graph_FPL" localSheetId="93" hidden="1">[2]A!#REF!</definedName>
    <definedName name="__123Graph_FPL" localSheetId="94" hidden="1">[2]A!#REF!</definedName>
    <definedName name="__123Graph_FPL" localSheetId="95" hidden="1">[2]A!#REF!</definedName>
    <definedName name="__123Graph_FPL" localSheetId="96" hidden="1">[2]A!#REF!</definedName>
    <definedName name="__123Graph_FPL" localSheetId="97" hidden="1">[2]A!#REF!</definedName>
    <definedName name="__123Graph_FPL" localSheetId="98" hidden="1">[2]A!#REF!</definedName>
    <definedName name="__123Graph_FPL" localSheetId="99" hidden="1">[2]A!#REF!</definedName>
    <definedName name="__123Graph_FPL" localSheetId="100" hidden="1">[2]A!#REF!</definedName>
    <definedName name="__123Graph_FPL" localSheetId="101" hidden="1">[2]A!#REF!</definedName>
    <definedName name="__123Graph_FPL" localSheetId="102" hidden="1">[2]A!#REF!</definedName>
    <definedName name="__123Graph_FPL" localSheetId="103" hidden="1">[2]A!#REF!</definedName>
    <definedName name="__123Graph_FPL" localSheetId="15" hidden="1">[2]A!#REF!</definedName>
    <definedName name="__123Graph_FPL" localSheetId="16" hidden="1">[2]A!#REF!</definedName>
    <definedName name="__123Graph_FPL" localSheetId="20" hidden="1">[2]A!#REF!</definedName>
    <definedName name="__123Graph_FPL" localSheetId="21" hidden="1">[2]A!#REF!</definedName>
    <definedName name="__123Graph_FPL" localSheetId="22" hidden="1">[2]A!#REF!</definedName>
    <definedName name="__123Graph_FPL" localSheetId="23" hidden="1">[2]A!#REF!</definedName>
    <definedName name="__123Graph_FPL" localSheetId="17" hidden="1">[2]A!#REF!</definedName>
    <definedName name="__123Graph_FPL" localSheetId="24" hidden="1">[2]A!#REF!</definedName>
    <definedName name="__123Graph_FPL" localSheetId="25" hidden="1">[2]A!#REF!</definedName>
    <definedName name="__123Graph_FPL" localSheetId="18" hidden="1">[2]A!#REF!</definedName>
    <definedName name="__123Graph_FPL" localSheetId="19" hidden="1">[2]A!#REF!</definedName>
    <definedName name="__123Graph_FPL" localSheetId="5" hidden="1">[2]A!#REF!</definedName>
    <definedName name="__123Graph_FPL" localSheetId="6" hidden="1">[2]A!#REF!</definedName>
    <definedName name="__123Graph_FPL" localSheetId="7" hidden="1">[2]A!#REF!</definedName>
    <definedName name="__123Graph_FPL" localSheetId="8" hidden="1">[2]A!#REF!</definedName>
    <definedName name="__123Graph_FPL" localSheetId="9" hidden="1">[2]A!#REF!</definedName>
    <definedName name="__123Graph_FPL" localSheetId="10" hidden="1">[2]A!#REF!</definedName>
    <definedName name="__123Graph_FPL" localSheetId="11" hidden="1">[2]A!#REF!</definedName>
    <definedName name="__123Graph_FPL" localSheetId="12" hidden="1">[2]A!#REF!</definedName>
    <definedName name="__123Graph_FPL" localSheetId="13" hidden="1">[2]A!#REF!</definedName>
    <definedName name="__123Graph_FPL" localSheetId="14" hidden="1">[2]A!#REF!</definedName>
    <definedName name="__123Graph_FPL" hidden="1">[2]A!#REF!</definedName>
    <definedName name="__123Graph_X" localSheetId="27" hidden="1">[2]A!#REF!</definedName>
    <definedName name="__123Graph_X" localSheetId="26" hidden="1">[2]A!#REF!</definedName>
    <definedName name="__123Graph_X" localSheetId="28" hidden="1">[2]A!#REF!</definedName>
    <definedName name="__123Graph_X" localSheetId="29" hidden="1">[2]A!#REF!</definedName>
    <definedName name="__123Graph_X" localSheetId="30" hidden="1">[2]A!#REF!</definedName>
    <definedName name="__123Graph_X" localSheetId="31" hidden="1">[2]A!#REF!</definedName>
    <definedName name="__123Graph_X" localSheetId="32" hidden="1">[2]A!#REF!</definedName>
    <definedName name="__123Graph_X" localSheetId="33" hidden="1">[2]A!#REF!</definedName>
    <definedName name="__123Graph_X" localSheetId="34" hidden="1">[2]A!#REF!</definedName>
    <definedName name="__123Graph_X" localSheetId="35" hidden="1">[2]A!#REF!</definedName>
    <definedName name="__123Graph_X" localSheetId="36" hidden="1">[2]A!#REF!</definedName>
    <definedName name="__123Graph_X" localSheetId="37" hidden="1">[2]A!#REF!</definedName>
    <definedName name="__123Graph_X" localSheetId="38" hidden="1">[2]A!#REF!</definedName>
    <definedName name="__123Graph_X" localSheetId="39" hidden="1">[2]A!#REF!</definedName>
    <definedName name="__123Graph_X" localSheetId="40" hidden="1">[2]A!#REF!</definedName>
    <definedName name="__123Graph_X" localSheetId="41" hidden="1">[2]A!#REF!</definedName>
    <definedName name="__123Graph_X" localSheetId="42" hidden="1">[2]A!#REF!</definedName>
    <definedName name="__123Graph_X" localSheetId="43" hidden="1">[2]A!#REF!</definedName>
    <definedName name="__123Graph_X" localSheetId="44" hidden="1">[2]A!#REF!</definedName>
    <definedName name="__123Graph_X" localSheetId="45" hidden="1">[2]A!#REF!</definedName>
    <definedName name="__123Graph_X" localSheetId="46" hidden="1">[2]A!#REF!</definedName>
    <definedName name="__123Graph_X" localSheetId="47" hidden="1">[2]A!#REF!</definedName>
    <definedName name="__123Graph_X" localSheetId="48" hidden="1">[2]A!#REF!</definedName>
    <definedName name="__123Graph_X" localSheetId="49" hidden="1">[2]A!#REF!</definedName>
    <definedName name="__123Graph_X" localSheetId="50" hidden="1">[2]A!#REF!</definedName>
    <definedName name="__123Graph_X" localSheetId="51" hidden="1">[2]A!#REF!</definedName>
    <definedName name="__123Graph_X" localSheetId="52" hidden="1">[2]A!#REF!</definedName>
    <definedName name="__123Graph_X" localSheetId="53" hidden="1">[2]A!#REF!</definedName>
    <definedName name="__123Graph_X" localSheetId="54" hidden="1">[2]A!#REF!</definedName>
    <definedName name="__123Graph_X" localSheetId="55" hidden="1">[2]A!#REF!</definedName>
    <definedName name="__123Graph_X" localSheetId="56" hidden="1">[2]A!#REF!</definedName>
    <definedName name="__123Graph_X" localSheetId="57" hidden="1">[2]A!#REF!</definedName>
    <definedName name="__123Graph_X" localSheetId="58" hidden="1">[2]A!#REF!</definedName>
    <definedName name="__123Graph_X" localSheetId="59" hidden="1">[2]A!#REF!</definedName>
    <definedName name="__123Graph_X" localSheetId="60" hidden="1">[2]A!#REF!</definedName>
    <definedName name="__123Graph_X" localSheetId="61" hidden="1">[2]A!#REF!</definedName>
    <definedName name="__123Graph_X" localSheetId="62" hidden="1">[2]A!#REF!</definedName>
    <definedName name="__123Graph_X" localSheetId="63" hidden="1">[2]A!#REF!</definedName>
    <definedName name="__123Graph_X" localSheetId="64" hidden="1">[2]A!#REF!</definedName>
    <definedName name="__123Graph_X" localSheetId="65" hidden="1">[2]A!#REF!</definedName>
    <definedName name="__123Graph_X" localSheetId="66" hidden="1">[2]A!#REF!</definedName>
    <definedName name="__123Graph_X" localSheetId="67" hidden="1">[2]A!#REF!</definedName>
    <definedName name="__123Graph_X" localSheetId="68" hidden="1">[2]A!#REF!</definedName>
    <definedName name="__123Graph_X" localSheetId="69" hidden="1">[2]A!#REF!</definedName>
    <definedName name="__123Graph_X" localSheetId="70" hidden="1">[2]A!#REF!</definedName>
    <definedName name="__123Graph_X" localSheetId="71" hidden="1">[2]A!#REF!</definedName>
    <definedName name="__123Graph_X" localSheetId="72" hidden="1">[2]A!#REF!</definedName>
    <definedName name="__123Graph_X" localSheetId="73" hidden="1">[2]A!#REF!</definedName>
    <definedName name="__123Graph_X" localSheetId="74" hidden="1">[2]A!#REF!</definedName>
    <definedName name="__123Graph_X" localSheetId="75" hidden="1">[2]A!#REF!</definedName>
    <definedName name="__123Graph_X" localSheetId="76" hidden="1">[2]A!#REF!</definedName>
    <definedName name="__123Graph_X" localSheetId="77" hidden="1">[2]A!#REF!</definedName>
    <definedName name="__123Graph_X" localSheetId="78" hidden="1">[2]A!#REF!</definedName>
    <definedName name="__123Graph_X" localSheetId="79" hidden="1">[2]A!#REF!</definedName>
    <definedName name="__123Graph_X" localSheetId="80" hidden="1">[2]A!#REF!</definedName>
    <definedName name="__123Graph_X" localSheetId="81" hidden="1">[2]A!#REF!</definedName>
    <definedName name="__123Graph_X" localSheetId="82" hidden="1">[2]A!#REF!</definedName>
    <definedName name="__123Graph_X" localSheetId="83" hidden="1">[2]A!#REF!</definedName>
    <definedName name="__123Graph_X" localSheetId="84" hidden="1">[2]A!#REF!</definedName>
    <definedName name="__123Graph_X" localSheetId="85" hidden="1">[2]A!#REF!</definedName>
    <definedName name="__123Graph_X" localSheetId="86" hidden="1">[2]A!#REF!</definedName>
    <definedName name="__123Graph_X" localSheetId="87" hidden="1">[2]A!#REF!</definedName>
    <definedName name="__123Graph_X" localSheetId="88" hidden="1">[2]A!#REF!</definedName>
    <definedName name="__123Graph_X" localSheetId="89" hidden="1">[2]A!#REF!</definedName>
    <definedName name="__123Graph_X" localSheetId="90" hidden="1">[2]A!#REF!</definedName>
    <definedName name="__123Graph_X" localSheetId="91" hidden="1">[2]A!#REF!</definedName>
    <definedName name="__123Graph_X" localSheetId="92" hidden="1">[2]A!#REF!</definedName>
    <definedName name="__123Graph_X" localSheetId="93" hidden="1">[2]A!#REF!</definedName>
    <definedName name="__123Graph_X" localSheetId="94" hidden="1">[2]A!#REF!</definedName>
    <definedName name="__123Graph_X" localSheetId="95" hidden="1">[2]A!#REF!</definedName>
    <definedName name="__123Graph_X" localSheetId="96" hidden="1">[2]A!#REF!</definedName>
    <definedName name="__123Graph_X" localSheetId="97" hidden="1">[2]A!#REF!</definedName>
    <definedName name="__123Graph_X" localSheetId="98" hidden="1">[2]A!#REF!</definedName>
    <definedName name="__123Graph_X" localSheetId="99" hidden="1">[2]A!#REF!</definedName>
    <definedName name="__123Graph_X" localSheetId="100" hidden="1">[2]A!#REF!</definedName>
    <definedName name="__123Graph_X" localSheetId="101" hidden="1">[2]A!#REF!</definedName>
    <definedName name="__123Graph_X" localSheetId="102" hidden="1">[2]A!#REF!</definedName>
    <definedName name="__123Graph_X" localSheetId="103" hidden="1">[2]A!#REF!</definedName>
    <definedName name="__123Graph_X" localSheetId="15" hidden="1">[2]A!#REF!</definedName>
    <definedName name="__123Graph_X" localSheetId="16" hidden="1">[2]A!#REF!</definedName>
    <definedName name="__123Graph_X" localSheetId="20" hidden="1">[2]A!#REF!</definedName>
    <definedName name="__123Graph_X" localSheetId="21" hidden="1">[2]A!#REF!</definedName>
    <definedName name="__123Graph_X" localSheetId="22" hidden="1">[2]A!#REF!</definedName>
    <definedName name="__123Graph_X" localSheetId="23" hidden="1">[2]A!#REF!</definedName>
    <definedName name="__123Graph_X" localSheetId="17" hidden="1">[2]A!#REF!</definedName>
    <definedName name="__123Graph_X" localSheetId="24" hidden="1">[2]A!#REF!</definedName>
    <definedName name="__123Graph_X" localSheetId="25" hidden="1">[2]A!#REF!</definedName>
    <definedName name="__123Graph_X" localSheetId="18" hidden="1">[2]A!#REF!</definedName>
    <definedName name="__123Graph_X" localSheetId="19" hidden="1">[2]A!#REF!</definedName>
    <definedName name="__123Graph_X" localSheetId="5" hidden="1">[2]A!#REF!</definedName>
    <definedName name="__123Graph_X" localSheetId="6" hidden="1">[2]A!#REF!</definedName>
    <definedName name="__123Graph_X" localSheetId="7" hidden="1">[2]A!#REF!</definedName>
    <definedName name="__123Graph_X" localSheetId="8" hidden="1">[2]A!#REF!</definedName>
    <definedName name="__123Graph_X" localSheetId="9" hidden="1">[2]A!#REF!</definedName>
    <definedName name="__123Graph_X" localSheetId="10" hidden="1">[2]A!#REF!</definedName>
    <definedName name="__123Graph_X" localSheetId="11" hidden="1">[2]A!#REF!</definedName>
    <definedName name="__123Graph_X" localSheetId="12" hidden="1">[2]A!#REF!</definedName>
    <definedName name="__123Graph_X" localSheetId="13" hidden="1">[2]A!#REF!</definedName>
    <definedName name="__123Graph_X" localSheetId="14" hidden="1">[2]A!#REF!</definedName>
    <definedName name="__123Graph_X" hidden="1">[2]A!#REF!</definedName>
    <definedName name="__123Graph_XPL" localSheetId="27" hidden="1">[2]A!#REF!</definedName>
    <definedName name="__123Graph_XPL" localSheetId="26" hidden="1">[2]A!#REF!</definedName>
    <definedName name="__123Graph_XPL" localSheetId="28" hidden="1">[2]A!#REF!</definedName>
    <definedName name="__123Graph_XPL" localSheetId="29" hidden="1">[2]A!#REF!</definedName>
    <definedName name="__123Graph_XPL" localSheetId="30" hidden="1">[2]A!#REF!</definedName>
    <definedName name="__123Graph_XPL" localSheetId="31" hidden="1">[2]A!#REF!</definedName>
    <definedName name="__123Graph_XPL" localSheetId="32" hidden="1">[2]A!#REF!</definedName>
    <definedName name="__123Graph_XPL" localSheetId="33" hidden="1">[2]A!#REF!</definedName>
    <definedName name="__123Graph_XPL" localSheetId="34" hidden="1">[2]A!#REF!</definedName>
    <definedName name="__123Graph_XPL" localSheetId="35" hidden="1">[2]A!#REF!</definedName>
    <definedName name="__123Graph_XPL" localSheetId="36" hidden="1">[2]A!#REF!</definedName>
    <definedName name="__123Graph_XPL" localSheetId="37" hidden="1">[2]A!#REF!</definedName>
    <definedName name="__123Graph_XPL" localSheetId="38" hidden="1">[2]A!#REF!</definedName>
    <definedName name="__123Graph_XPL" localSheetId="39" hidden="1">[2]A!#REF!</definedName>
    <definedName name="__123Graph_XPL" localSheetId="40" hidden="1">[2]A!#REF!</definedName>
    <definedName name="__123Graph_XPL" localSheetId="41" hidden="1">[2]A!#REF!</definedName>
    <definedName name="__123Graph_XPL" localSheetId="42" hidden="1">[2]A!#REF!</definedName>
    <definedName name="__123Graph_XPL" localSheetId="43" hidden="1">[2]A!#REF!</definedName>
    <definedName name="__123Graph_XPL" localSheetId="44" hidden="1">[2]A!#REF!</definedName>
    <definedName name="__123Graph_XPL" localSheetId="45" hidden="1">[2]A!#REF!</definedName>
    <definedName name="__123Graph_XPL" localSheetId="46" hidden="1">[2]A!#REF!</definedName>
    <definedName name="__123Graph_XPL" localSheetId="47" hidden="1">[2]A!#REF!</definedName>
    <definedName name="__123Graph_XPL" localSheetId="48" hidden="1">[2]A!#REF!</definedName>
    <definedName name="__123Graph_XPL" localSheetId="49" hidden="1">[2]A!#REF!</definedName>
    <definedName name="__123Graph_XPL" localSheetId="50" hidden="1">[2]A!#REF!</definedName>
    <definedName name="__123Graph_XPL" localSheetId="51" hidden="1">[2]A!#REF!</definedName>
    <definedName name="__123Graph_XPL" localSheetId="52" hidden="1">[2]A!#REF!</definedName>
    <definedName name="__123Graph_XPL" localSheetId="53" hidden="1">[2]A!#REF!</definedName>
    <definedName name="__123Graph_XPL" localSheetId="54" hidden="1">[2]A!#REF!</definedName>
    <definedName name="__123Graph_XPL" localSheetId="55" hidden="1">[2]A!#REF!</definedName>
    <definedName name="__123Graph_XPL" localSheetId="56" hidden="1">[2]A!#REF!</definedName>
    <definedName name="__123Graph_XPL" localSheetId="57" hidden="1">[2]A!#REF!</definedName>
    <definedName name="__123Graph_XPL" localSheetId="58" hidden="1">[2]A!#REF!</definedName>
    <definedName name="__123Graph_XPL" localSheetId="59" hidden="1">[2]A!#REF!</definedName>
    <definedName name="__123Graph_XPL" localSheetId="60" hidden="1">[2]A!#REF!</definedName>
    <definedName name="__123Graph_XPL" localSheetId="61" hidden="1">[2]A!#REF!</definedName>
    <definedName name="__123Graph_XPL" localSheetId="62" hidden="1">[2]A!#REF!</definedName>
    <definedName name="__123Graph_XPL" localSheetId="63" hidden="1">[2]A!#REF!</definedName>
    <definedName name="__123Graph_XPL" localSheetId="64" hidden="1">[2]A!#REF!</definedName>
    <definedName name="__123Graph_XPL" localSheetId="65" hidden="1">[2]A!#REF!</definedName>
    <definedName name="__123Graph_XPL" localSheetId="66" hidden="1">[2]A!#REF!</definedName>
    <definedName name="__123Graph_XPL" localSheetId="67" hidden="1">[2]A!#REF!</definedName>
    <definedName name="__123Graph_XPL" localSheetId="68" hidden="1">[2]A!#REF!</definedName>
    <definedName name="__123Graph_XPL" localSheetId="69" hidden="1">[2]A!#REF!</definedName>
    <definedName name="__123Graph_XPL" localSheetId="70" hidden="1">[2]A!#REF!</definedName>
    <definedName name="__123Graph_XPL" localSheetId="71" hidden="1">[2]A!#REF!</definedName>
    <definedName name="__123Graph_XPL" localSheetId="72" hidden="1">[2]A!#REF!</definedName>
    <definedName name="__123Graph_XPL" localSheetId="73" hidden="1">[2]A!#REF!</definedName>
    <definedName name="__123Graph_XPL" localSheetId="74" hidden="1">[2]A!#REF!</definedName>
    <definedName name="__123Graph_XPL" localSheetId="75" hidden="1">[2]A!#REF!</definedName>
    <definedName name="__123Graph_XPL" localSheetId="76" hidden="1">[2]A!#REF!</definedName>
    <definedName name="__123Graph_XPL" localSheetId="77" hidden="1">[2]A!#REF!</definedName>
    <definedName name="__123Graph_XPL" localSheetId="78" hidden="1">[2]A!#REF!</definedName>
    <definedName name="__123Graph_XPL" localSheetId="79" hidden="1">[2]A!#REF!</definedName>
    <definedName name="__123Graph_XPL" localSheetId="80" hidden="1">[2]A!#REF!</definedName>
    <definedName name="__123Graph_XPL" localSheetId="81" hidden="1">[2]A!#REF!</definedName>
    <definedName name="__123Graph_XPL" localSheetId="82" hidden="1">[2]A!#REF!</definedName>
    <definedName name="__123Graph_XPL" localSheetId="83" hidden="1">[2]A!#REF!</definedName>
    <definedName name="__123Graph_XPL" localSheetId="84" hidden="1">[2]A!#REF!</definedName>
    <definedName name="__123Graph_XPL" localSheetId="85" hidden="1">[2]A!#REF!</definedName>
    <definedName name="__123Graph_XPL" localSheetId="86" hidden="1">[2]A!#REF!</definedName>
    <definedName name="__123Graph_XPL" localSheetId="87" hidden="1">[2]A!#REF!</definedName>
    <definedName name="__123Graph_XPL" localSheetId="88" hidden="1">[2]A!#REF!</definedName>
    <definedName name="__123Graph_XPL" localSheetId="89" hidden="1">[2]A!#REF!</definedName>
    <definedName name="__123Graph_XPL" localSheetId="90" hidden="1">[2]A!#REF!</definedName>
    <definedName name="__123Graph_XPL" localSheetId="91" hidden="1">[2]A!#REF!</definedName>
    <definedName name="__123Graph_XPL" localSheetId="92" hidden="1">[2]A!#REF!</definedName>
    <definedName name="__123Graph_XPL" localSheetId="93" hidden="1">[2]A!#REF!</definedName>
    <definedName name="__123Graph_XPL" localSheetId="94" hidden="1">[2]A!#REF!</definedName>
    <definedName name="__123Graph_XPL" localSheetId="95" hidden="1">[2]A!#REF!</definedName>
    <definedName name="__123Graph_XPL" localSheetId="96" hidden="1">[2]A!#REF!</definedName>
    <definedName name="__123Graph_XPL" localSheetId="97" hidden="1">[2]A!#REF!</definedName>
    <definedName name="__123Graph_XPL" localSheetId="98" hidden="1">[2]A!#REF!</definedName>
    <definedName name="__123Graph_XPL" localSheetId="99" hidden="1">[2]A!#REF!</definedName>
    <definedName name="__123Graph_XPL" localSheetId="100" hidden="1">[2]A!#REF!</definedName>
    <definedName name="__123Graph_XPL" localSheetId="101" hidden="1">[2]A!#REF!</definedName>
    <definedName name="__123Graph_XPL" localSheetId="102" hidden="1">[2]A!#REF!</definedName>
    <definedName name="__123Graph_XPL" localSheetId="103" hidden="1">[2]A!#REF!</definedName>
    <definedName name="__123Graph_XPL" localSheetId="15" hidden="1">[2]A!#REF!</definedName>
    <definedName name="__123Graph_XPL" localSheetId="16" hidden="1">[2]A!#REF!</definedName>
    <definedName name="__123Graph_XPL" localSheetId="20" hidden="1">[2]A!#REF!</definedName>
    <definedName name="__123Graph_XPL" localSheetId="21" hidden="1">[2]A!#REF!</definedName>
    <definedName name="__123Graph_XPL" localSheetId="22" hidden="1">[2]A!#REF!</definedName>
    <definedName name="__123Graph_XPL" localSheetId="23" hidden="1">[2]A!#REF!</definedName>
    <definedName name="__123Graph_XPL" localSheetId="17" hidden="1">[2]A!#REF!</definedName>
    <definedName name="__123Graph_XPL" localSheetId="24" hidden="1">[2]A!#REF!</definedName>
    <definedName name="__123Graph_XPL" localSheetId="25" hidden="1">[2]A!#REF!</definedName>
    <definedName name="__123Graph_XPL" localSheetId="18" hidden="1">[2]A!#REF!</definedName>
    <definedName name="__123Graph_XPL" localSheetId="19" hidden="1">[2]A!#REF!</definedName>
    <definedName name="__123Graph_XPL" localSheetId="5" hidden="1">[2]A!#REF!</definedName>
    <definedName name="__123Graph_XPL" localSheetId="6" hidden="1">[2]A!#REF!</definedName>
    <definedName name="__123Graph_XPL" localSheetId="7" hidden="1">[2]A!#REF!</definedName>
    <definedName name="__123Graph_XPL" localSheetId="8" hidden="1">[2]A!#REF!</definedName>
    <definedName name="__123Graph_XPL" localSheetId="9" hidden="1">[2]A!#REF!</definedName>
    <definedName name="__123Graph_XPL" localSheetId="10" hidden="1">[2]A!#REF!</definedName>
    <definedName name="__123Graph_XPL" localSheetId="11" hidden="1">[2]A!#REF!</definedName>
    <definedName name="__123Graph_XPL" localSheetId="12" hidden="1">[2]A!#REF!</definedName>
    <definedName name="__123Graph_XPL" localSheetId="13" hidden="1">[2]A!#REF!</definedName>
    <definedName name="__123Graph_XPL" localSheetId="14" hidden="1">[2]A!#REF!</definedName>
    <definedName name="__123Graph_XPL" hidden="1">[2]A!#REF!</definedName>
    <definedName name="__DBA7" localSheetId="27">[1]worksheet!#REF!</definedName>
    <definedName name="__DBA7" localSheetId="26">[1]worksheet!#REF!</definedName>
    <definedName name="__DBA7" localSheetId="28">[1]worksheet!#REF!</definedName>
    <definedName name="__DBA7" localSheetId="29">[1]worksheet!#REF!</definedName>
    <definedName name="__DBA7" localSheetId="30">[1]worksheet!#REF!</definedName>
    <definedName name="__DBA7" localSheetId="31">[1]worksheet!#REF!</definedName>
    <definedName name="__DBA7" localSheetId="32">[1]worksheet!#REF!</definedName>
    <definedName name="__DBA7" localSheetId="33">[1]worksheet!#REF!</definedName>
    <definedName name="__DBA7" localSheetId="34">[1]worksheet!#REF!</definedName>
    <definedName name="__DBA7" localSheetId="35">[1]worksheet!#REF!</definedName>
    <definedName name="__DBA7" localSheetId="36">[1]worksheet!#REF!</definedName>
    <definedName name="__DBA7" localSheetId="37">[1]worksheet!#REF!</definedName>
    <definedName name="__DBA7" localSheetId="38">[1]worksheet!#REF!</definedName>
    <definedName name="__DBA7" localSheetId="39">[1]worksheet!#REF!</definedName>
    <definedName name="__DBA7" localSheetId="40">[1]worksheet!#REF!</definedName>
    <definedName name="__DBA7" localSheetId="41">[1]worksheet!#REF!</definedName>
    <definedName name="__DBA7" localSheetId="42">[1]worksheet!#REF!</definedName>
    <definedName name="__DBA7" localSheetId="43">[1]worksheet!#REF!</definedName>
    <definedName name="__DBA7" localSheetId="44">[1]worksheet!#REF!</definedName>
    <definedName name="__DBA7" localSheetId="45">[1]worksheet!#REF!</definedName>
    <definedName name="__DBA7" localSheetId="46">[1]worksheet!#REF!</definedName>
    <definedName name="__DBA7" localSheetId="47">[1]worksheet!#REF!</definedName>
    <definedName name="__DBA7" localSheetId="48">[1]worksheet!#REF!</definedName>
    <definedName name="__DBA7" localSheetId="49">[1]worksheet!#REF!</definedName>
    <definedName name="__DBA7" localSheetId="50">[1]worksheet!#REF!</definedName>
    <definedName name="__DBA7" localSheetId="51">[1]worksheet!#REF!</definedName>
    <definedName name="__DBA7" localSheetId="52">[1]worksheet!#REF!</definedName>
    <definedName name="__DBA7" localSheetId="53">[1]worksheet!#REF!</definedName>
    <definedName name="__DBA7" localSheetId="54">[1]worksheet!#REF!</definedName>
    <definedName name="__DBA7" localSheetId="55">[1]worksheet!#REF!</definedName>
    <definedName name="__DBA7" localSheetId="56">[1]worksheet!#REF!</definedName>
    <definedName name="__DBA7" localSheetId="57">[1]worksheet!#REF!</definedName>
    <definedName name="__DBA7" localSheetId="58">[1]worksheet!#REF!</definedName>
    <definedName name="__DBA7" localSheetId="59">[1]worksheet!#REF!</definedName>
    <definedName name="__DBA7" localSheetId="60">[1]worksheet!#REF!</definedName>
    <definedName name="__DBA7" localSheetId="61">[1]worksheet!#REF!</definedName>
    <definedName name="__DBA7" localSheetId="62">[1]worksheet!#REF!</definedName>
    <definedName name="__DBA7" localSheetId="63">[1]worksheet!#REF!</definedName>
    <definedName name="__DBA7" localSheetId="64">[1]worksheet!#REF!</definedName>
    <definedName name="__DBA7" localSheetId="65">[1]worksheet!#REF!</definedName>
    <definedName name="__DBA7" localSheetId="66">[1]worksheet!#REF!</definedName>
    <definedName name="__DBA7" localSheetId="67">[1]worksheet!#REF!</definedName>
    <definedName name="__DBA7" localSheetId="68">[1]worksheet!#REF!</definedName>
    <definedName name="__DBA7" localSheetId="69">[1]worksheet!#REF!</definedName>
    <definedName name="__DBA7" localSheetId="70">[1]worksheet!#REF!</definedName>
    <definedName name="__DBA7" localSheetId="71">[1]worksheet!#REF!</definedName>
    <definedName name="__DBA7" localSheetId="72">[1]worksheet!#REF!</definedName>
    <definedName name="__DBA7" localSheetId="73">[1]worksheet!#REF!</definedName>
    <definedName name="__DBA7" localSheetId="74">[1]worksheet!#REF!</definedName>
    <definedName name="__DBA7" localSheetId="75">[1]worksheet!#REF!</definedName>
    <definedName name="__DBA7" localSheetId="76">[1]worksheet!#REF!</definedName>
    <definedName name="__DBA7" localSheetId="77">[1]worksheet!#REF!</definedName>
    <definedName name="__DBA7" localSheetId="78">[1]worksheet!#REF!</definedName>
    <definedName name="__DBA7" localSheetId="79">[1]worksheet!#REF!</definedName>
    <definedName name="__DBA7" localSheetId="80">[1]worksheet!#REF!</definedName>
    <definedName name="__DBA7" localSheetId="81">[1]worksheet!#REF!</definedName>
    <definedName name="__DBA7" localSheetId="82">[1]worksheet!#REF!</definedName>
    <definedName name="__DBA7" localSheetId="83">[1]worksheet!#REF!</definedName>
    <definedName name="__DBA7" localSheetId="84">[1]worksheet!#REF!</definedName>
    <definedName name="__DBA7" localSheetId="85">[1]worksheet!#REF!</definedName>
    <definedName name="__DBA7" localSheetId="86">[1]worksheet!#REF!</definedName>
    <definedName name="__DBA7" localSheetId="87">[1]worksheet!#REF!</definedName>
    <definedName name="__DBA7" localSheetId="88">[1]worksheet!#REF!</definedName>
    <definedName name="__DBA7" localSheetId="89">[1]worksheet!#REF!</definedName>
    <definedName name="__DBA7" localSheetId="90">[1]worksheet!#REF!</definedName>
    <definedName name="__DBA7" localSheetId="91">[1]worksheet!#REF!</definedName>
    <definedName name="__DBA7" localSheetId="92">[1]worksheet!#REF!</definedName>
    <definedName name="__DBA7" localSheetId="93">[1]worksheet!#REF!</definedName>
    <definedName name="__DBA7" localSheetId="94">[1]worksheet!#REF!</definedName>
    <definedName name="__DBA7" localSheetId="95">[1]worksheet!#REF!</definedName>
    <definedName name="__DBA7" localSheetId="96">[1]worksheet!#REF!</definedName>
    <definedName name="__DBA7" localSheetId="97">[1]worksheet!#REF!</definedName>
    <definedName name="__DBA7" localSheetId="98">[1]worksheet!#REF!</definedName>
    <definedName name="__DBA7" localSheetId="99">[1]worksheet!#REF!</definedName>
    <definedName name="__DBA7" localSheetId="100">[1]worksheet!#REF!</definedName>
    <definedName name="__DBA7" localSheetId="101">[1]worksheet!#REF!</definedName>
    <definedName name="__DBA7" localSheetId="102">[1]worksheet!#REF!</definedName>
    <definedName name="__DBA7" localSheetId="103">[1]worksheet!#REF!</definedName>
    <definedName name="__DBA7" localSheetId="15">[1]worksheet!#REF!</definedName>
    <definedName name="__DBA7" localSheetId="16">[1]worksheet!#REF!</definedName>
    <definedName name="__DBA7" localSheetId="20">[1]worksheet!#REF!</definedName>
    <definedName name="__DBA7" localSheetId="21">[1]worksheet!#REF!</definedName>
    <definedName name="__DBA7" localSheetId="22">[1]worksheet!#REF!</definedName>
    <definedName name="__DBA7" localSheetId="23">[1]worksheet!#REF!</definedName>
    <definedName name="__DBA7" localSheetId="17">[1]worksheet!#REF!</definedName>
    <definedName name="__DBA7" localSheetId="24">[1]worksheet!#REF!</definedName>
    <definedName name="__DBA7" localSheetId="25">[1]worksheet!#REF!</definedName>
    <definedName name="__DBA7" localSheetId="18">[1]worksheet!#REF!</definedName>
    <definedName name="__DBA7" localSheetId="19">[1]worksheet!#REF!</definedName>
    <definedName name="__DBA7" localSheetId="5">[1]worksheet!#REF!</definedName>
    <definedName name="__DBA7" localSheetId="6">[1]worksheet!#REF!</definedName>
    <definedName name="__DBA7" localSheetId="7">[1]worksheet!#REF!</definedName>
    <definedName name="__DBA7" localSheetId="8">[1]worksheet!#REF!</definedName>
    <definedName name="__DBA7" localSheetId="9">[1]worksheet!#REF!</definedName>
    <definedName name="__DBA7" localSheetId="10">[1]worksheet!#REF!</definedName>
    <definedName name="__DBA7" localSheetId="11">[1]worksheet!#REF!</definedName>
    <definedName name="__DBA7" localSheetId="12">[1]worksheet!#REF!</definedName>
    <definedName name="__DBA7" localSheetId="13">[1]worksheet!#REF!</definedName>
    <definedName name="__DBA7" localSheetId="14">[1]worksheet!#REF!</definedName>
    <definedName name="__DBA7">[1]worksheet!#REF!</definedName>
    <definedName name="__Ht_Affiliate_Spc_1" hidden="1">"Affiliate_Spc_Name"</definedName>
    <definedName name="__Ht_Data_Spc_Version_Spc_C_Spc_1" hidden="1">"Beginning_Spc_Balance_Spc_Data_Spc_Version"</definedName>
    <definedName name="__Ht_Data_Spc_Version_Spc_C_Spc_2" hidden="1">"Ending_Spc_Balance_Spc_Data_Spc_Version"</definedName>
    <definedName name="__Ht_Period_Spc_1" hidden="1">"'Due_Spc_to_Spc_Currency'_Spc_Period"</definedName>
    <definedName name="__Ht_USD_Spc_Month_Spc_1?" hidden="1">"Ending_Spc_Balance_Spc_Month"</definedName>
    <definedName name="__Ht_Variance_Spc_Description_Spc_1" hidden="1">"'Currency_Spc_Variance'_Spc_Type"</definedName>
    <definedName name="_1_" localSheetId="27">[3]社員リスト!#REF!</definedName>
    <definedName name="_1_" localSheetId="26">[3]社員リスト!#REF!</definedName>
    <definedName name="_1_" localSheetId="28">[3]社員リスト!#REF!</definedName>
    <definedName name="_1_" localSheetId="29">[3]社員リスト!#REF!</definedName>
    <definedName name="_1_" localSheetId="30">[3]社員リスト!#REF!</definedName>
    <definedName name="_1_" localSheetId="31">[3]社員リスト!#REF!</definedName>
    <definedName name="_1_" localSheetId="32">[3]社員リスト!#REF!</definedName>
    <definedName name="_1_" localSheetId="33">[3]社員リスト!#REF!</definedName>
    <definedName name="_1_" localSheetId="34">[3]社員リスト!#REF!</definedName>
    <definedName name="_1_" localSheetId="35">[3]社員リスト!#REF!</definedName>
    <definedName name="_1_" localSheetId="36">[3]社員リスト!#REF!</definedName>
    <definedName name="_1_" localSheetId="37">[3]社員リスト!#REF!</definedName>
    <definedName name="_1_" localSheetId="38">[3]社員リスト!#REF!</definedName>
    <definedName name="_1_" localSheetId="39">[3]社員リスト!#REF!</definedName>
    <definedName name="_1_" localSheetId="40">[3]社員リスト!#REF!</definedName>
    <definedName name="_1_" localSheetId="41">[3]社員リスト!#REF!</definedName>
    <definedName name="_1_" localSheetId="42">[3]社員リスト!#REF!</definedName>
    <definedName name="_1_" localSheetId="43">[3]社員リスト!#REF!</definedName>
    <definedName name="_1_" localSheetId="44">[3]社員リスト!#REF!</definedName>
    <definedName name="_1_" localSheetId="45">[3]社員リスト!#REF!</definedName>
    <definedName name="_1_" localSheetId="46">[3]社員リスト!#REF!</definedName>
    <definedName name="_1_" localSheetId="47">[3]社員リスト!#REF!</definedName>
    <definedName name="_1_" localSheetId="48">[3]社員リスト!#REF!</definedName>
    <definedName name="_1_" localSheetId="49">[3]社員リスト!#REF!</definedName>
    <definedName name="_1_" localSheetId="50">[3]社員リスト!#REF!</definedName>
    <definedName name="_1_" localSheetId="51">[3]社員リスト!#REF!</definedName>
    <definedName name="_1_" localSheetId="52">[3]社員リスト!#REF!</definedName>
    <definedName name="_1_" localSheetId="53">[3]社員リスト!#REF!</definedName>
    <definedName name="_1_" localSheetId="54">[3]社員リスト!#REF!</definedName>
    <definedName name="_1_" localSheetId="55">[3]社員リスト!#REF!</definedName>
    <definedName name="_1_" localSheetId="56">[3]社員リスト!#REF!</definedName>
    <definedName name="_1_" localSheetId="57">[3]社員リスト!#REF!</definedName>
    <definedName name="_1_" localSheetId="58">[3]社員リスト!#REF!</definedName>
    <definedName name="_1_" localSheetId="59">[3]社員リスト!#REF!</definedName>
    <definedName name="_1_" localSheetId="60">[3]社員リスト!#REF!</definedName>
    <definedName name="_1_" localSheetId="61">[3]社員リスト!#REF!</definedName>
    <definedName name="_1_" localSheetId="62">[3]社員リスト!#REF!</definedName>
    <definedName name="_1_" localSheetId="63">[3]社員リスト!#REF!</definedName>
    <definedName name="_1_" localSheetId="64">[3]社員リスト!#REF!</definedName>
    <definedName name="_1_" localSheetId="65">[3]社員リスト!#REF!</definedName>
    <definedName name="_1_" localSheetId="66">[3]社員リスト!#REF!</definedName>
    <definedName name="_1_" localSheetId="67">[3]社員リスト!#REF!</definedName>
    <definedName name="_1_" localSheetId="68">[3]社員リスト!#REF!</definedName>
    <definedName name="_1_" localSheetId="69">[3]社員リスト!#REF!</definedName>
    <definedName name="_1_" localSheetId="70">[3]社員リスト!#REF!</definedName>
    <definedName name="_1_" localSheetId="71">[3]社員リスト!#REF!</definedName>
    <definedName name="_1_" localSheetId="72">[3]社員リスト!#REF!</definedName>
    <definedName name="_1_" localSheetId="73">[3]社員リスト!#REF!</definedName>
    <definedName name="_1_" localSheetId="74">[3]社員リスト!#REF!</definedName>
    <definedName name="_1_" localSheetId="75">[3]社員リスト!#REF!</definedName>
    <definedName name="_1_" localSheetId="76">[3]社員リスト!#REF!</definedName>
    <definedName name="_1_" localSheetId="77">[3]社員リスト!#REF!</definedName>
    <definedName name="_1_" localSheetId="78">[3]社員リスト!#REF!</definedName>
    <definedName name="_1_" localSheetId="79">[3]社員リスト!#REF!</definedName>
    <definedName name="_1_" localSheetId="80">[3]社員リスト!#REF!</definedName>
    <definedName name="_1_" localSheetId="81">[3]社員リスト!#REF!</definedName>
    <definedName name="_1_" localSheetId="82">[3]社員リスト!#REF!</definedName>
    <definedName name="_1_" localSheetId="83">[3]社員リスト!#REF!</definedName>
    <definedName name="_1_" localSheetId="84">[3]社員リスト!#REF!</definedName>
    <definedName name="_1_" localSheetId="85">[3]社員リスト!#REF!</definedName>
    <definedName name="_1_" localSheetId="86">[3]社員リスト!#REF!</definedName>
    <definedName name="_1_" localSheetId="87">[3]社員リスト!#REF!</definedName>
    <definedName name="_1_" localSheetId="88">[3]社員リスト!#REF!</definedName>
    <definedName name="_1_" localSheetId="89">[3]社員リスト!#REF!</definedName>
    <definedName name="_1_" localSheetId="90">[3]社員リスト!#REF!</definedName>
    <definedName name="_1_" localSheetId="91">[3]社員リスト!#REF!</definedName>
    <definedName name="_1_" localSheetId="92">[3]社員リスト!#REF!</definedName>
    <definedName name="_1_" localSheetId="93">[3]社員リスト!#REF!</definedName>
    <definedName name="_1_" localSheetId="94">[3]社員リスト!#REF!</definedName>
    <definedName name="_1_" localSheetId="95">[3]社員リスト!#REF!</definedName>
    <definedName name="_1_" localSheetId="96">[3]社員リスト!#REF!</definedName>
    <definedName name="_1_" localSheetId="97">[3]社員リスト!#REF!</definedName>
    <definedName name="_1_" localSheetId="98">[3]社員リスト!#REF!</definedName>
    <definedName name="_1_" localSheetId="99">[3]社員リスト!#REF!</definedName>
    <definedName name="_1_" localSheetId="100">[3]社員リスト!#REF!</definedName>
    <definedName name="_1_" localSheetId="101">[3]社員リスト!#REF!</definedName>
    <definedName name="_1_" localSheetId="102">[3]社員リスト!#REF!</definedName>
    <definedName name="_1_" localSheetId="103">[3]社員リスト!#REF!</definedName>
    <definedName name="_1_" localSheetId="15">[3]社員リスト!#REF!</definedName>
    <definedName name="_1_" localSheetId="16">[3]社員リスト!#REF!</definedName>
    <definedName name="_1_" localSheetId="20">[3]社員リスト!#REF!</definedName>
    <definedName name="_1_" localSheetId="21">[3]社員リスト!#REF!</definedName>
    <definedName name="_1_" localSheetId="22">[3]社員リスト!#REF!</definedName>
    <definedName name="_1_" localSheetId="23">[3]社員リスト!#REF!</definedName>
    <definedName name="_1_" localSheetId="17">[3]社員リスト!#REF!</definedName>
    <definedName name="_1_" localSheetId="24">[3]社員リスト!#REF!</definedName>
    <definedName name="_1_" localSheetId="25">[3]社員リスト!#REF!</definedName>
    <definedName name="_1_" localSheetId="18">[3]社員リスト!#REF!</definedName>
    <definedName name="_1_" localSheetId="19">[3]社員リスト!#REF!</definedName>
    <definedName name="_1_" localSheetId="5">[3]社員リスト!#REF!</definedName>
    <definedName name="_1_" localSheetId="6">[3]社員リスト!#REF!</definedName>
    <definedName name="_1_" localSheetId="7">[3]社員リスト!#REF!</definedName>
    <definedName name="_1_" localSheetId="8">[3]社員リスト!#REF!</definedName>
    <definedName name="_1_" localSheetId="9">[3]社員リスト!#REF!</definedName>
    <definedName name="_1_" localSheetId="10">[3]社員リスト!#REF!</definedName>
    <definedName name="_1_" localSheetId="11">[3]社員リスト!#REF!</definedName>
    <definedName name="_1_" localSheetId="12">[3]社員リスト!#REF!</definedName>
    <definedName name="_1_" localSheetId="13">[3]社員リスト!#REF!</definedName>
    <definedName name="_1_" localSheetId="14">[3]社員リスト!#REF!</definedName>
    <definedName name="_1_">[3]社員リスト!#REF!</definedName>
    <definedName name="_1__123Graph_BCHART_1" hidden="1">[4]GRAPH!$D$3:$O$3</definedName>
    <definedName name="_10__123Graph_CCHART_1" hidden="1">[4]GRAPH!$D$4:$O$4</definedName>
    <definedName name="_11__123Graph_CCHART_2" hidden="1">[4]GRAPH!$D$9:$O$9</definedName>
    <definedName name="_12__123Graph_CCHART_3" hidden="1">[4]GRAPH!$D$14:$O$14</definedName>
    <definedName name="_13__123Graph_CCHART_4" hidden="1">[4]GRAPH!$D$19:$O$19</definedName>
    <definedName name="_14__123Graph_CCHART_5" hidden="1">[4]GRAPH!$D$24:$O$24</definedName>
    <definedName name="_15__123Graph_CCHART_6" hidden="1">[4]GRAPH!$D$29:$O$29</definedName>
    <definedName name="_16__123Graph_CCHART_7" hidden="1">[4]GRAPH!$D$34:$O$34</definedName>
    <definedName name="_17__123Graph_CCHART_8" hidden="1">[4]GRAPH!$D$39:$O$39</definedName>
    <definedName name="_18__123Graph_CCHART_9" hidden="1">[4]GRAPH!$D$43:$O$43</definedName>
    <definedName name="_19__123Graph_DCHART_9" hidden="1">[4]GRAPH!$D$44:$O$44</definedName>
    <definedName name="_2__123Graph_BCHART_2" hidden="1">[4]GRAPH!$D$8:$O$8</definedName>
    <definedName name="_20__123Graph_ECHART_9" localSheetId="27" hidden="1">[5]GRAPH!#REF!</definedName>
    <definedName name="_20__123Graph_ECHART_9" localSheetId="26" hidden="1">[5]GRAPH!#REF!</definedName>
    <definedName name="_20__123Graph_ECHART_9" localSheetId="28" hidden="1">[5]GRAPH!#REF!</definedName>
    <definedName name="_20__123Graph_ECHART_9" localSheetId="29" hidden="1">[5]GRAPH!#REF!</definedName>
    <definedName name="_20__123Graph_ECHART_9" localSheetId="30" hidden="1">[5]GRAPH!#REF!</definedName>
    <definedName name="_20__123Graph_ECHART_9" localSheetId="31" hidden="1">[5]GRAPH!#REF!</definedName>
    <definedName name="_20__123Graph_ECHART_9" localSheetId="32" hidden="1">[5]GRAPH!#REF!</definedName>
    <definedName name="_20__123Graph_ECHART_9" localSheetId="33" hidden="1">[5]GRAPH!#REF!</definedName>
    <definedName name="_20__123Graph_ECHART_9" localSheetId="34" hidden="1">[5]GRAPH!#REF!</definedName>
    <definedName name="_20__123Graph_ECHART_9" localSheetId="35" hidden="1">[5]GRAPH!#REF!</definedName>
    <definedName name="_20__123Graph_ECHART_9" localSheetId="36" hidden="1">[5]GRAPH!#REF!</definedName>
    <definedName name="_20__123Graph_ECHART_9" localSheetId="37" hidden="1">[5]GRAPH!#REF!</definedName>
    <definedName name="_20__123Graph_ECHART_9" localSheetId="38" hidden="1">[5]GRAPH!#REF!</definedName>
    <definedName name="_20__123Graph_ECHART_9" localSheetId="39" hidden="1">[5]GRAPH!#REF!</definedName>
    <definedName name="_20__123Graph_ECHART_9" localSheetId="40" hidden="1">[5]GRAPH!#REF!</definedName>
    <definedName name="_20__123Graph_ECHART_9" localSheetId="41" hidden="1">[5]GRAPH!#REF!</definedName>
    <definedName name="_20__123Graph_ECHART_9" localSheetId="42" hidden="1">[5]GRAPH!#REF!</definedName>
    <definedName name="_20__123Graph_ECHART_9" localSheetId="43" hidden="1">[5]GRAPH!#REF!</definedName>
    <definedName name="_20__123Graph_ECHART_9" localSheetId="44" hidden="1">[5]GRAPH!#REF!</definedName>
    <definedName name="_20__123Graph_ECHART_9" localSheetId="45" hidden="1">[5]GRAPH!#REF!</definedName>
    <definedName name="_20__123Graph_ECHART_9" localSheetId="46" hidden="1">[5]GRAPH!#REF!</definedName>
    <definedName name="_20__123Graph_ECHART_9" localSheetId="47" hidden="1">[5]GRAPH!#REF!</definedName>
    <definedName name="_20__123Graph_ECHART_9" localSheetId="48" hidden="1">[5]GRAPH!#REF!</definedName>
    <definedName name="_20__123Graph_ECHART_9" localSheetId="49" hidden="1">[5]GRAPH!#REF!</definedName>
    <definedName name="_20__123Graph_ECHART_9" localSheetId="50" hidden="1">[5]GRAPH!#REF!</definedName>
    <definedName name="_20__123Graph_ECHART_9" localSheetId="51" hidden="1">[5]GRAPH!#REF!</definedName>
    <definedName name="_20__123Graph_ECHART_9" localSheetId="52" hidden="1">[5]GRAPH!#REF!</definedName>
    <definedName name="_20__123Graph_ECHART_9" localSheetId="53" hidden="1">[5]GRAPH!#REF!</definedName>
    <definedName name="_20__123Graph_ECHART_9" localSheetId="54" hidden="1">[5]GRAPH!#REF!</definedName>
    <definedName name="_20__123Graph_ECHART_9" localSheetId="55" hidden="1">[5]GRAPH!#REF!</definedName>
    <definedName name="_20__123Graph_ECHART_9" localSheetId="56" hidden="1">[5]GRAPH!#REF!</definedName>
    <definedName name="_20__123Graph_ECHART_9" localSheetId="57" hidden="1">[5]GRAPH!#REF!</definedName>
    <definedName name="_20__123Graph_ECHART_9" localSheetId="58" hidden="1">[5]GRAPH!#REF!</definedName>
    <definedName name="_20__123Graph_ECHART_9" localSheetId="59" hidden="1">[5]GRAPH!#REF!</definedName>
    <definedName name="_20__123Graph_ECHART_9" localSheetId="60" hidden="1">[5]GRAPH!#REF!</definedName>
    <definedName name="_20__123Graph_ECHART_9" localSheetId="61" hidden="1">[5]GRAPH!#REF!</definedName>
    <definedName name="_20__123Graph_ECHART_9" localSheetId="62" hidden="1">[5]GRAPH!#REF!</definedName>
    <definedName name="_20__123Graph_ECHART_9" localSheetId="63" hidden="1">[5]GRAPH!#REF!</definedName>
    <definedName name="_20__123Graph_ECHART_9" localSheetId="64" hidden="1">[5]GRAPH!#REF!</definedName>
    <definedName name="_20__123Graph_ECHART_9" localSheetId="65" hidden="1">[5]GRAPH!#REF!</definedName>
    <definedName name="_20__123Graph_ECHART_9" localSheetId="66" hidden="1">[5]GRAPH!#REF!</definedName>
    <definedName name="_20__123Graph_ECHART_9" localSheetId="67" hidden="1">[5]GRAPH!#REF!</definedName>
    <definedName name="_20__123Graph_ECHART_9" localSheetId="68" hidden="1">[5]GRAPH!#REF!</definedName>
    <definedName name="_20__123Graph_ECHART_9" localSheetId="69" hidden="1">[5]GRAPH!#REF!</definedName>
    <definedName name="_20__123Graph_ECHART_9" localSheetId="70" hidden="1">[5]GRAPH!#REF!</definedName>
    <definedName name="_20__123Graph_ECHART_9" localSheetId="71" hidden="1">[5]GRAPH!#REF!</definedName>
    <definedName name="_20__123Graph_ECHART_9" localSheetId="72" hidden="1">[5]GRAPH!#REF!</definedName>
    <definedName name="_20__123Graph_ECHART_9" localSheetId="73" hidden="1">[5]GRAPH!#REF!</definedName>
    <definedName name="_20__123Graph_ECHART_9" localSheetId="74" hidden="1">[5]GRAPH!#REF!</definedName>
    <definedName name="_20__123Graph_ECHART_9" localSheetId="75" hidden="1">[5]GRAPH!#REF!</definedName>
    <definedName name="_20__123Graph_ECHART_9" localSheetId="76" hidden="1">[5]GRAPH!#REF!</definedName>
    <definedName name="_20__123Graph_ECHART_9" localSheetId="77" hidden="1">[5]GRAPH!#REF!</definedName>
    <definedName name="_20__123Graph_ECHART_9" localSheetId="78" hidden="1">[5]GRAPH!#REF!</definedName>
    <definedName name="_20__123Graph_ECHART_9" localSheetId="79" hidden="1">[5]GRAPH!#REF!</definedName>
    <definedName name="_20__123Graph_ECHART_9" localSheetId="80" hidden="1">[5]GRAPH!#REF!</definedName>
    <definedName name="_20__123Graph_ECHART_9" localSheetId="81" hidden="1">[5]GRAPH!#REF!</definedName>
    <definedName name="_20__123Graph_ECHART_9" localSheetId="82" hidden="1">[5]GRAPH!#REF!</definedName>
    <definedName name="_20__123Graph_ECHART_9" localSheetId="83" hidden="1">[5]GRAPH!#REF!</definedName>
    <definedName name="_20__123Graph_ECHART_9" localSheetId="84" hidden="1">[5]GRAPH!#REF!</definedName>
    <definedName name="_20__123Graph_ECHART_9" localSheetId="85" hidden="1">[5]GRAPH!#REF!</definedName>
    <definedName name="_20__123Graph_ECHART_9" localSheetId="86" hidden="1">[5]GRAPH!#REF!</definedName>
    <definedName name="_20__123Graph_ECHART_9" localSheetId="87" hidden="1">[5]GRAPH!#REF!</definedName>
    <definedName name="_20__123Graph_ECHART_9" localSheetId="88" hidden="1">[5]GRAPH!#REF!</definedName>
    <definedName name="_20__123Graph_ECHART_9" localSheetId="89" hidden="1">[5]GRAPH!#REF!</definedName>
    <definedName name="_20__123Graph_ECHART_9" localSheetId="90" hidden="1">[5]GRAPH!#REF!</definedName>
    <definedName name="_20__123Graph_ECHART_9" localSheetId="91" hidden="1">[5]GRAPH!#REF!</definedName>
    <definedName name="_20__123Graph_ECHART_9" localSheetId="92" hidden="1">[5]GRAPH!#REF!</definedName>
    <definedName name="_20__123Graph_ECHART_9" localSheetId="93" hidden="1">[5]GRAPH!#REF!</definedName>
    <definedName name="_20__123Graph_ECHART_9" localSheetId="94" hidden="1">[5]GRAPH!#REF!</definedName>
    <definedName name="_20__123Graph_ECHART_9" localSheetId="95" hidden="1">[5]GRAPH!#REF!</definedName>
    <definedName name="_20__123Graph_ECHART_9" localSheetId="96" hidden="1">[5]GRAPH!#REF!</definedName>
    <definedName name="_20__123Graph_ECHART_9" localSheetId="97" hidden="1">[5]GRAPH!#REF!</definedName>
    <definedName name="_20__123Graph_ECHART_9" localSheetId="98" hidden="1">[5]GRAPH!#REF!</definedName>
    <definedName name="_20__123Graph_ECHART_9" localSheetId="99" hidden="1">[5]GRAPH!#REF!</definedName>
    <definedName name="_20__123Graph_ECHART_9" localSheetId="100" hidden="1">[5]GRAPH!#REF!</definedName>
    <definedName name="_20__123Graph_ECHART_9" localSheetId="101" hidden="1">[5]GRAPH!#REF!</definedName>
    <definedName name="_20__123Graph_ECHART_9" localSheetId="102" hidden="1">[5]GRAPH!#REF!</definedName>
    <definedName name="_20__123Graph_ECHART_9" localSheetId="103" hidden="1">[5]GRAPH!#REF!</definedName>
    <definedName name="_20__123Graph_ECHART_9" localSheetId="15" hidden="1">[5]GRAPH!#REF!</definedName>
    <definedName name="_20__123Graph_ECHART_9" localSheetId="16" hidden="1">[5]GRAPH!#REF!</definedName>
    <definedName name="_20__123Graph_ECHART_9" localSheetId="20" hidden="1">[5]GRAPH!#REF!</definedName>
    <definedName name="_20__123Graph_ECHART_9" localSheetId="21" hidden="1">[5]GRAPH!#REF!</definedName>
    <definedName name="_20__123Graph_ECHART_9" localSheetId="22" hidden="1">[5]GRAPH!#REF!</definedName>
    <definedName name="_20__123Graph_ECHART_9" localSheetId="23" hidden="1">[5]GRAPH!#REF!</definedName>
    <definedName name="_20__123Graph_ECHART_9" localSheetId="17" hidden="1">[5]GRAPH!#REF!</definedName>
    <definedName name="_20__123Graph_ECHART_9" localSheetId="24" hidden="1">[5]GRAPH!#REF!</definedName>
    <definedName name="_20__123Graph_ECHART_9" localSheetId="25" hidden="1">[5]GRAPH!#REF!</definedName>
    <definedName name="_20__123Graph_ECHART_9" localSheetId="18" hidden="1">[5]GRAPH!#REF!</definedName>
    <definedName name="_20__123Graph_ECHART_9" localSheetId="19" hidden="1">[5]GRAPH!#REF!</definedName>
    <definedName name="_20__123Graph_ECHART_9" localSheetId="5" hidden="1">[5]GRAPH!#REF!</definedName>
    <definedName name="_20__123Graph_ECHART_9" localSheetId="6" hidden="1">[5]GRAPH!#REF!</definedName>
    <definedName name="_20__123Graph_ECHART_9" localSheetId="7" hidden="1">[5]GRAPH!#REF!</definedName>
    <definedName name="_20__123Graph_ECHART_9" localSheetId="8" hidden="1">[5]GRAPH!#REF!</definedName>
    <definedName name="_20__123Graph_ECHART_9" localSheetId="9" hidden="1">[5]GRAPH!#REF!</definedName>
    <definedName name="_20__123Graph_ECHART_9" localSheetId="10" hidden="1">[5]GRAPH!#REF!</definedName>
    <definedName name="_20__123Graph_ECHART_9" localSheetId="11" hidden="1">[5]GRAPH!#REF!</definedName>
    <definedName name="_20__123Graph_ECHART_9" localSheetId="12" hidden="1">[5]GRAPH!#REF!</definedName>
    <definedName name="_20__123Graph_ECHART_9" localSheetId="13" hidden="1">[5]GRAPH!#REF!</definedName>
    <definedName name="_20__123Graph_ECHART_9" localSheetId="14" hidden="1">[5]GRAPH!#REF!</definedName>
    <definedName name="_20__123Graph_ECHART_9" hidden="1">[5]GRAPH!#REF!</definedName>
    <definedName name="_21__123Graph_FCHART_9" localSheetId="27" hidden="1">[5]GRAPH!#REF!</definedName>
    <definedName name="_21__123Graph_FCHART_9" localSheetId="26" hidden="1">[5]GRAPH!#REF!</definedName>
    <definedName name="_21__123Graph_FCHART_9" localSheetId="28" hidden="1">[5]GRAPH!#REF!</definedName>
    <definedName name="_21__123Graph_FCHART_9" localSheetId="29" hidden="1">[5]GRAPH!#REF!</definedName>
    <definedName name="_21__123Graph_FCHART_9" localSheetId="30" hidden="1">[5]GRAPH!#REF!</definedName>
    <definedName name="_21__123Graph_FCHART_9" localSheetId="31" hidden="1">[5]GRAPH!#REF!</definedName>
    <definedName name="_21__123Graph_FCHART_9" localSheetId="32" hidden="1">[5]GRAPH!#REF!</definedName>
    <definedName name="_21__123Graph_FCHART_9" localSheetId="33" hidden="1">[5]GRAPH!#REF!</definedName>
    <definedName name="_21__123Graph_FCHART_9" localSheetId="34" hidden="1">[5]GRAPH!#REF!</definedName>
    <definedName name="_21__123Graph_FCHART_9" localSheetId="35" hidden="1">[5]GRAPH!#REF!</definedName>
    <definedName name="_21__123Graph_FCHART_9" localSheetId="36" hidden="1">[5]GRAPH!#REF!</definedName>
    <definedName name="_21__123Graph_FCHART_9" localSheetId="37" hidden="1">[5]GRAPH!#REF!</definedName>
    <definedName name="_21__123Graph_FCHART_9" localSheetId="38" hidden="1">[5]GRAPH!#REF!</definedName>
    <definedName name="_21__123Graph_FCHART_9" localSheetId="39" hidden="1">[5]GRAPH!#REF!</definedName>
    <definedName name="_21__123Graph_FCHART_9" localSheetId="40" hidden="1">[5]GRAPH!#REF!</definedName>
    <definedName name="_21__123Graph_FCHART_9" localSheetId="41" hidden="1">[5]GRAPH!#REF!</definedName>
    <definedName name="_21__123Graph_FCHART_9" localSheetId="42" hidden="1">[5]GRAPH!#REF!</definedName>
    <definedName name="_21__123Graph_FCHART_9" localSheetId="43" hidden="1">[5]GRAPH!#REF!</definedName>
    <definedName name="_21__123Graph_FCHART_9" localSheetId="44" hidden="1">[5]GRAPH!#REF!</definedName>
    <definedName name="_21__123Graph_FCHART_9" localSheetId="45" hidden="1">[5]GRAPH!#REF!</definedName>
    <definedName name="_21__123Graph_FCHART_9" localSheetId="46" hidden="1">[5]GRAPH!#REF!</definedName>
    <definedName name="_21__123Graph_FCHART_9" localSheetId="47" hidden="1">[5]GRAPH!#REF!</definedName>
    <definedName name="_21__123Graph_FCHART_9" localSheetId="48" hidden="1">[5]GRAPH!#REF!</definedName>
    <definedName name="_21__123Graph_FCHART_9" localSheetId="49" hidden="1">[5]GRAPH!#REF!</definedName>
    <definedName name="_21__123Graph_FCHART_9" localSheetId="50" hidden="1">[5]GRAPH!#REF!</definedName>
    <definedName name="_21__123Graph_FCHART_9" localSheetId="51" hidden="1">[5]GRAPH!#REF!</definedName>
    <definedName name="_21__123Graph_FCHART_9" localSheetId="52" hidden="1">[5]GRAPH!#REF!</definedName>
    <definedName name="_21__123Graph_FCHART_9" localSheetId="53" hidden="1">[5]GRAPH!#REF!</definedName>
    <definedName name="_21__123Graph_FCHART_9" localSheetId="54" hidden="1">[5]GRAPH!#REF!</definedName>
    <definedName name="_21__123Graph_FCHART_9" localSheetId="55" hidden="1">[5]GRAPH!#REF!</definedName>
    <definedName name="_21__123Graph_FCHART_9" localSheetId="56" hidden="1">[5]GRAPH!#REF!</definedName>
    <definedName name="_21__123Graph_FCHART_9" localSheetId="57" hidden="1">[5]GRAPH!#REF!</definedName>
    <definedName name="_21__123Graph_FCHART_9" localSheetId="58" hidden="1">[5]GRAPH!#REF!</definedName>
    <definedName name="_21__123Graph_FCHART_9" localSheetId="59" hidden="1">[5]GRAPH!#REF!</definedName>
    <definedName name="_21__123Graph_FCHART_9" localSheetId="60" hidden="1">[5]GRAPH!#REF!</definedName>
    <definedName name="_21__123Graph_FCHART_9" localSheetId="61" hidden="1">[5]GRAPH!#REF!</definedName>
    <definedName name="_21__123Graph_FCHART_9" localSheetId="62" hidden="1">[5]GRAPH!#REF!</definedName>
    <definedName name="_21__123Graph_FCHART_9" localSheetId="63" hidden="1">[5]GRAPH!#REF!</definedName>
    <definedName name="_21__123Graph_FCHART_9" localSheetId="64" hidden="1">[5]GRAPH!#REF!</definedName>
    <definedName name="_21__123Graph_FCHART_9" localSheetId="65" hidden="1">[5]GRAPH!#REF!</definedName>
    <definedName name="_21__123Graph_FCHART_9" localSheetId="66" hidden="1">[5]GRAPH!#REF!</definedName>
    <definedName name="_21__123Graph_FCHART_9" localSheetId="67" hidden="1">[5]GRAPH!#REF!</definedName>
    <definedName name="_21__123Graph_FCHART_9" localSheetId="68" hidden="1">[5]GRAPH!#REF!</definedName>
    <definedName name="_21__123Graph_FCHART_9" localSheetId="69" hidden="1">[5]GRAPH!#REF!</definedName>
    <definedName name="_21__123Graph_FCHART_9" localSheetId="70" hidden="1">[5]GRAPH!#REF!</definedName>
    <definedName name="_21__123Graph_FCHART_9" localSheetId="71" hidden="1">[5]GRAPH!#REF!</definedName>
    <definedName name="_21__123Graph_FCHART_9" localSheetId="72" hidden="1">[5]GRAPH!#REF!</definedName>
    <definedName name="_21__123Graph_FCHART_9" localSheetId="73" hidden="1">[5]GRAPH!#REF!</definedName>
    <definedName name="_21__123Graph_FCHART_9" localSheetId="74" hidden="1">[5]GRAPH!#REF!</definedName>
    <definedName name="_21__123Graph_FCHART_9" localSheetId="75" hidden="1">[5]GRAPH!#REF!</definedName>
    <definedName name="_21__123Graph_FCHART_9" localSheetId="76" hidden="1">[5]GRAPH!#REF!</definedName>
    <definedName name="_21__123Graph_FCHART_9" localSheetId="77" hidden="1">[5]GRAPH!#REF!</definedName>
    <definedName name="_21__123Graph_FCHART_9" localSheetId="78" hidden="1">[5]GRAPH!#REF!</definedName>
    <definedName name="_21__123Graph_FCHART_9" localSheetId="79" hidden="1">[5]GRAPH!#REF!</definedName>
    <definedName name="_21__123Graph_FCHART_9" localSheetId="80" hidden="1">[5]GRAPH!#REF!</definedName>
    <definedName name="_21__123Graph_FCHART_9" localSheetId="81" hidden="1">[5]GRAPH!#REF!</definedName>
    <definedName name="_21__123Graph_FCHART_9" localSheetId="82" hidden="1">[5]GRAPH!#REF!</definedName>
    <definedName name="_21__123Graph_FCHART_9" localSheetId="83" hidden="1">[5]GRAPH!#REF!</definedName>
    <definedName name="_21__123Graph_FCHART_9" localSheetId="84" hidden="1">[5]GRAPH!#REF!</definedName>
    <definedName name="_21__123Graph_FCHART_9" localSheetId="85" hidden="1">[5]GRAPH!#REF!</definedName>
    <definedName name="_21__123Graph_FCHART_9" localSheetId="86" hidden="1">[5]GRAPH!#REF!</definedName>
    <definedName name="_21__123Graph_FCHART_9" localSheetId="87" hidden="1">[5]GRAPH!#REF!</definedName>
    <definedName name="_21__123Graph_FCHART_9" localSheetId="88" hidden="1">[5]GRAPH!#REF!</definedName>
    <definedName name="_21__123Graph_FCHART_9" localSheetId="89" hidden="1">[5]GRAPH!#REF!</definedName>
    <definedName name="_21__123Graph_FCHART_9" localSheetId="90" hidden="1">[5]GRAPH!#REF!</definedName>
    <definedName name="_21__123Graph_FCHART_9" localSheetId="91" hidden="1">[5]GRAPH!#REF!</definedName>
    <definedName name="_21__123Graph_FCHART_9" localSheetId="92" hidden="1">[5]GRAPH!#REF!</definedName>
    <definedName name="_21__123Graph_FCHART_9" localSheetId="93" hidden="1">[5]GRAPH!#REF!</definedName>
    <definedName name="_21__123Graph_FCHART_9" localSheetId="94" hidden="1">[5]GRAPH!#REF!</definedName>
    <definedName name="_21__123Graph_FCHART_9" localSheetId="95" hidden="1">[5]GRAPH!#REF!</definedName>
    <definedName name="_21__123Graph_FCHART_9" localSheetId="96" hidden="1">[5]GRAPH!#REF!</definedName>
    <definedName name="_21__123Graph_FCHART_9" localSheetId="97" hidden="1">[5]GRAPH!#REF!</definedName>
    <definedName name="_21__123Graph_FCHART_9" localSheetId="98" hidden="1">[5]GRAPH!#REF!</definedName>
    <definedName name="_21__123Graph_FCHART_9" localSheetId="99" hidden="1">[5]GRAPH!#REF!</definedName>
    <definedName name="_21__123Graph_FCHART_9" localSheetId="100" hidden="1">[5]GRAPH!#REF!</definedName>
    <definedName name="_21__123Graph_FCHART_9" localSheetId="101" hidden="1">[5]GRAPH!#REF!</definedName>
    <definedName name="_21__123Graph_FCHART_9" localSheetId="102" hidden="1">[5]GRAPH!#REF!</definedName>
    <definedName name="_21__123Graph_FCHART_9" localSheetId="103" hidden="1">[5]GRAPH!#REF!</definedName>
    <definedName name="_21__123Graph_FCHART_9" localSheetId="15" hidden="1">[5]GRAPH!#REF!</definedName>
    <definedName name="_21__123Graph_FCHART_9" localSheetId="16" hidden="1">[5]GRAPH!#REF!</definedName>
    <definedName name="_21__123Graph_FCHART_9" localSheetId="20" hidden="1">[5]GRAPH!#REF!</definedName>
    <definedName name="_21__123Graph_FCHART_9" localSheetId="21" hidden="1">[5]GRAPH!#REF!</definedName>
    <definedName name="_21__123Graph_FCHART_9" localSheetId="22" hidden="1">[5]GRAPH!#REF!</definedName>
    <definedName name="_21__123Graph_FCHART_9" localSheetId="23" hidden="1">[5]GRAPH!#REF!</definedName>
    <definedName name="_21__123Graph_FCHART_9" localSheetId="17" hidden="1">[5]GRAPH!#REF!</definedName>
    <definedName name="_21__123Graph_FCHART_9" localSheetId="24" hidden="1">[5]GRAPH!#REF!</definedName>
    <definedName name="_21__123Graph_FCHART_9" localSheetId="25" hidden="1">[5]GRAPH!#REF!</definedName>
    <definedName name="_21__123Graph_FCHART_9" localSheetId="18" hidden="1">[5]GRAPH!#REF!</definedName>
    <definedName name="_21__123Graph_FCHART_9" localSheetId="19" hidden="1">[5]GRAPH!#REF!</definedName>
    <definedName name="_21__123Graph_FCHART_9" localSheetId="5" hidden="1">[5]GRAPH!#REF!</definedName>
    <definedName name="_21__123Graph_FCHART_9" localSheetId="6" hidden="1">[5]GRAPH!#REF!</definedName>
    <definedName name="_21__123Graph_FCHART_9" localSheetId="7" hidden="1">[5]GRAPH!#REF!</definedName>
    <definedName name="_21__123Graph_FCHART_9" localSheetId="8" hidden="1">[5]GRAPH!#REF!</definedName>
    <definedName name="_21__123Graph_FCHART_9" localSheetId="9" hidden="1">[5]GRAPH!#REF!</definedName>
    <definedName name="_21__123Graph_FCHART_9" localSheetId="10" hidden="1">[5]GRAPH!#REF!</definedName>
    <definedName name="_21__123Graph_FCHART_9" localSheetId="11" hidden="1">[5]GRAPH!#REF!</definedName>
    <definedName name="_21__123Graph_FCHART_9" localSheetId="12" hidden="1">[5]GRAPH!#REF!</definedName>
    <definedName name="_21__123Graph_FCHART_9" localSheetId="13" hidden="1">[5]GRAPH!#REF!</definedName>
    <definedName name="_21__123Graph_FCHART_9" localSheetId="14" hidden="1">[5]GRAPH!#REF!</definedName>
    <definedName name="_21__123Graph_FCHART_9" hidden="1">[5]GRAPH!#REF!</definedName>
    <definedName name="_22__123Graph_XCHART_2" hidden="1">[4]GRAPH!$D$6:$O$6</definedName>
    <definedName name="_23__123Graph_XCHART_3" hidden="1">[4]GRAPH!$D$11:$O$11</definedName>
    <definedName name="_234Graph_CPL" localSheetId="27" hidden="1">[2]A!#REF!</definedName>
    <definedName name="_234Graph_CPL" localSheetId="26" hidden="1">[2]A!#REF!</definedName>
    <definedName name="_234Graph_CPL" localSheetId="28" hidden="1">[2]A!#REF!</definedName>
    <definedName name="_234Graph_CPL" localSheetId="29" hidden="1">[2]A!#REF!</definedName>
    <definedName name="_234Graph_CPL" localSheetId="30" hidden="1">[2]A!#REF!</definedName>
    <definedName name="_234Graph_CPL" localSheetId="31" hidden="1">[2]A!#REF!</definedName>
    <definedName name="_234Graph_CPL" localSheetId="32" hidden="1">[2]A!#REF!</definedName>
    <definedName name="_234Graph_CPL" localSheetId="33" hidden="1">[2]A!#REF!</definedName>
    <definedName name="_234Graph_CPL" localSheetId="34" hidden="1">[2]A!#REF!</definedName>
    <definedName name="_234Graph_CPL" localSheetId="35" hidden="1">[2]A!#REF!</definedName>
    <definedName name="_234Graph_CPL" localSheetId="36" hidden="1">[2]A!#REF!</definedName>
    <definedName name="_234Graph_CPL" localSheetId="37" hidden="1">[2]A!#REF!</definedName>
    <definedName name="_234Graph_CPL" localSheetId="38" hidden="1">[2]A!#REF!</definedName>
    <definedName name="_234Graph_CPL" localSheetId="39" hidden="1">[2]A!#REF!</definedName>
    <definedName name="_234Graph_CPL" localSheetId="40" hidden="1">[2]A!#REF!</definedName>
    <definedName name="_234Graph_CPL" localSheetId="41" hidden="1">[2]A!#REF!</definedName>
    <definedName name="_234Graph_CPL" localSheetId="42" hidden="1">[2]A!#REF!</definedName>
    <definedName name="_234Graph_CPL" localSheetId="43" hidden="1">[2]A!#REF!</definedName>
    <definedName name="_234Graph_CPL" localSheetId="44" hidden="1">[2]A!#REF!</definedName>
    <definedName name="_234Graph_CPL" localSheetId="45" hidden="1">[2]A!#REF!</definedName>
    <definedName name="_234Graph_CPL" localSheetId="46" hidden="1">[2]A!#REF!</definedName>
    <definedName name="_234Graph_CPL" localSheetId="47" hidden="1">[2]A!#REF!</definedName>
    <definedName name="_234Graph_CPL" localSheetId="48" hidden="1">[2]A!#REF!</definedName>
    <definedName name="_234Graph_CPL" localSheetId="49" hidden="1">[2]A!#REF!</definedName>
    <definedName name="_234Graph_CPL" localSheetId="50" hidden="1">[2]A!#REF!</definedName>
    <definedName name="_234Graph_CPL" localSheetId="51" hidden="1">[2]A!#REF!</definedName>
    <definedName name="_234Graph_CPL" localSheetId="52" hidden="1">[2]A!#REF!</definedName>
    <definedName name="_234Graph_CPL" localSheetId="53" hidden="1">[2]A!#REF!</definedName>
    <definedName name="_234Graph_CPL" localSheetId="54" hidden="1">[2]A!#REF!</definedName>
    <definedName name="_234Graph_CPL" localSheetId="55" hidden="1">[2]A!#REF!</definedName>
    <definedName name="_234Graph_CPL" localSheetId="56" hidden="1">[2]A!#REF!</definedName>
    <definedName name="_234Graph_CPL" localSheetId="57" hidden="1">[2]A!#REF!</definedName>
    <definedName name="_234Graph_CPL" localSheetId="58" hidden="1">[2]A!#REF!</definedName>
    <definedName name="_234Graph_CPL" localSheetId="59" hidden="1">[2]A!#REF!</definedName>
    <definedName name="_234Graph_CPL" localSheetId="60" hidden="1">[2]A!#REF!</definedName>
    <definedName name="_234Graph_CPL" localSheetId="61" hidden="1">[2]A!#REF!</definedName>
    <definedName name="_234Graph_CPL" localSheetId="62" hidden="1">[2]A!#REF!</definedName>
    <definedName name="_234Graph_CPL" localSheetId="63" hidden="1">[2]A!#REF!</definedName>
    <definedName name="_234Graph_CPL" localSheetId="64" hidden="1">[2]A!#REF!</definedName>
    <definedName name="_234Graph_CPL" localSheetId="65" hidden="1">[2]A!#REF!</definedName>
    <definedName name="_234Graph_CPL" localSheetId="66" hidden="1">[2]A!#REF!</definedName>
    <definedName name="_234Graph_CPL" localSheetId="67" hidden="1">[2]A!#REF!</definedName>
    <definedName name="_234Graph_CPL" localSheetId="68" hidden="1">[2]A!#REF!</definedName>
    <definedName name="_234Graph_CPL" localSheetId="69" hidden="1">[2]A!#REF!</definedName>
    <definedName name="_234Graph_CPL" localSheetId="70" hidden="1">[2]A!#REF!</definedName>
    <definedName name="_234Graph_CPL" localSheetId="71" hidden="1">[2]A!#REF!</definedName>
    <definedName name="_234Graph_CPL" localSheetId="72" hidden="1">[2]A!#REF!</definedName>
    <definedName name="_234Graph_CPL" localSheetId="73" hidden="1">[2]A!#REF!</definedName>
    <definedName name="_234Graph_CPL" localSheetId="74" hidden="1">[2]A!#REF!</definedName>
    <definedName name="_234Graph_CPL" localSheetId="75" hidden="1">[2]A!#REF!</definedName>
    <definedName name="_234Graph_CPL" localSheetId="76" hidden="1">[2]A!#REF!</definedName>
    <definedName name="_234Graph_CPL" localSheetId="77" hidden="1">[2]A!#REF!</definedName>
    <definedName name="_234Graph_CPL" localSheetId="78" hidden="1">[2]A!#REF!</definedName>
    <definedName name="_234Graph_CPL" localSheetId="79" hidden="1">[2]A!#REF!</definedName>
    <definedName name="_234Graph_CPL" localSheetId="80" hidden="1">[2]A!#REF!</definedName>
    <definedName name="_234Graph_CPL" localSheetId="81" hidden="1">[2]A!#REF!</definedName>
    <definedName name="_234Graph_CPL" localSheetId="82" hidden="1">[2]A!#REF!</definedName>
    <definedName name="_234Graph_CPL" localSheetId="83" hidden="1">[2]A!#REF!</definedName>
    <definedName name="_234Graph_CPL" localSheetId="84" hidden="1">[2]A!#REF!</definedName>
    <definedName name="_234Graph_CPL" localSheetId="85" hidden="1">[2]A!#REF!</definedName>
    <definedName name="_234Graph_CPL" localSheetId="86" hidden="1">[2]A!#REF!</definedName>
    <definedName name="_234Graph_CPL" localSheetId="87" hidden="1">[2]A!#REF!</definedName>
    <definedName name="_234Graph_CPL" localSheetId="88" hidden="1">[2]A!#REF!</definedName>
    <definedName name="_234Graph_CPL" localSheetId="89" hidden="1">[2]A!#REF!</definedName>
    <definedName name="_234Graph_CPL" localSheetId="90" hidden="1">[2]A!#REF!</definedName>
    <definedName name="_234Graph_CPL" localSheetId="91" hidden="1">[2]A!#REF!</definedName>
    <definedName name="_234Graph_CPL" localSheetId="92" hidden="1">[2]A!#REF!</definedName>
    <definedName name="_234Graph_CPL" localSheetId="93" hidden="1">[2]A!#REF!</definedName>
    <definedName name="_234Graph_CPL" localSheetId="94" hidden="1">[2]A!#REF!</definedName>
    <definedName name="_234Graph_CPL" localSheetId="95" hidden="1">[2]A!#REF!</definedName>
    <definedName name="_234Graph_CPL" localSheetId="96" hidden="1">[2]A!#REF!</definedName>
    <definedName name="_234Graph_CPL" localSheetId="97" hidden="1">[2]A!#REF!</definedName>
    <definedName name="_234Graph_CPL" localSheetId="98" hidden="1">[2]A!#REF!</definedName>
    <definedName name="_234Graph_CPL" localSheetId="99" hidden="1">[2]A!#REF!</definedName>
    <definedName name="_234Graph_CPL" localSheetId="100" hidden="1">[2]A!#REF!</definedName>
    <definedName name="_234Graph_CPL" localSheetId="101" hidden="1">[2]A!#REF!</definedName>
    <definedName name="_234Graph_CPL" localSheetId="102" hidden="1">[2]A!#REF!</definedName>
    <definedName name="_234Graph_CPL" localSheetId="103" hidden="1">[2]A!#REF!</definedName>
    <definedName name="_234Graph_CPL" localSheetId="15" hidden="1">[2]A!#REF!</definedName>
    <definedName name="_234Graph_CPL" localSheetId="16" hidden="1">[2]A!#REF!</definedName>
    <definedName name="_234Graph_CPL" localSheetId="20" hidden="1">[2]A!#REF!</definedName>
    <definedName name="_234Graph_CPL" localSheetId="21" hidden="1">[2]A!#REF!</definedName>
    <definedName name="_234Graph_CPL" localSheetId="22" hidden="1">[2]A!#REF!</definedName>
    <definedName name="_234Graph_CPL" localSheetId="23" hidden="1">[2]A!#REF!</definedName>
    <definedName name="_234Graph_CPL" localSheetId="17" hidden="1">[2]A!#REF!</definedName>
    <definedName name="_234Graph_CPL" localSheetId="24" hidden="1">[2]A!#REF!</definedName>
    <definedName name="_234Graph_CPL" localSheetId="25" hidden="1">[2]A!#REF!</definedName>
    <definedName name="_234Graph_CPL" localSheetId="18" hidden="1">[2]A!#REF!</definedName>
    <definedName name="_234Graph_CPL" localSheetId="19" hidden="1">[2]A!#REF!</definedName>
    <definedName name="_234Graph_CPL" localSheetId="5" hidden="1">[2]A!#REF!</definedName>
    <definedName name="_234Graph_CPL" localSheetId="6" hidden="1">[2]A!#REF!</definedName>
    <definedName name="_234Graph_CPL" localSheetId="7" hidden="1">[2]A!#REF!</definedName>
    <definedName name="_234Graph_CPL" localSheetId="8" hidden="1">[2]A!#REF!</definedName>
    <definedName name="_234Graph_CPL" localSheetId="9" hidden="1">[2]A!#REF!</definedName>
    <definedName name="_234Graph_CPL" localSheetId="10" hidden="1">[2]A!#REF!</definedName>
    <definedName name="_234Graph_CPL" localSheetId="11" hidden="1">[2]A!#REF!</definedName>
    <definedName name="_234Graph_CPL" localSheetId="12" hidden="1">[2]A!#REF!</definedName>
    <definedName name="_234Graph_CPL" localSheetId="13" hidden="1">[2]A!#REF!</definedName>
    <definedName name="_234Graph_CPL" localSheetId="14" hidden="1">[2]A!#REF!</definedName>
    <definedName name="_234Graph_CPL" hidden="1">[2]A!#REF!</definedName>
    <definedName name="_234Graph_E" localSheetId="27" hidden="1">[2]A!#REF!</definedName>
    <definedName name="_234Graph_E" localSheetId="26" hidden="1">[2]A!#REF!</definedName>
    <definedName name="_234Graph_E" localSheetId="28" hidden="1">[2]A!#REF!</definedName>
    <definedName name="_234Graph_E" localSheetId="29" hidden="1">[2]A!#REF!</definedName>
    <definedName name="_234Graph_E" localSheetId="30" hidden="1">[2]A!#REF!</definedName>
    <definedName name="_234Graph_E" localSheetId="31" hidden="1">[2]A!#REF!</definedName>
    <definedName name="_234Graph_E" localSheetId="32" hidden="1">[2]A!#REF!</definedName>
    <definedName name="_234Graph_E" localSheetId="33" hidden="1">[2]A!#REF!</definedName>
    <definedName name="_234Graph_E" localSheetId="34" hidden="1">[2]A!#REF!</definedName>
    <definedName name="_234Graph_E" localSheetId="35" hidden="1">[2]A!#REF!</definedName>
    <definedName name="_234Graph_E" localSheetId="36" hidden="1">[2]A!#REF!</definedName>
    <definedName name="_234Graph_E" localSheetId="37" hidden="1">[2]A!#REF!</definedName>
    <definedName name="_234Graph_E" localSheetId="38" hidden="1">[2]A!#REF!</definedName>
    <definedName name="_234Graph_E" localSheetId="39" hidden="1">[2]A!#REF!</definedName>
    <definedName name="_234Graph_E" localSheetId="40" hidden="1">[2]A!#REF!</definedName>
    <definedName name="_234Graph_E" localSheetId="41" hidden="1">[2]A!#REF!</definedName>
    <definedName name="_234Graph_E" localSheetId="42" hidden="1">[2]A!#REF!</definedName>
    <definedName name="_234Graph_E" localSheetId="43" hidden="1">[2]A!#REF!</definedName>
    <definedName name="_234Graph_E" localSheetId="44" hidden="1">[2]A!#REF!</definedName>
    <definedName name="_234Graph_E" localSheetId="45" hidden="1">[2]A!#REF!</definedName>
    <definedName name="_234Graph_E" localSheetId="46" hidden="1">[2]A!#REF!</definedName>
    <definedName name="_234Graph_E" localSheetId="47" hidden="1">[2]A!#REF!</definedName>
    <definedName name="_234Graph_E" localSheetId="48" hidden="1">[2]A!#REF!</definedName>
    <definedName name="_234Graph_E" localSheetId="49" hidden="1">[2]A!#REF!</definedName>
    <definedName name="_234Graph_E" localSheetId="50" hidden="1">[2]A!#REF!</definedName>
    <definedName name="_234Graph_E" localSheetId="51" hidden="1">[2]A!#REF!</definedName>
    <definedName name="_234Graph_E" localSheetId="52" hidden="1">[2]A!#REF!</definedName>
    <definedName name="_234Graph_E" localSheetId="53" hidden="1">[2]A!#REF!</definedName>
    <definedName name="_234Graph_E" localSheetId="54" hidden="1">[2]A!#REF!</definedName>
    <definedName name="_234Graph_E" localSheetId="55" hidden="1">[2]A!#REF!</definedName>
    <definedName name="_234Graph_E" localSheetId="56" hidden="1">[2]A!#REF!</definedName>
    <definedName name="_234Graph_E" localSheetId="57" hidden="1">[2]A!#REF!</definedName>
    <definedName name="_234Graph_E" localSheetId="58" hidden="1">[2]A!#REF!</definedName>
    <definedName name="_234Graph_E" localSheetId="59" hidden="1">[2]A!#REF!</definedName>
    <definedName name="_234Graph_E" localSheetId="60" hidden="1">[2]A!#REF!</definedName>
    <definedName name="_234Graph_E" localSheetId="61" hidden="1">[2]A!#REF!</definedName>
    <definedName name="_234Graph_E" localSheetId="62" hidden="1">[2]A!#REF!</definedName>
    <definedName name="_234Graph_E" localSheetId="63" hidden="1">[2]A!#REF!</definedName>
    <definedName name="_234Graph_E" localSheetId="64" hidden="1">[2]A!#REF!</definedName>
    <definedName name="_234Graph_E" localSheetId="65" hidden="1">[2]A!#REF!</definedName>
    <definedName name="_234Graph_E" localSheetId="66" hidden="1">[2]A!#REF!</definedName>
    <definedName name="_234Graph_E" localSheetId="67" hidden="1">[2]A!#REF!</definedName>
    <definedName name="_234Graph_E" localSheetId="68" hidden="1">[2]A!#REF!</definedName>
    <definedName name="_234Graph_E" localSheetId="69" hidden="1">[2]A!#REF!</definedName>
    <definedName name="_234Graph_E" localSheetId="70" hidden="1">[2]A!#REF!</definedName>
    <definedName name="_234Graph_E" localSheetId="71" hidden="1">[2]A!#REF!</definedName>
    <definedName name="_234Graph_E" localSheetId="72" hidden="1">[2]A!#REF!</definedName>
    <definedName name="_234Graph_E" localSheetId="73" hidden="1">[2]A!#REF!</definedName>
    <definedName name="_234Graph_E" localSheetId="74" hidden="1">[2]A!#REF!</definedName>
    <definedName name="_234Graph_E" localSheetId="75" hidden="1">[2]A!#REF!</definedName>
    <definedName name="_234Graph_E" localSheetId="76" hidden="1">[2]A!#REF!</definedName>
    <definedName name="_234Graph_E" localSheetId="77" hidden="1">[2]A!#REF!</definedName>
    <definedName name="_234Graph_E" localSheetId="78" hidden="1">[2]A!#REF!</definedName>
    <definedName name="_234Graph_E" localSheetId="79" hidden="1">[2]A!#REF!</definedName>
    <definedName name="_234Graph_E" localSheetId="80" hidden="1">[2]A!#REF!</definedName>
    <definedName name="_234Graph_E" localSheetId="81" hidden="1">[2]A!#REF!</definedName>
    <definedName name="_234Graph_E" localSheetId="82" hidden="1">[2]A!#REF!</definedName>
    <definedName name="_234Graph_E" localSheetId="83" hidden="1">[2]A!#REF!</definedName>
    <definedName name="_234Graph_E" localSheetId="84" hidden="1">[2]A!#REF!</definedName>
    <definedName name="_234Graph_E" localSheetId="85" hidden="1">[2]A!#REF!</definedName>
    <definedName name="_234Graph_E" localSheetId="86" hidden="1">[2]A!#REF!</definedName>
    <definedName name="_234Graph_E" localSheetId="87" hidden="1">[2]A!#REF!</definedName>
    <definedName name="_234Graph_E" localSheetId="88" hidden="1">[2]A!#REF!</definedName>
    <definedName name="_234Graph_E" localSheetId="89" hidden="1">[2]A!#REF!</definedName>
    <definedName name="_234Graph_E" localSheetId="90" hidden="1">[2]A!#REF!</definedName>
    <definedName name="_234Graph_E" localSheetId="91" hidden="1">[2]A!#REF!</definedName>
    <definedName name="_234Graph_E" localSheetId="92" hidden="1">[2]A!#REF!</definedName>
    <definedName name="_234Graph_E" localSheetId="93" hidden="1">[2]A!#REF!</definedName>
    <definedName name="_234Graph_E" localSheetId="94" hidden="1">[2]A!#REF!</definedName>
    <definedName name="_234Graph_E" localSheetId="95" hidden="1">[2]A!#REF!</definedName>
    <definedName name="_234Graph_E" localSheetId="96" hidden="1">[2]A!#REF!</definedName>
    <definedName name="_234Graph_E" localSheetId="97" hidden="1">[2]A!#REF!</definedName>
    <definedName name="_234Graph_E" localSheetId="98" hidden="1">[2]A!#REF!</definedName>
    <definedName name="_234Graph_E" localSheetId="99" hidden="1">[2]A!#REF!</definedName>
    <definedName name="_234Graph_E" localSheetId="100" hidden="1">[2]A!#REF!</definedName>
    <definedName name="_234Graph_E" localSheetId="101" hidden="1">[2]A!#REF!</definedName>
    <definedName name="_234Graph_E" localSheetId="102" hidden="1">[2]A!#REF!</definedName>
    <definedName name="_234Graph_E" localSheetId="103" hidden="1">[2]A!#REF!</definedName>
    <definedName name="_234Graph_E" localSheetId="15" hidden="1">[2]A!#REF!</definedName>
    <definedName name="_234Graph_E" localSheetId="16" hidden="1">[2]A!#REF!</definedName>
    <definedName name="_234Graph_E" localSheetId="20" hidden="1">[2]A!#REF!</definedName>
    <definedName name="_234Graph_E" localSheetId="21" hidden="1">[2]A!#REF!</definedName>
    <definedName name="_234Graph_E" localSheetId="22" hidden="1">[2]A!#REF!</definedName>
    <definedName name="_234Graph_E" localSheetId="23" hidden="1">[2]A!#REF!</definedName>
    <definedName name="_234Graph_E" localSheetId="17" hidden="1">[2]A!#REF!</definedName>
    <definedName name="_234Graph_E" localSheetId="24" hidden="1">[2]A!#REF!</definedName>
    <definedName name="_234Graph_E" localSheetId="25" hidden="1">[2]A!#REF!</definedName>
    <definedName name="_234Graph_E" localSheetId="18" hidden="1">[2]A!#REF!</definedName>
    <definedName name="_234Graph_E" localSheetId="19" hidden="1">[2]A!#REF!</definedName>
    <definedName name="_234Graph_E" localSheetId="5" hidden="1">[2]A!#REF!</definedName>
    <definedName name="_234Graph_E" localSheetId="6" hidden="1">[2]A!#REF!</definedName>
    <definedName name="_234Graph_E" localSheetId="7" hidden="1">[2]A!#REF!</definedName>
    <definedName name="_234Graph_E" localSheetId="8" hidden="1">[2]A!#REF!</definedName>
    <definedName name="_234Graph_E" localSheetId="9" hidden="1">[2]A!#REF!</definedName>
    <definedName name="_234Graph_E" localSheetId="10" hidden="1">[2]A!#REF!</definedName>
    <definedName name="_234Graph_E" localSheetId="11" hidden="1">[2]A!#REF!</definedName>
    <definedName name="_234Graph_E" localSheetId="12" hidden="1">[2]A!#REF!</definedName>
    <definedName name="_234Graph_E" localSheetId="13" hidden="1">[2]A!#REF!</definedName>
    <definedName name="_234Graph_E" localSheetId="14" hidden="1">[2]A!#REF!</definedName>
    <definedName name="_234Graph_E" hidden="1">[2]A!#REF!</definedName>
    <definedName name="_24__123Graph_XCHART_4" hidden="1">[4]GRAPH!$D$16:$O$16</definedName>
    <definedName name="_25__123Graph_XCHART_5" hidden="1">[4]GRAPH!$D$21:$O$21</definedName>
    <definedName name="_26__123Graph_XCHART_6" hidden="1">[4]GRAPH!$D$26:$O$26</definedName>
    <definedName name="_27__123Graph_XCHART_7" hidden="1">[4]GRAPH!$D$31:$O$31</definedName>
    <definedName name="_28__123Graph_XCHART_8" hidden="1">[4]GRAPH!$D$36:$O$36</definedName>
    <definedName name="_29__123Graph_XCHART_9" hidden="1">[4]GRAPH!$D$41:$O$41</definedName>
    <definedName name="_2Excel_BuiltIn_Print_Area_1_1" localSheetId="27">#REF!</definedName>
    <definedName name="_2Excel_BuiltIn_Print_Area_1_1" localSheetId="26">#REF!</definedName>
    <definedName name="_2Excel_BuiltIn_Print_Area_1_1" localSheetId="28">#REF!</definedName>
    <definedName name="_2Excel_BuiltIn_Print_Area_1_1" localSheetId="29">#REF!</definedName>
    <definedName name="_2Excel_BuiltIn_Print_Area_1_1" localSheetId="30">#REF!</definedName>
    <definedName name="_2Excel_BuiltIn_Print_Area_1_1" localSheetId="31">#REF!</definedName>
    <definedName name="_2Excel_BuiltIn_Print_Area_1_1" localSheetId="32">#REF!</definedName>
    <definedName name="_2Excel_BuiltIn_Print_Area_1_1" localSheetId="33">#REF!</definedName>
    <definedName name="_2Excel_BuiltIn_Print_Area_1_1" localSheetId="34">#REF!</definedName>
    <definedName name="_2Excel_BuiltIn_Print_Area_1_1" localSheetId="35">#REF!</definedName>
    <definedName name="_2Excel_BuiltIn_Print_Area_1_1" localSheetId="36">#REF!</definedName>
    <definedName name="_2Excel_BuiltIn_Print_Area_1_1" localSheetId="37">#REF!</definedName>
    <definedName name="_2Excel_BuiltIn_Print_Area_1_1" localSheetId="38">#REF!</definedName>
    <definedName name="_2Excel_BuiltIn_Print_Area_1_1" localSheetId="39">#REF!</definedName>
    <definedName name="_2Excel_BuiltIn_Print_Area_1_1" localSheetId="40">#REF!</definedName>
    <definedName name="_2Excel_BuiltIn_Print_Area_1_1" localSheetId="41">#REF!</definedName>
    <definedName name="_2Excel_BuiltIn_Print_Area_1_1" localSheetId="42">#REF!</definedName>
    <definedName name="_2Excel_BuiltIn_Print_Area_1_1" localSheetId="43">#REF!</definedName>
    <definedName name="_2Excel_BuiltIn_Print_Area_1_1" localSheetId="44">#REF!</definedName>
    <definedName name="_2Excel_BuiltIn_Print_Area_1_1" localSheetId="45">#REF!</definedName>
    <definedName name="_2Excel_BuiltIn_Print_Area_1_1" localSheetId="46">#REF!</definedName>
    <definedName name="_2Excel_BuiltIn_Print_Area_1_1" localSheetId="47">#REF!</definedName>
    <definedName name="_2Excel_BuiltIn_Print_Area_1_1" localSheetId="48">#REF!</definedName>
    <definedName name="_2Excel_BuiltIn_Print_Area_1_1" localSheetId="49">#REF!</definedName>
    <definedName name="_2Excel_BuiltIn_Print_Area_1_1" localSheetId="50">#REF!</definedName>
    <definedName name="_2Excel_BuiltIn_Print_Area_1_1" localSheetId="51">#REF!</definedName>
    <definedName name="_2Excel_BuiltIn_Print_Area_1_1" localSheetId="52">#REF!</definedName>
    <definedName name="_2Excel_BuiltIn_Print_Area_1_1" localSheetId="53">#REF!</definedName>
    <definedName name="_2Excel_BuiltIn_Print_Area_1_1" localSheetId="54">#REF!</definedName>
    <definedName name="_2Excel_BuiltIn_Print_Area_1_1" localSheetId="55">#REF!</definedName>
    <definedName name="_2Excel_BuiltIn_Print_Area_1_1" localSheetId="56">#REF!</definedName>
    <definedName name="_2Excel_BuiltIn_Print_Area_1_1" localSheetId="57">#REF!</definedName>
    <definedName name="_2Excel_BuiltIn_Print_Area_1_1" localSheetId="58">#REF!</definedName>
    <definedName name="_2Excel_BuiltIn_Print_Area_1_1" localSheetId="59">#REF!</definedName>
    <definedName name="_2Excel_BuiltIn_Print_Area_1_1" localSheetId="60">#REF!</definedName>
    <definedName name="_2Excel_BuiltIn_Print_Area_1_1" localSheetId="61">#REF!</definedName>
    <definedName name="_2Excel_BuiltIn_Print_Area_1_1" localSheetId="62">#REF!</definedName>
    <definedName name="_2Excel_BuiltIn_Print_Area_1_1" localSheetId="63">#REF!</definedName>
    <definedName name="_2Excel_BuiltIn_Print_Area_1_1" localSheetId="64">#REF!</definedName>
    <definedName name="_2Excel_BuiltIn_Print_Area_1_1" localSheetId="65">#REF!</definedName>
    <definedName name="_2Excel_BuiltIn_Print_Area_1_1" localSheetId="66">#REF!</definedName>
    <definedName name="_2Excel_BuiltIn_Print_Area_1_1" localSheetId="67">#REF!</definedName>
    <definedName name="_2Excel_BuiltIn_Print_Area_1_1" localSheetId="68">#REF!</definedName>
    <definedName name="_2Excel_BuiltIn_Print_Area_1_1" localSheetId="69">#REF!</definedName>
    <definedName name="_2Excel_BuiltIn_Print_Area_1_1" localSheetId="70">#REF!</definedName>
    <definedName name="_2Excel_BuiltIn_Print_Area_1_1" localSheetId="71">#REF!</definedName>
    <definedName name="_2Excel_BuiltIn_Print_Area_1_1" localSheetId="72">#REF!</definedName>
    <definedName name="_2Excel_BuiltIn_Print_Area_1_1" localSheetId="73">#REF!</definedName>
    <definedName name="_2Excel_BuiltIn_Print_Area_1_1" localSheetId="74">#REF!</definedName>
    <definedName name="_2Excel_BuiltIn_Print_Area_1_1" localSheetId="75">#REF!</definedName>
    <definedName name="_2Excel_BuiltIn_Print_Area_1_1" localSheetId="76">#REF!</definedName>
    <definedName name="_2Excel_BuiltIn_Print_Area_1_1" localSheetId="77">#REF!</definedName>
    <definedName name="_2Excel_BuiltIn_Print_Area_1_1" localSheetId="78">#REF!</definedName>
    <definedName name="_2Excel_BuiltIn_Print_Area_1_1" localSheetId="79">#REF!</definedName>
    <definedName name="_2Excel_BuiltIn_Print_Area_1_1" localSheetId="80">#REF!</definedName>
    <definedName name="_2Excel_BuiltIn_Print_Area_1_1" localSheetId="81">#REF!</definedName>
    <definedName name="_2Excel_BuiltIn_Print_Area_1_1" localSheetId="82">#REF!</definedName>
    <definedName name="_2Excel_BuiltIn_Print_Area_1_1" localSheetId="83">#REF!</definedName>
    <definedName name="_2Excel_BuiltIn_Print_Area_1_1" localSheetId="84">#REF!</definedName>
    <definedName name="_2Excel_BuiltIn_Print_Area_1_1" localSheetId="85">#REF!</definedName>
    <definedName name="_2Excel_BuiltIn_Print_Area_1_1" localSheetId="86">#REF!</definedName>
    <definedName name="_2Excel_BuiltIn_Print_Area_1_1" localSheetId="87">#REF!</definedName>
    <definedName name="_2Excel_BuiltIn_Print_Area_1_1" localSheetId="88">#REF!</definedName>
    <definedName name="_2Excel_BuiltIn_Print_Area_1_1" localSheetId="89">#REF!</definedName>
    <definedName name="_2Excel_BuiltIn_Print_Area_1_1" localSheetId="90">#REF!</definedName>
    <definedName name="_2Excel_BuiltIn_Print_Area_1_1" localSheetId="91">#REF!</definedName>
    <definedName name="_2Excel_BuiltIn_Print_Area_1_1" localSheetId="92">#REF!</definedName>
    <definedName name="_2Excel_BuiltIn_Print_Area_1_1" localSheetId="93">#REF!</definedName>
    <definedName name="_2Excel_BuiltIn_Print_Area_1_1" localSheetId="94">#REF!</definedName>
    <definedName name="_2Excel_BuiltIn_Print_Area_1_1" localSheetId="95">#REF!</definedName>
    <definedName name="_2Excel_BuiltIn_Print_Area_1_1" localSheetId="96">#REF!</definedName>
    <definedName name="_2Excel_BuiltIn_Print_Area_1_1" localSheetId="97">#REF!</definedName>
    <definedName name="_2Excel_BuiltIn_Print_Area_1_1" localSheetId="98">#REF!</definedName>
    <definedName name="_2Excel_BuiltIn_Print_Area_1_1" localSheetId="99">#REF!</definedName>
    <definedName name="_2Excel_BuiltIn_Print_Area_1_1" localSheetId="100">#REF!</definedName>
    <definedName name="_2Excel_BuiltIn_Print_Area_1_1" localSheetId="101">#REF!</definedName>
    <definedName name="_2Excel_BuiltIn_Print_Area_1_1" localSheetId="102">#REF!</definedName>
    <definedName name="_2Excel_BuiltIn_Print_Area_1_1" localSheetId="103">#REF!</definedName>
    <definedName name="_2Excel_BuiltIn_Print_Area_1_1" localSheetId="15">#REF!</definedName>
    <definedName name="_2Excel_BuiltIn_Print_Area_1_1" localSheetId="16">#REF!</definedName>
    <definedName name="_2Excel_BuiltIn_Print_Area_1_1" localSheetId="20">#REF!</definedName>
    <definedName name="_2Excel_BuiltIn_Print_Area_1_1" localSheetId="21">#REF!</definedName>
    <definedName name="_2Excel_BuiltIn_Print_Area_1_1" localSheetId="22">#REF!</definedName>
    <definedName name="_2Excel_BuiltIn_Print_Area_1_1" localSheetId="23">#REF!</definedName>
    <definedName name="_2Excel_BuiltIn_Print_Area_1_1" localSheetId="17">#REF!</definedName>
    <definedName name="_2Excel_BuiltIn_Print_Area_1_1" localSheetId="24">#REF!</definedName>
    <definedName name="_2Excel_BuiltIn_Print_Area_1_1" localSheetId="25">#REF!</definedName>
    <definedName name="_2Excel_BuiltIn_Print_Area_1_1" localSheetId="18">#REF!</definedName>
    <definedName name="_2Excel_BuiltIn_Print_Area_1_1" localSheetId="19">#REF!</definedName>
    <definedName name="_2Excel_BuiltIn_Print_Area_1_1" localSheetId="5">#REF!</definedName>
    <definedName name="_2Excel_BuiltIn_Print_Area_1_1" localSheetId="6">#REF!</definedName>
    <definedName name="_2Excel_BuiltIn_Print_Area_1_1" localSheetId="7">#REF!</definedName>
    <definedName name="_2Excel_BuiltIn_Print_Area_1_1" localSheetId="8">#REF!</definedName>
    <definedName name="_2Excel_BuiltIn_Print_Area_1_1" localSheetId="9">#REF!</definedName>
    <definedName name="_2Excel_BuiltIn_Print_Area_1_1" localSheetId="10">#REF!</definedName>
    <definedName name="_2Excel_BuiltIn_Print_Area_1_1" localSheetId="11">#REF!</definedName>
    <definedName name="_2Excel_BuiltIn_Print_Area_1_1" localSheetId="12">#REF!</definedName>
    <definedName name="_2Excel_BuiltIn_Print_Area_1_1" localSheetId="13">#REF!</definedName>
    <definedName name="_2Excel_BuiltIn_Print_Area_1_1" localSheetId="14">#REF!</definedName>
    <definedName name="_2Excel_BuiltIn_Print_Area_1_1">#REF!</definedName>
    <definedName name="_3__123Graph_BCHART_3" hidden="1">[4]GRAPH!$D$13:$O$13</definedName>
    <definedName name="_3Excel_BuiltIn_Print_Area_2_1" localSheetId="27">#REF!</definedName>
    <definedName name="_3Excel_BuiltIn_Print_Area_2_1" localSheetId="26">#REF!</definedName>
    <definedName name="_3Excel_BuiltIn_Print_Area_2_1" localSheetId="28">#REF!</definedName>
    <definedName name="_3Excel_BuiltIn_Print_Area_2_1" localSheetId="29">#REF!</definedName>
    <definedName name="_3Excel_BuiltIn_Print_Area_2_1" localSheetId="30">#REF!</definedName>
    <definedName name="_3Excel_BuiltIn_Print_Area_2_1" localSheetId="31">#REF!</definedName>
    <definedName name="_3Excel_BuiltIn_Print_Area_2_1" localSheetId="32">#REF!</definedName>
    <definedName name="_3Excel_BuiltIn_Print_Area_2_1" localSheetId="33">#REF!</definedName>
    <definedName name="_3Excel_BuiltIn_Print_Area_2_1" localSheetId="34">#REF!</definedName>
    <definedName name="_3Excel_BuiltIn_Print_Area_2_1" localSheetId="35">#REF!</definedName>
    <definedName name="_3Excel_BuiltIn_Print_Area_2_1" localSheetId="36">#REF!</definedName>
    <definedName name="_3Excel_BuiltIn_Print_Area_2_1" localSheetId="37">#REF!</definedName>
    <definedName name="_3Excel_BuiltIn_Print_Area_2_1" localSheetId="38">#REF!</definedName>
    <definedName name="_3Excel_BuiltIn_Print_Area_2_1" localSheetId="39">#REF!</definedName>
    <definedName name="_3Excel_BuiltIn_Print_Area_2_1" localSheetId="40">#REF!</definedName>
    <definedName name="_3Excel_BuiltIn_Print_Area_2_1" localSheetId="41">#REF!</definedName>
    <definedName name="_3Excel_BuiltIn_Print_Area_2_1" localSheetId="42">#REF!</definedName>
    <definedName name="_3Excel_BuiltIn_Print_Area_2_1" localSheetId="43">#REF!</definedName>
    <definedName name="_3Excel_BuiltIn_Print_Area_2_1" localSheetId="44">#REF!</definedName>
    <definedName name="_3Excel_BuiltIn_Print_Area_2_1" localSheetId="45">#REF!</definedName>
    <definedName name="_3Excel_BuiltIn_Print_Area_2_1" localSheetId="46">#REF!</definedName>
    <definedName name="_3Excel_BuiltIn_Print_Area_2_1" localSheetId="47">#REF!</definedName>
    <definedName name="_3Excel_BuiltIn_Print_Area_2_1" localSheetId="48">#REF!</definedName>
    <definedName name="_3Excel_BuiltIn_Print_Area_2_1" localSheetId="49">#REF!</definedName>
    <definedName name="_3Excel_BuiltIn_Print_Area_2_1" localSheetId="50">#REF!</definedName>
    <definedName name="_3Excel_BuiltIn_Print_Area_2_1" localSheetId="51">#REF!</definedName>
    <definedName name="_3Excel_BuiltIn_Print_Area_2_1" localSheetId="52">#REF!</definedName>
    <definedName name="_3Excel_BuiltIn_Print_Area_2_1" localSheetId="53">#REF!</definedName>
    <definedName name="_3Excel_BuiltIn_Print_Area_2_1" localSheetId="54">#REF!</definedName>
    <definedName name="_3Excel_BuiltIn_Print_Area_2_1" localSheetId="55">#REF!</definedName>
    <definedName name="_3Excel_BuiltIn_Print_Area_2_1" localSheetId="56">#REF!</definedName>
    <definedName name="_3Excel_BuiltIn_Print_Area_2_1" localSheetId="57">#REF!</definedName>
    <definedName name="_3Excel_BuiltIn_Print_Area_2_1" localSheetId="58">#REF!</definedName>
    <definedName name="_3Excel_BuiltIn_Print_Area_2_1" localSheetId="59">#REF!</definedName>
    <definedName name="_3Excel_BuiltIn_Print_Area_2_1" localSheetId="60">#REF!</definedName>
    <definedName name="_3Excel_BuiltIn_Print_Area_2_1" localSheetId="61">#REF!</definedName>
    <definedName name="_3Excel_BuiltIn_Print_Area_2_1" localSheetId="62">#REF!</definedName>
    <definedName name="_3Excel_BuiltIn_Print_Area_2_1" localSheetId="63">#REF!</definedName>
    <definedName name="_3Excel_BuiltIn_Print_Area_2_1" localSheetId="64">#REF!</definedName>
    <definedName name="_3Excel_BuiltIn_Print_Area_2_1" localSheetId="65">#REF!</definedName>
    <definedName name="_3Excel_BuiltIn_Print_Area_2_1" localSheetId="66">#REF!</definedName>
    <definedName name="_3Excel_BuiltIn_Print_Area_2_1" localSheetId="67">#REF!</definedName>
    <definedName name="_3Excel_BuiltIn_Print_Area_2_1" localSheetId="68">#REF!</definedName>
    <definedName name="_3Excel_BuiltIn_Print_Area_2_1" localSheetId="69">#REF!</definedName>
    <definedName name="_3Excel_BuiltIn_Print_Area_2_1" localSheetId="70">#REF!</definedName>
    <definedName name="_3Excel_BuiltIn_Print_Area_2_1" localSheetId="71">#REF!</definedName>
    <definedName name="_3Excel_BuiltIn_Print_Area_2_1" localSheetId="72">#REF!</definedName>
    <definedName name="_3Excel_BuiltIn_Print_Area_2_1" localSheetId="73">#REF!</definedName>
    <definedName name="_3Excel_BuiltIn_Print_Area_2_1" localSheetId="74">#REF!</definedName>
    <definedName name="_3Excel_BuiltIn_Print_Area_2_1" localSheetId="75">#REF!</definedName>
    <definedName name="_3Excel_BuiltIn_Print_Area_2_1" localSheetId="76">#REF!</definedName>
    <definedName name="_3Excel_BuiltIn_Print_Area_2_1" localSheetId="77">#REF!</definedName>
    <definedName name="_3Excel_BuiltIn_Print_Area_2_1" localSheetId="78">#REF!</definedName>
    <definedName name="_3Excel_BuiltIn_Print_Area_2_1" localSheetId="79">#REF!</definedName>
    <definedName name="_3Excel_BuiltIn_Print_Area_2_1" localSheetId="80">#REF!</definedName>
    <definedName name="_3Excel_BuiltIn_Print_Area_2_1" localSheetId="81">#REF!</definedName>
    <definedName name="_3Excel_BuiltIn_Print_Area_2_1" localSheetId="82">#REF!</definedName>
    <definedName name="_3Excel_BuiltIn_Print_Area_2_1" localSheetId="83">#REF!</definedName>
    <definedName name="_3Excel_BuiltIn_Print_Area_2_1" localSheetId="84">#REF!</definedName>
    <definedName name="_3Excel_BuiltIn_Print_Area_2_1" localSheetId="85">#REF!</definedName>
    <definedName name="_3Excel_BuiltIn_Print_Area_2_1" localSheetId="86">#REF!</definedName>
    <definedName name="_3Excel_BuiltIn_Print_Area_2_1" localSheetId="87">#REF!</definedName>
    <definedName name="_3Excel_BuiltIn_Print_Area_2_1" localSheetId="88">#REF!</definedName>
    <definedName name="_3Excel_BuiltIn_Print_Area_2_1" localSheetId="89">#REF!</definedName>
    <definedName name="_3Excel_BuiltIn_Print_Area_2_1" localSheetId="90">#REF!</definedName>
    <definedName name="_3Excel_BuiltIn_Print_Area_2_1" localSheetId="91">#REF!</definedName>
    <definedName name="_3Excel_BuiltIn_Print_Area_2_1" localSheetId="92">#REF!</definedName>
    <definedName name="_3Excel_BuiltIn_Print_Area_2_1" localSheetId="93">#REF!</definedName>
    <definedName name="_3Excel_BuiltIn_Print_Area_2_1" localSheetId="94">#REF!</definedName>
    <definedName name="_3Excel_BuiltIn_Print_Area_2_1" localSheetId="95">#REF!</definedName>
    <definedName name="_3Excel_BuiltIn_Print_Area_2_1" localSheetId="96">#REF!</definedName>
    <definedName name="_3Excel_BuiltIn_Print_Area_2_1" localSheetId="97">#REF!</definedName>
    <definedName name="_3Excel_BuiltIn_Print_Area_2_1" localSheetId="98">#REF!</definedName>
    <definedName name="_3Excel_BuiltIn_Print_Area_2_1" localSheetId="99">#REF!</definedName>
    <definedName name="_3Excel_BuiltIn_Print_Area_2_1" localSheetId="100">#REF!</definedName>
    <definedName name="_3Excel_BuiltIn_Print_Area_2_1" localSheetId="101">#REF!</definedName>
    <definedName name="_3Excel_BuiltIn_Print_Area_2_1" localSheetId="102">#REF!</definedName>
    <definedName name="_3Excel_BuiltIn_Print_Area_2_1" localSheetId="103">#REF!</definedName>
    <definedName name="_3Excel_BuiltIn_Print_Area_2_1" localSheetId="15">#REF!</definedName>
    <definedName name="_3Excel_BuiltIn_Print_Area_2_1" localSheetId="16">#REF!</definedName>
    <definedName name="_3Excel_BuiltIn_Print_Area_2_1" localSheetId="20">#REF!</definedName>
    <definedName name="_3Excel_BuiltIn_Print_Area_2_1" localSheetId="21">#REF!</definedName>
    <definedName name="_3Excel_BuiltIn_Print_Area_2_1" localSheetId="22">#REF!</definedName>
    <definedName name="_3Excel_BuiltIn_Print_Area_2_1" localSheetId="23">#REF!</definedName>
    <definedName name="_3Excel_BuiltIn_Print_Area_2_1" localSheetId="17">#REF!</definedName>
    <definedName name="_3Excel_BuiltIn_Print_Area_2_1" localSheetId="24">#REF!</definedName>
    <definedName name="_3Excel_BuiltIn_Print_Area_2_1" localSheetId="25">#REF!</definedName>
    <definedName name="_3Excel_BuiltIn_Print_Area_2_1" localSheetId="18">#REF!</definedName>
    <definedName name="_3Excel_BuiltIn_Print_Area_2_1" localSheetId="19">#REF!</definedName>
    <definedName name="_3Excel_BuiltIn_Print_Area_2_1" localSheetId="5">#REF!</definedName>
    <definedName name="_3Excel_BuiltIn_Print_Area_2_1" localSheetId="6">#REF!</definedName>
    <definedName name="_3Excel_BuiltIn_Print_Area_2_1" localSheetId="7">#REF!</definedName>
    <definedName name="_3Excel_BuiltIn_Print_Area_2_1" localSheetId="8">#REF!</definedName>
    <definedName name="_3Excel_BuiltIn_Print_Area_2_1" localSheetId="9">#REF!</definedName>
    <definedName name="_3Excel_BuiltIn_Print_Area_2_1" localSheetId="10">#REF!</definedName>
    <definedName name="_3Excel_BuiltIn_Print_Area_2_1" localSheetId="11">#REF!</definedName>
    <definedName name="_3Excel_BuiltIn_Print_Area_2_1" localSheetId="12">#REF!</definedName>
    <definedName name="_3Excel_BuiltIn_Print_Area_2_1" localSheetId="13">#REF!</definedName>
    <definedName name="_3Excel_BuiltIn_Print_Area_2_1" localSheetId="14">#REF!</definedName>
    <definedName name="_3Excel_BuiltIn_Print_Area_2_1">#REF!</definedName>
    <definedName name="_4__123Graph_BCHART_4" hidden="1">[4]GRAPH!$D$18:$O$18</definedName>
    <definedName name="_5__123Graph_BCHART_5" hidden="1">[4]GRAPH!$D$23:$O$23</definedName>
    <definedName name="_6__123Graph_BCHART_6" hidden="1">[4]GRAPH!$D$28:$O$28</definedName>
    <definedName name="_7__123Graph_BCHART_7" hidden="1">[4]GRAPH!$D$33:$O$33</definedName>
    <definedName name="_8__123Graph_BCHART_8" hidden="1">[4]GRAPH!$D$38:$O$38</definedName>
    <definedName name="_9__123Graph_BCHART_9" localSheetId="27" hidden="1">[5]GRAPH!#REF!</definedName>
    <definedName name="_9__123Graph_BCHART_9" localSheetId="26" hidden="1">[5]GRAPH!#REF!</definedName>
    <definedName name="_9__123Graph_BCHART_9" localSheetId="28" hidden="1">[5]GRAPH!#REF!</definedName>
    <definedName name="_9__123Graph_BCHART_9" localSheetId="29" hidden="1">[5]GRAPH!#REF!</definedName>
    <definedName name="_9__123Graph_BCHART_9" localSheetId="30" hidden="1">[5]GRAPH!#REF!</definedName>
    <definedName name="_9__123Graph_BCHART_9" localSheetId="31" hidden="1">[5]GRAPH!#REF!</definedName>
    <definedName name="_9__123Graph_BCHART_9" localSheetId="32" hidden="1">[5]GRAPH!#REF!</definedName>
    <definedName name="_9__123Graph_BCHART_9" localSheetId="33" hidden="1">[5]GRAPH!#REF!</definedName>
    <definedName name="_9__123Graph_BCHART_9" localSheetId="34" hidden="1">[5]GRAPH!#REF!</definedName>
    <definedName name="_9__123Graph_BCHART_9" localSheetId="35" hidden="1">[5]GRAPH!#REF!</definedName>
    <definedName name="_9__123Graph_BCHART_9" localSheetId="36" hidden="1">[5]GRAPH!#REF!</definedName>
    <definedName name="_9__123Graph_BCHART_9" localSheetId="37" hidden="1">[5]GRAPH!#REF!</definedName>
    <definedName name="_9__123Graph_BCHART_9" localSheetId="38" hidden="1">[5]GRAPH!#REF!</definedName>
    <definedName name="_9__123Graph_BCHART_9" localSheetId="39" hidden="1">[5]GRAPH!#REF!</definedName>
    <definedName name="_9__123Graph_BCHART_9" localSheetId="40" hidden="1">[5]GRAPH!#REF!</definedName>
    <definedName name="_9__123Graph_BCHART_9" localSheetId="41" hidden="1">[5]GRAPH!#REF!</definedName>
    <definedName name="_9__123Graph_BCHART_9" localSheetId="42" hidden="1">[5]GRAPH!#REF!</definedName>
    <definedName name="_9__123Graph_BCHART_9" localSheetId="43" hidden="1">[5]GRAPH!#REF!</definedName>
    <definedName name="_9__123Graph_BCHART_9" localSheetId="44" hidden="1">[5]GRAPH!#REF!</definedName>
    <definedName name="_9__123Graph_BCHART_9" localSheetId="45" hidden="1">[5]GRAPH!#REF!</definedName>
    <definedName name="_9__123Graph_BCHART_9" localSheetId="46" hidden="1">[5]GRAPH!#REF!</definedName>
    <definedName name="_9__123Graph_BCHART_9" localSheetId="47" hidden="1">[5]GRAPH!#REF!</definedName>
    <definedName name="_9__123Graph_BCHART_9" localSheetId="48" hidden="1">[5]GRAPH!#REF!</definedName>
    <definedName name="_9__123Graph_BCHART_9" localSheetId="49" hidden="1">[5]GRAPH!#REF!</definedName>
    <definedName name="_9__123Graph_BCHART_9" localSheetId="50" hidden="1">[5]GRAPH!#REF!</definedName>
    <definedName name="_9__123Graph_BCHART_9" localSheetId="51" hidden="1">[5]GRAPH!#REF!</definedName>
    <definedName name="_9__123Graph_BCHART_9" localSheetId="52" hidden="1">[5]GRAPH!#REF!</definedName>
    <definedName name="_9__123Graph_BCHART_9" localSheetId="53" hidden="1">[5]GRAPH!#REF!</definedName>
    <definedName name="_9__123Graph_BCHART_9" localSheetId="54" hidden="1">[5]GRAPH!#REF!</definedName>
    <definedName name="_9__123Graph_BCHART_9" localSheetId="55" hidden="1">[5]GRAPH!#REF!</definedName>
    <definedName name="_9__123Graph_BCHART_9" localSheetId="56" hidden="1">[5]GRAPH!#REF!</definedName>
    <definedName name="_9__123Graph_BCHART_9" localSheetId="57" hidden="1">[5]GRAPH!#REF!</definedName>
    <definedName name="_9__123Graph_BCHART_9" localSheetId="58" hidden="1">[5]GRAPH!#REF!</definedName>
    <definedName name="_9__123Graph_BCHART_9" localSheetId="59" hidden="1">[5]GRAPH!#REF!</definedName>
    <definedName name="_9__123Graph_BCHART_9" localSheetId="60" hidden="1">[5]GRAPH!#REF!</definedName>
    <definedName name="_9__123Graph_BCHART_9" localSheetId="61" hidden="1">[5]GRAPH!#REF!</definedName>
    <definedName name="_9__123Graph_BCHART_9" localSheetId="62" hidden="1">[5]GRAPH!#REF!</definedName>
    <definedName name="_9__123Graph_BCHART_9" localSheetId="63" hidden="1">[5]GRAPH!#REF!</definedName>
    <definedName name="_9__123Graph_BCHART_9" localSheetId="64" hidden="1">[5]GRAPH!#REF!</definedName>
    <definedName name="_9__123Graph_BCHART_9" localSheetId="65" hidden="1">[5]GRAPH!#REF!</definedName>
    <definedName name="_9__123Graph_BCHART_9" localSheetId="66" hidden="1">[5]GRAPH!#REF!</definedName>
    <definedName name="_9__123Graph_BCHART_9" localSheetId="67" hidden="1">[5]GRAPH!#REF!</definedName>
    <definedName name="_9__123Graph_BCHART_9" localSheetId="68" hidden="1">[5]GRAPH!#REF!</definedName>
    <definedName name="_9__123Graph_BCHART_9" localSheetId="69" hidden="1">[5]GRAPH!#REF!</definedName>
    <definedName name="_9__123Graph_BCHART_9" localSheetId="70" hidden="1">[5]GRAPH!#REF!</definedName>
    <definedName name="_9__123Graph_BCHART_9" localSheetId="71" hidden="1">[5]GRAPH!#REF!</definedName>
    <definedName name="_9__123Graph_BCHART_9" localSheetId="72" hidden="1">[5]GRAPH!#REF!</definedName>
    <definedName name="_9__123Graph_BCHART_9" localSheetId="73" hidden="1">[5]GRAPH!#REF!</definedName>
    <definedName name="_9__123Graph_BCHART_9" localSheetId="74" hidden="1">[5]GRAPH!#REF!</definedName>
    <definedName name="_9__123Graph_BCHART_9" localSheetId="75" hidden="1">[5]GRAPH!#REF!</definedName>
    <definedName name="_9__123Graph_BCHART_9" localSheetId="76" hidden="1">[5]GRAPH!#REF!</definedName>
    <definedName name="_9__123Graph_BCHART_9" localSheetId="77" hidden="1">[5]GRAPH!#REF!</definedName>
    <definedName name="_9__123Graph_BCHART_9" localSheetId="78" hidden="1">[5]GRAPH!#REF!</definedName>
    <definedName name="_9__123Graph_BCHART_9" localSheetId="79" hidden="1">[5]GRAPH!#REF!</definedName>
    <definedName name="_9__123Graph_BCHART_9" localSheetId="80" hidden="1">[5]GRAPH!#REF!</definedName>
    <definedName name="_9__123Graph_BCHART_9" localSheetId="81" hidden="1">[5]GRAPH!#REF!</definedName>
    <definedName name="_9__123Graph_BCHART_9" localSheetId="82" hidden="1">[5]GRAPH!#REF!</definedName>
    <definedName name="_9__123Graph_BCHART_9" localSheetId="83" hidden="1">[5]GRAPH!#REF!</definedName>
    <definedName name="_9__123Graph_BCHART_9" localSheetId="84" hidden="1">[5]GRAPH!#REF!</definedName>
    <definedName name="_9__123Graph_BCHART_9" localSheetId="85" hidden="1">[5]GRAPH!#REF!</definedName>
    <definedName name="_9__123Graph_BCHART_9" localSheetId="86" hidden="1">[5]GRAPH!#REF!</definedName>
    <definedName name="_9__123Graph_BCHART_9" localSheetId="87" hidden="1">[5]GRAPH!#REF!</definedName>
    <definedName name="_9__123Graph_BCHART_9" localSheetId="88" hidden="1">[5]GRAPH!#REF!</definedName>
    <definedName name="_9__123Graph_BCHART_9" localSheetId="89" hidden="1">[5]GRAPH!#REF!</definedName>
    <definedName name="_9__123Graph_BCHART_9" localSheetId="90" hidden="1">[5]GRAPH!#REF!</definedName>
    <definedName name="_9__123Graph_BCHART_9" localSheetId="91" hidden="1">[5]GRAPH!#REF!</definedName>
    <definedName name="_9__123Graph_BCHART_9" localSheetId="92" hidden="1">[5]GRAPH!#REF!</definedName>
    <definedName name="_9__123Graph_BCHART_9" localSheetId="93" hidden="1">[5]GRAPH!#REF!</definedName>
    <definedName name="_9__123Graph_BCHART_9" localSheetId="94" hidden="1">[5]GRAPH!#REF!</definedName>
    <definedName name="_9__123Graph_BCHART_9" localSheetId="95" hidden="1">[5]GRAPH!#REF!</definedName>
    <definedName name="_9__123Graph_BCHART_9" localSheetId="96" hidden="1">[5]GRAPH!#REF!</definedName>
    <definedName name="_9__123Graph_BCHART_9" localSheetId="97" hidden="1">[5]GRAPH!#REF!</definedName>
    <definedName name="_9__123Graph_BCHART_9" localSheetId="98" hidden="1">[5]GRAPH!#REF!</definedName>
    <definedName name="_9__123Graph_BCHART_9" localSheetId="99" hidden="1">[5]GRAPH!#REF!</definedName>
    <definedName name="_9__123Graph_BCHART_9" localSheetId="100" hidden="1">[5]GRAPH!#REF!</definedName>
    <definedName name="_9__123Graph_BCHART_9" localSheetId="101" hidden="1">[5]GRAPH!#REF!</definedName>
    <definedName name="_9__123Graph_BCHART_9" localSheetId="102" hidden="1">[5]GRAPH!#REF!</definedName>
    <definedName name="_9__123Graph_BCHART_9" localSheetId="103" hidden="1">[5]GRAPH!#REF!</definedName>
    <definedName name="_9__123Graph_BCHART_9" localSheetId="15" hidden="1">[5]GRAPH!#REF!</definedName>
    <definedName name="_9__123Graph_BCHART_9" localSheetId="16" hidden="1">[5]GRAPH!#REF!</definedName>
    <definedName name="_9__123Graph_BCHART_9" localSheetId="20" hidden="1">[5]GRAPH!#REF!</definedName>
    <definedName name="_9__123Graph_BCHART_9" localSheetId="21" hidden="1">[5]GRAPH!#REF!</definedName>
    <definedName name="_9__123Graph_BCHART_9" localSheetId="22" hidden="1">[5]GRAPH!#REF!</definedName>
    <definedName name="_9__123Graph_BCHART_9" localSheetId="23" hidden="1">[5]GRAPH!#REF!</definedName>
    <definedName name="_9__123Graph_BCHART_9" localSheetId="17" hidden="1">[5]GRAPH!#REF!</definedName>
    <definedName name="_9__123Graph_BCHART_9" localSheetId="24" hidden="1">[5]GRAPH!#REF!</definedName>
    <definedName name="_9__123Graph_BCHART_9" localSheetId="25" hidden="1">[5]GRAPH!#REF!</definedName>
    <definedName name="_9__123Graph_BCHART_9" localSheetId="18" hidden="1">[5]GRAPH!#REF!</definedName>
    <definedName name="_9__123Graph_BCHART_9" localSheetId="19" hidden="1">[5]GRAPH!#REF!</definedName>
    <definedName name="_9__123Graph_BCHART_9" localSheetId="5" hidden="1">[5]GRAPH!#REF!</definedName>
    <definedName name="_9__123Graph_BCHART_9" localSheetId="6" hidden="1">[5]GRAPH!#REF!</definedName>
    <definedName name="_9__123Graph_BCHART_9" localSheetId="7" hidden="1">[5]GRAPH!#REF!</definedName>
    <definedName name="_9__123Graph_BCHART_9" localSheetId="8" hidden="1">[5]GRAPH!#REF!</definedName>
    <definedName name="_9__123Graph_BCHART_9" localSheetId="9" hidden="1">[5]GRAPH!#REF!</definedName>
    <definedName name="_9__123Graph_BCHART_9" localSheetId="10" hidden="1">[5]GRAPH!#REF!</definedName>
    <definedName name="_9__123Graph_BCHART_9" localSheetId="11" hidden="1">[5]GRAPH!#REF!</definedName>
    <definedName name="_9__123Graph_BCHART_9" localSheetId="12" hidden="1">[5]GRAPH!#REF!</definedName>
    <definedName name="_9__123Graph_BCHART_9" localSheetId="13" hidden="1">[5]GRAPH!#REF!</definedName>
    <definedName name="_9__123Graph_BCHART_9" localSheetId="14" hidden="1">[5]GRAPH!#REF!</definedName>
    <definedName name="_9__123Graph_BCHART_9" hidden="1">[5]GRAPH!#REF!</definedName>
    <definedName name="_DBA7" localSheetId="27">[1]worksheet!#REF!</definedName>
    <definedName name="_DBA7" localSheetId="26">[1]worksheet!#REF!</definedName>
    <definedName name="_DBA7" localSheetId="28">[1]worksheet!#REF!</definedName>
    <definedName name="_DBA7" localSheetId="29">[1]worksheet!#REF!</definedName>
    <definedName name="_DBA7" localSheetId="30">[1]worksheet!#REF!</definedName>
    <definedName name="_DBA7" localSheetId="31">[1]worksheet!#REF!</definedName>
    <definedName name="_DBA7" localSheetId="32">[1]worksheet!#REF!</definedName>
    <definedName name="_DBA7" localSheetId="33">[1]worksheet!#REF!</definedName>
    <definedName name="_DBA7" localSheetId="34">[1]worksheet!#REF!</definedName>
    <definedName name="_DBA7" localSheetId="35">[1]worksheet!#REF!</definedName>
    <definedName name="_DBA7" localSheetId="36">[1]worksheet!#REF!</definedName>
    <definedName name="_DBA7" localSheetId="37">[1]worksheet!#REF!</definedName>
    <definedName name="_DBA7" localSheetId="38">[1]worksheet!#REF!</definedName>
    <definedName name="_DBA7" localSheetId="39">[1]worksheet!#REF!</definedName>
    <definedName name="_DBA7" localSheetId="40">[1]worksheet!#REF!</definedName>
    <definedName name="_DBA7" localSheetId="41">[1]worksheet!#REF!</definedName>
    <definedName name="_DBA7" localSheetId="42">[1]worksheet!#REF!</definedName>
    <definedName name="_DBA7" localSheetId="43">[1]worksheet!#REF!</definedName>
    <definedName name="_DBA7" localSheetId="44">[1]worksheet!#REF!</definedName>
    <definedName name="_DBA7" localSheetId="45">[1]worksheet!#REF!</definedName>
    <definedName name="_DBA7" localSheetId="46">[1]worksheet!#REF!</definedName>
    <definedName name="_DBA7" localSheetId="47">[1]worksheet!#REF!</definedName>
    <definedName name="_DBA7" localSheetId="48">[1]worksheet!#REF!</definedName>
    <definedName name="_DBA7" localSheetId="49">[1]worksheet!#REF!</definedName>
    <definedName name="_DBA7" localSheetId="50">[1]worksheet!#REF!</definedName>
    <definedName name="_DBA7" localSheetId="51">[1]worksheet!#REF!</definedName>
    <definedName name="_DBA7" localSheetId="52">[1]worksheet!#REF!</definedName>
    <definedName name="_DBA7" localSheetId="53">[1]worksheet!#REF!</definedName>
    <definedName name="_DBA7" localSheetId="54">[1]worksheet!#REF!</definedName>
    <definedName name="_DBA7" localSheetId="55">[1]worksheet!#REF!</definedName>
    <definedName name="_DBA7" localSheetId="56">[1]worksheet!#REF!</definedName>
    <definedName name="_DBA7" localSheetId="57">[1]worksheet!#REF!</definedName>
    <definedName name="_DBA7" localSheetId="58">[1]worksheet!#REF!</definedName>
    <definedName name="_DBA7" localSheetId="59">[1]worksheet!#REF!</definedName>
    <definedName name="_DBA7" localSheetId="60">[1]worksheet!#REF!</definedName>
    <definedName name="_DBA7" localSheetId="61">[1]worksheet!#REF!</definedName>
    <definedName name="_DBA7" localSheetId="62">[1]worksheet!#REF!</definedName>
    <definedName name="_DBA7" localSheetId="63">[1]worksheet!#REF!</definedName>
    <definedName name="_DBA7" localSheetId="64">[1]worksheet!#REF!</definedName>
    <definedName name="_DBA7" localSheetId="65">[1]worksheet!#REF!</definedName>
    <definedName name="_DBA7" localSheetId="66">[1]worksheet!#REF!</definedName>
    <definedName name="_DBA7" localSheetId="67">[1]worksheet!#REF!</definedName>
    <definedName name="_DBA7" localSheetId="68">[1]worksheet!#REF!</definedName>
    <definedName name="_DBA7" localSheetId="69">[1]worksheet!#REF!</definedName>
    <definedName name="_DBA7" localSheetId="70">[1]worksheet!#REF!</definedName>
    <definedName name="_DBA7" localSheetId="71">[1]worksheet!#REF!</definedName>
    <definedName name="_DBA7" localSheetId="72">[1]worksheet!#REF!</definedName>
    <definedName name="_DBA7" localSheetId="73">[1]worksheet!#REF!</definedName>
    <definedName name="_DBA7" localSheetId="74">[1]worksheet!#REF!</definedName>
    <definedName name="_DBA7" localSheetId="75">[1]worksheet!#REF!</definedName>
    <definedName name="_DBA7" localSheetId="76">[1]worksheet!#REF!</definedName>
    <definedName name="_DBA7" localSheetId="77">[1]worksheet!#REF!</definedName>
    <definedName name="_DBA7" localSheetId="78">[1]worksheet!#REF!</definedName>
    <definedName name="_DBA7" localSheetId="79">[1]worksheet!#REF!</definedName>
    <definedName name="_DBA7" localSheetId="80">[1]worksheet!#REF!</definedName>
    <definedName name="_DBA7" localSheetId="81">[1]worksheet!#REF!</definedName>
    <definedName name="_DBA7" localSheetId="82">[1]worksheet!#REF!</definedName>
    <definedName name="_DBA7" localSheetId="83">[1]worksheet!#REF!</definedName>
    <definedName name="_DBA7" localSheetId="84">[1]worksheet!#REF!</definedName>
    <definedName name="_DBA7" localSheetId="85">[1]worksheet!#REF!</definedName>
    <definedName name="_DBA7" localSheetId="86">[1]worksheet!#REF!</definedName>
    <definedName name="_DBA7" localSheetId="87">[1]worksheet!#REF!</definedName>
    <definedName name="_DBA7" localSheetId="88">[1]worksheet!#REF!</definedName>
    <definedName name="_DBA7" localSheetId="89">[1]worksheet!#REF!</definedName>
    <definedName name="_DBA7" localSheetId="90">[1]worksheet!#REF!</definedName>
    <definedName name="_DBA7" localSheetId="91">[1]worksheet!#REF!</definedName>
    <definedName name="_DBA7" localSheetId="92">[1]worksheet!#REF!</definedName>
    <definedName name="_DBA7" localSheetId="93">[1]worksheet!#REF!</definedName>
    <definedName name="_DBA7" localSheetId="94">[1]worksheet!#REF!</definedName>
    <definedName name="_DBA7" localSheetId="95">[1]worksheet!#REF!</definedName>
    <definedName name="_DBA7" localSheetId="96">[1]worksheet!#REF!</definedName>
    <definedName name="_DBA7" localSheetId="97">[1]worksheet!#REF!</definedName>
    <definedName name="_DBA7" localSheetId="98">[1]worksheet!#REF!</definedName>
    <definedName name="_DBA7" localSheetId="99">[1]worksheet!#REF!</definedName>
    <definedName name="_DBA7" localSheetId="100">[1]worksheet!#REF!</definedName>
    <definedName name="_DBA7" localSheetId="101">[1]worksheet!#REF!</definedName>
    <definedName name="_DBA7" localSheetId="102">[1]worksheet!#REF!</definedName>
    <definedName name="_DBA7" localSheetId="103">[1]worksheet!#REF!</definedName>
    <definedName name="_DBA7" localSheetId="15">[1]worksheet!#REF!</definedName>
    <definedName name="_DBA7" localSheetId="16">[1]worksheet!#REF!</definedName>
    <definedName name="_DBA7" localSheetId="20">[1]worksheet!#REF!</definedName>
    <definedName name="_DBA7" localSheetId="21">[1]worksheet!#REF!</definedName>
    <definedName name="_DBA7" localSheetId="22">[1]worksheet!#REF!</definedName>
    <definedName name="_DBA7" localSheetId="23">[1]worksheet!#REF!</definedName>
    <definedName name="_DBA7" localSheetId="17">[1]worksheet!#REF!</definedName>
    <definedName name="_DBA7" localSheetId="24">[1]worksheet!#REF!</definedName>
    <definedName name="_DBA7" localSheetId="25">[1]worksheet!#REF!</definedName>
    <definedName name="_DBA7" localSheetId="18">[1]worksheet!#REF!</definedName>
    <definedName name="_DBA7" localSheetId="19">[1]worksheet!#REF!</definedName>
    <definedName name="_DBA7" localSheetId="5">[1]worksheet!#REF!</definedName>
    <definedName name="_DBA7" localSheetId="6">[1]worksheet!#REF!</definedName>
    <definedName name="_DBA7" localSheetId="7">[1]worksheet!#REF!</definedName>
    <definedName name="_DBA7" localSheetId="8">[1]worksheet!#REF!</definedName>
    <definedName name="_DBA7" localSheetId="9">[1]worksheet!#REF!</definedName>
    <definedName name="_DBA7" localSheetId="10">[1]worksheet!#REF!</definedName>
    <definedName name="_DBA7" localSheetId="11">[1]worksheet!#REF!</definedName>
    <definedName name="_DBA7" localSheetId="12">[1]worksheet!#REF!</definedName>
    <definedName name="_DBA7" localSheetId="13">[1]worksheet!#REF!</definedName>
    <definedName name="_DBA7" localSheetId="14">[1]worksheet!#REF!</definedName>
    <definedName name="_DBA7">[1]worksheet!#REF!</definedName>
    <definedName name="_Fill" localSheetId="27" hidden="1">#REF!</definedName>
    <definedName name="_Fill" localSheetId="26" hidden="1">#REF!</definedName>
    <definedName name="_Fill" localSheetId="28" hidden="1">#REF!</definedName>
    <definedName name="_Fill" localSheetId="29" hidden="1">#REF!</definedName>
    <definedName name="_Fill" localSheetId="30" hidden="1">#REF!</definedName>
    <definedName name="_Fill" localSheetId="31" hidden="1">#REF!</definedName>
    <definedName name="_Fill" localSheetId="32" hidden="1">#REF!</definedName>
    <definedName name="_Fill" localSheetId="33" hidden="1">#REF!</definedName>
    <definedName name="_Fill" localSheetId="34" hidden="1">#REF!</definedName>
    <definedName name="_Fill" localSheetId="35" hidden="1">#REF!</definedName>
    <definedName name="_Fill" localSheetId="36" hidden="1">#REF!</definedName>
    <definedName name="_Fill" localSheetId="37" hidden="1">#REF!</definedName>
    <definedName name="_Fill" localSheetId="38" hidden="1">#REF!</definedName>
    <definedName name="_Fill" localSheetId="39" hidden="1">#REF!</definedName>
    <definedName name="_Fill" localSheetId="40" hidden="1">#REF!</definedName>
    <definedName name="_Fill" localSheetId="41" hidden="1">#REF!</definedName>
    <definedName name="_Fill" localSheetId="42" hidden="1">#REF!</definedName>
    <definedName name="_Fill" localSheetId="43" hidden="1">#REF!</definedName>
    <definedName name="_Fill" localSheetId="44" hidden="1">#REF!</definedName>
    <definedName name="_Fill" localSheetId="45" hidden="1">#REF!</definedName>
    <definedName name="_Fill" localSheetId="46" hidden="1">#REF!</definedName>
    <definedName name="_Fill" localSheetId="47"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59"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64" hidden="1">#REF!</definedName>
    <definedName name="_Fill" localSheetId="65" hidden="1">#REF!</definedName>
    <definedName name="_Fill" localSheetId="66" hidden="1">#REF!</definedName>
    <definedName name="_Fill" localSheetId="67" hidden="1">#REF!</definedName>
    <definedName name="_Fill" localSheetId="68" hidden="1">#REF!</definedName>
    <definedName name="_Fill" localSheetId="69" hidden="1">#REF!</definedName>
    <definedName name="_Fill" localSheetId="70" hidden="1">#REF!</definedName>
    <definedName name="_Fill" localSheetId="71" hidden="1">#REF!</definedName>
    <definedName name="_Fill" localSheetId="72" hidden="1">#REF!</definedName>
    <definedName name="_Fill" localSheetId="73" hidden="1">#REF!</definedName>
    <definedName name="_Fill" localSheetId="74" hidden="1">#REF!</definedName>
    <definedName name="_Fill" localSheetId="75" hidden="1">#REF!</definedName>
    <definedName name="_Fill" localSheetId="76" hidden="1">#REF!</definedName>
    <definedName name="_Fill" localSheetId="77" hidden="1">#REF!</definedName>
    <definedName name="_Fill" localSheetId="78" hidden="1">#REF!</definedName>
    <definedName name="_Fill" localSheetId="79" hidden="1">#REF!</definedName>
    <definedName name="_Fill" localSheetId="80" hidden="1">#REF!</definedName>
    <definedName name="_Fill" localSheetId="81" hidden="1">#REF!</definedName>
    <definedName name="_Fill" localSheetId="82" hidden="1">#REF!</definedName>
    <definedName name="_Fill" localSheetId="83" hidden="1">#REF!</definedName>
    <definedName name="_Fill" localSheetId="84" hidden="1">#REF!</definedName>
    <definedName name="_Fill" localSheetId="85" hidden="1">#REF!</definedName>
    <definedName name="_Fill" localSheetId="86" hidden="1">#REF!</definedName>
    <definedName name="_Fill" localSheetId="87" hidden="1">#REF!</definedName>
    <definedName name="_Fill" localSheetId="88" hidden="1">#REF!</definedName>
    <definedName name="_Fill" localSheetId="89" hidden="1">#REF!</definedName>
    <definedName name="_Fill" localSheetId="90" hidden="1">#REF!</definedName>
    <definedName name="_Fill" localSheetId="91" hidden="1">#REF!</definedName>
    <definedName name="_Fill" localSheetId="92" hidden="1">#REF!</definedName>
    <definedName name="_Fill" localSheetId="93" hidden="1">#REF!</definedName>
    <definedName name="_Fill" localSheetId="94" hidden="1">#REF!</definedName>
    <definedName name="_Fill" localSheetId="95" hidden="1">#REF!</definedName>
    <definedName name="_Fill" localSheetId="96" hidden="1">#REF!</definedName>
    <definedName name="_Fill" localSheetId="97" hidden="1">#REF!</definedName>
    <definedName name="_Fill" localSheetId="98" hidden="1">#REF!</definedName>
    <definedName name="_Fill" localSheetId="99" hidden="1">#REF!</definedName>
    <definedName name="_Fill" localSheetId="100" hidden="1">#REF!</definedName>
    <definedName name="_Fill" localSheetId="101" hidden="1">#REF!</definedName>
    <definedName name="_Fill" localSheetId="102" hidden="1">#REF!</definedName>
    <definedName name="_Fill" localSheetId="103" hidden="1">#REF!</definedName>
    <definedName name="_Fill" localSheetId="15" hidden="1">#REF!</definedName>
    <definedName name="_Fill" localSheetId="16" hidden="1">#REF!</definedName>
    <definedName name="_Fill" localSheetId="20" hidden="1">#REF!</definedName>
    <definedName name="_Fill" localSheetId="21" hidden="1">#REF!</definedName>
    <definedName name="_Fill" localSheetId="22" hidden="1">#REF!</definedName>
    <definedName name="_Fill" localSheetId="23" hidden="1">#REF!</definedName>
    <definedName name="_Fill" localSheetId="17" hidden="1">#REF!</definedName>
    <definedName name="_Fill" localSheetId="24" hidden="1">#REF!</definedName>
    <definedName name="_Fill" localSheetId="25" hidden="1">#REF!</definedName>
    <definedName name="_Fill" localSheetId="18" hidden="1">#REF!</definedName>
    <definedName name="_Fill" localSheetId="19" hidden="1">#REF!</definedName>
    <definedName name="_Fill" localSheetId="5" hidden="1">#REF!</definedName>
    <definedName name="_Fill" localSheetId="6" hidden="1">#REF!</definedName>
    <definedName name="_Fill" localSheetId="7" hidden="1">#REF!</definedName>
    <definedName name="_Fill" localSheetId="8"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hidden="1">#REF!</definedName>
    <definedName name="_Fill1" hidden="1">[6]PPH1298S!$A$7:$A$34</definedName>
    <definedName name="_xlnm._FilterDatabase" localSheetId="27" hidden="1">'[7](40)G&amp;A'!#REF!</definedName>
    <definedName name="_xlnm._FilterDatabase" localSheetId="26" hidden="1">'[7](40)G&amp;A'!#REF!</definedName>
    <definedName name="_xlnm._FilterDatabase" localSheetId="28" hidden="1">'[7](40)G&amp;A'!#REF!</definedName>
    <definedName name="_xlnm._FilterDatabase" localSheetId="29" hidden="1">'[7](40)G&amp;A'!#REF!</definedName>
    <definedName name="_xlnm._FilterDatabase" localSheetId="30" hidden="1">'[7](40)G&amp;A'!#REF!</definedName>
    <definedName name="_xlnm._FilterDatabase" localSheetId="31" hidden="1">'[7](40)G&amp;A'!#REF!</definedName>
    <definedName name="_xlnm._FilterDatabase" localSheetId="32" hidden="1">'[7](40)G&amp;A'!#REF!</definedName>
    <definedName name="_xlnm._FilterDatabase" localSheetId="33" hidden="1">'[7](40)G&amp;A'!#REF!</definedName>
    <definedName name="_xlnm._FilterDatabase" localSheetId="34" hidden="1">'[7](40)G&amp;A'!#REF!</definedName>
    <definedName name="_xlnm._FilterDatabase" localSheetId="35" hidden="1">'[7](40)G&amp;A'!#REF!</definedName>
    <definedName name="_xlnm._FilterDatabase" localSheetId="36" hidden="1">'[7](40)G&amp;A'!#REF!</definedName>
    <definedName name="_xlnm._FilterDatabase" localSheetId="37" hidden="1">'[7](40)G&amp;A'!#REF!</definedName>
    <definedName name="_xlnm._FilterDatabase" localSheetId="38" hidden="1">'[7](40)G&amp;A'!#REF!</definedName>
    <definedName name="_xlnm._FilterDatabase" localSheetId="39" hidden="1">'[7](40)G&amp;A'!#REF!</definedName>
    <definedName name="_xlnm._FilterDatabase" localSheetId="40" hidden="1">'[7](40)G&amp;A'!#REF!</definedName>
    <definedName name="_xlnm._FilterDatabase" localSheetId="41" hidden="1">'[7](40)G&amp;A'!#REF!</definedName>
    <definedName name="_xlnm._FilterDatabase" localSheetId="42" hidden="1">'[7](40)G&amp;A'!#REF!</definedName>
    <definedName name="_xlnm._FilterDatabase" localSheetId="43" hidden="1">'[7](40)G&amp;A'!#REF!</definedName>
    <definedName name="_xlnm._FilterDatabase" localSheetId="44" hidden="1">'[7](40)G&amp;A'!#REF!</definedName>
    <definedName name="_xlnm._FilterDatabase" localSheetId="45" hidden="1">'[7](40)G&amp;A'!#REF!</definedName>
    <definedName name="_xlnm._FilterDatabase" localSheetId="46" hidden="1">'[7](40)G&amp;A'!#REF!</definedName>
    <definedName name="_xlnm._FilterDatabase" localSheetId="47" hidden="1">'[7](40)G&amp;A'!#REF!</definedName>
    <definedName name="_xlnm._FilterDatabase" localSheetId="48" hidden="1">'[7](40)G&amp;A'!#REF!</definedName>
    <definedName name="_xlnm._FilterDatabase" localSheetId="49" hidden="1">'[7](40)G&amp;A'!#REF!</definedName>
    <definedName name="_xlnm._FilterDatabase" localSheetId="50" hidden="1">'[7](40)G&amp;A'!#REF!</definedName>
    <definedName name="_xlnm._FilterDatabase" localSheetId="51" hidden="1">'[7](40)G&amp;A'!#REF!</definedName>
    <definedName name="_xlnm._FilterDatabase" localSheetId="52" hidden="1">'[7](40)G&amp;A'!#REF!</definedName>
    <definedName name="_xlnm._FilterDatabase" localSheetId="53" hidden="1">'[7](40)G&amp;A'!#REF!</definedName>
    <definedName name="_xlnm._FilterDatabase" localSheetId="54" hidden="1">'[7](40)G&amp;A'!#REF!</definedName>
    <definedName name="_xlnm._FilterDatabase" localSheetId="55" hidden="1">'[7](40)G&amp;A'!#REF!</definedName>
    <definedName name="_xlnm._FilterDatabase" localSheetId="56" hidden="1">'[7](40)G&amp;A'!#REF!</definedName>
    <definedName name="_xlnm._FilterDatabase" localSheetId="57" hidden="1">'[7](40)G&amp;A'!#REF!</definedName>
    <definedName name="_xlnm._FilterDatabase" localSheetId="58" hidden="1">'[7](40)G&amp;A'!#REF!</definedName>
    <definedName name="_xlnm._FilterDatabase" localSheetId="59" hidden="1">'[7](40)G&amp;A'!#REF!</definedName>
    <definedName name="_xlnm._FilterDatabase" localSheetId="60" hidden="1">'[7](40)G&amp;A'!#REF!</definedName>
    <definedName name="_xlnm._FilterDatabase" localSheetId="61" hidden="1">'[7](40)G&amp;A'!#REF!</definedName>
    <definedName name="_xlnm._FilterDatabase" localSheetId="62" hidden="1">'[7](40)G&amp;A'!#REF!</definedName>
    <definedName name="_xlnm._FilterDatabase" localSheetId="63" hidden="1">'[7](40)G&amp;A'!#REF!</definedName>
    <definedName name="_xlnm._FilterDatabase" localSheetId="64" hidden="1">'[7](40)G&amp;A'!#REF!</definedName>
    <definedName name="_xlnm._FilterDatabase" localSheetId="65" hidden="1">'[7](40)G&amp;A'!#REF!</definedName>
    <definedName name="_xlnm._FilterDatabase" localSheetId="66" hidden="1">'[7](40)G&amp;A'!#REF!</definedName>
    <definedName name="_xlnm._FilterDatabase" localSheetId="67" hidden="1">'[7](40)G&amp;A'!#REF!</definedName>
    <definedName name="_xlnm._FilterDatabase" localSheetId="68" hidden="1">'[7](40)G&amp;A'!#REF!</definedName>
    <definedName name="_xlnm._FilterDatabase" localSheetId="69" hidden="1">'[7](40)G&amp;A'!#REF!</definedName>
    <definedName name="_xlnm._FilterDatabase" localSheetId="70" hidden="1">'[7](40)G&amp;A'!#REF!</definedName>
    <definedName name="_xlnm._FilterDatabase" localSheetId="71" hidden="1">'[7](40)G&amp;A'!#REF!</definedName>
    <definedName name="_xlnm._FilterDatabase" localSheetId="72" hidden="1">'[7](40)G&amp;A'!#REF!</definedName>
    <definedName name="_xlnm._FilterDatabase" localSheetId="73" hidden="1">'[7](40)G&amp;A'!#REF!</definedName>
    <definedName name="_xlnm._FilterDatabase" localSheetId="74" hidden="1">'[7](40)G&amp;A'!#REF!</definedName>
    <definedName name="_xlnm._FilterDatabase" localSheetId="75" hidden="1">'[7](40)G&amp;A'!#REF!</definedName>
    <definedName name="_xlnm._FilterDatabase" localSheetId="76" hidden="1">'[7](40)G&amp;A'!#REF!</definedName>
    <definedName name="_xlnm._FilterDatabase" localSheetId="77" hidden="1">'[7](40)G&amp;A'!#REF!</definedName>
    <definedName name="_xlnm._FilterDatabase" localSheetId="78" hidden="1">'[7](40)G&amp;A'!#REF!</definedName>
    <definedName name="_xlnm._FilterDatabase" localSheetId="79" hidden="1">'[7](40)G&amp;A'!#REF!</definedName>
    <definedName name="_xlnm._FilterDatabase" localSheetId="80" hidden="1">'[7](40)G&amp;A'!#REF!</definedName>
    <definedName name="_xlnm._FilterDatabase" localSheetId="81" hidden="1">'[7](40)G&amp;A'!#REF!</definedName>
    <definedName name="_xlnm._FilterDatabase" localSheetId="82" hidden="1">'[7](40)G&amp;A'!#REF!</definedName>
    <definedName name="_xlnm._FilterDatabase" localSheetId="83" hidden="1">'[7](40)G&amp;A'!#REF!</definedName>
    <definedName name="_xlnm._FilterDatabase" localSheetId="84" hidden="1">'[7](40)G&amp;A'!#REF!</definedName>
    <definedName name="_xlnm._FilterDatabase" localSheetId="85" hidden="1">'[7](40)G&amp;A'!#REF!</definedName>
    <definedName name="_xlnm._FilterDatabase" localSheetId="86" hidden="1">'[7](40)G&amp;A'!#REF!</definedName>
    <definedName name="_xlnm._FilterDatabase" localSheetId="87" hidden="1">'[7](40)G&amp;A'!#REF!</definedName>
    <definedName name="_xlnm._FilterDatabase" localSheetId="88" hidden="1">'[7](40)G&amp;A'!#REF!</definedName>
    <definedName name="_xlnm._FilterDatabase" localSheetId="89" hidden="1">'[7](40)G&amp;A'!#REF!</definedName>
    <definedName name="_xlnm._FilterDatabase" localSheetId="90" hidden="1">'[7](40)G&amp;A'!#REF!</definedName>
    <definedName name="_xlnm._FilterDatabase" localSheetId="91" hidden="1">'[7](40)G&amp;A'!#REF!</definedName>
    <definedName name="_xlnm._FilterDatabase" localSheetId="92" hidden="1">'[7](40)G&amp;A'!#REF!</definedName>
    <definedName name="_xlnm._FilterDatabase" localSheetId="93" hidden="1">'[7](40)G&amp;A'!#REF!</definedName>
    <definedName name="_xlnm._FilterDatabase" localSheetId="94" hidden="1">'[7](40)G&amp;A'!#REF!</definedName>
    <definedName name="_xlnm._FilterDatabase" localSheetId="95" hidden="1">'[7](40)G&amp;A'!#REF!</definedName>
    <definedName name="_xlnm._FilterDatabase" localSheetId="96" hidden="1">'[7](40)G&amp;A'!#REF!</definedName>
    <definedName name="_xlnm._FilterDatabase" localSheetId="97" hidden="1">'[7](40)G&amp;A'!#REF!</definedName>
    <definedName name="_xlnm._FilterDatabase" localSheetId="98" hidden="1">'[7](40)G&amp;A'!#REF!</definedName>
    <definedName name="_xlnm._FilterDatabase" localSheetId="99" hidden="1">'[7](40)G&amp;A'!#REF!</definedName>
    <definedName name="_xlnm._FilterDatabase" localSheetId="100" hidden="1">'[7](40)G&amp;A'!#REF!</definedName>
    <definedName name="_xlnm._FilterDatabase" localSheetId="101" hidden="1">'[7](40)G&amp;A'!#REF!</definedName>
    <definedName name="_xlnm._FilterDatabase" localSheetId="102" hidden="1">'[7](40)G&amp;A'!#REF!</definedName>
    <definedName name="_xlnm._FilterDatabase" localSheetId="103" hidden="1">'[7](40)G&amp;A'!#REF!</definedName>
    <definedName name="_xlnm._FilterDatabase" localSheetId="2" hidden="1">Data!$A$4:$T$475</definedName>
    <definedName name="_xlnm._FilterDatabase" localSheetId="104" hidden="1">'Data (2)'!$A$4:$T$475</definedName>
    <definedName name="_xlnm._FilterDatabase" localSheetId="3" hidden="1">'LAX (FEB 17) (2)'!$A$18:$V$50</definedName>
    <definedName name="_xlnm._FilterDatabase" localSheetId="15" hidden="1">'[7](40)G&amp;A'!#REF!</definedName>
    <definedName name="_xlnm._FilterDatabase" localSheetId="16" hidden="1">'[7](40)G&amp;A'!#REF!</definedName>
    <definedName name="_xlnm._FilterDatabase" localSheetId="20" hidden="1">'[7](40)G&amp;A'!#REF!</definedName>
    <definedName name="_xlnm._FilterDatabase" localSheetId="21" hidden="1">'[7](40)G&amp;A'!#REF!</definedName>
    <definedName name="_xlnm._FilterDatabase" localSheetId="22" hidden="1">'[7](40)G&amp;A'!#REF!</definedName>
    <definedName name="_xlnm._FilterDatabase" localSheetId="23" hidden="1">'[7](40)G&amp;A'!#REF!</definedName>
    <definedName name="_xlnm._FilterDatabase" localSheetId="17" hidden="1">'[7](40)G&amp;A'!#REF!</definedName>
    <definedName name="_xlnm._FilterDatabase" localSheetId="24" hidden="1">'[7](40)G&amp;A'!#REF!</definedName>
    <definedName name="_xlnm._FilterDatabase" localSheetId="25" hidden="1">'[7](40)G&amp;A'!#REF!</definedName>
    <definedName name="_xlnm._FilterDatabase" localSheetId="18" hidden="1">'[7](40)G&amp;A'!#REF!</definedName>
    <definedName name="_xlnm._FilterDatabase" localSheetId="19" hidden="1">'[7](40)G&amp;A'!#REF!</definedName>
    <definedName name="_xlnm._FilterDatabase" localSheetId="5" hidden="1">'[7](40)G&amp;A'!#REF!</definedName>
    <definedName name="_xlnm._FilterDatabase" localSheetId="6" hidden="1">'[7](40)G&amp;A'!#REF!</definedName>
    <definedName name="_xlnm._FilterDatabase" localSheetId="7" hidden="1">'[7](40)G&amp;A'!#REF!</definedName>
    <definedName name="_xlnm._FilterDatabase" localSheetId="8" hidden="1">'[7](40)G&amp;A'!#REF!</definedName>
    <definedName name="_xlnm._FilterDatabase" localSheetId="9" hidden="1">'[7](40)G&amp;A'!#REF!</definedName>
    <definedName name="_xlnm._FilterDatabase" localSheetId="10" hidden="1">'[7](40)G&amp;A'!#REF!</definedName>
    <definedName name="_xlnm._FilterDatabase" localSheetId="11" hidden="1">'[7](40)G&amp;A'!#REF!</definedName>
    <definedName name="_xlnm._FilterDatabase" localSheetId="12" hidden="1">'[7](40)G&amp;A'!#REF!</definedName>
    <definedName name="_xlnm._FilterDatabase" localSheetId="13" hidden="1">'[7](40)G&amp;A'!#REF!</definedName>
    <definedName name="_xlnm._FilterDatabase" localSheetId="14" hidden="1">'[7](40)G&amp;A'!#REF!</definedName>
    <definedName name="_xlnm._FilterDatabase" localSheetId="4" hidden="1">'SMZ PART (MAR 5) (2)'!$B$18:$G$56</definedName>
    <definedName name="_xlnm._FilterDatabase" hidden="1">'[7](40)G&amp;A'!#REF!</definedName>
    <definedName name="_K1" localSheetId="27" hidden="1">[8]Final!#REF!</definedName>
    <definedName name="_K1" localSheetId="26" hidden="1">[8]Final!#REF!</definedName>
    <definedName name="_K1" localSheetId="28" hidden="1">[8]Final!#REF!</definedName>
    <definedName name="_K1" localSheetId="29" hidden="1">[8]Final!#REF!</definedName>
    <definedName name="_K1" localSheetId="30" hidden="1">[8]Final!#REF!</definedName>
    <definedName name="_K1" localSheetId="31" hidden="1">[8]Final!#REF!</definedName>
    <definedName name="_K1" localSheetId="32" hidden="1">[8]Final!#REF!</definedName>
    <definedName name="_K1" localSheetId="33" hidden="1">[8]Final!#REF!</definedName>
    <definedName name="_K1" localSheetId="34" hidden="1">[8]Final!#REF!</definedName>
    <definedName name="_K1" localSheetId="35" hidden="1">[8]Final!#REF!</definedName>
    <definedName name="_K1" localSheetId="36" hidden="1">[8]Final!#REF!</definedName>
    <definedName name="_K1" localSheetId="37" hidden="1">[8]Final!#REF!</definedName>
    <definedName name="_K1" localSheetId="38" hidden="1">[8]Final!#REF!</definedName>
    <definedName name="_K1" localSheetId="39" hidden="1">[8]Final!#REF!</definedName>
    <definedName name="_K1" localSheetId="40" hidden="1">[8]Final!#REF!</definedName>
    <definedName name="_K1" localSheetId="41" hidden="1">[8]Final!#REF!</definedName>
    <definedName name="_K1" localSheetId="42" hidden="1">[8]Final!#REF!</definedName>
    <definedName name="_K1" localSheetId="43" hidden="1">[8]Final!#REF!</definedName>
    <definedName name="_K1" localSheetId="44" hidden="1">[8]Final!#REF!</definedName>
    <definedName name="_K1" localSheetId="45" hidden="1">[8]Final!#REF!</definedName>
    <definedName name="_K1" localSheetId="46" hidden="1">[8]Final!#REF!</definedName>
    <definedName name="_K1" localSheetId="47" hidden="1">[8]Final!#REF!</definedName>
    <definedName name="_K1" localSheetId="48" hidden="1">[8]Final!#REF!</definedName>
    <definedName name="_K1" localSheetId="49" hidden="1">[8]Final!#REF!</definedName>
    <definedName name="_K1" localSheetId="50" hidden="1">[8]Final!#REF!</definedName>
    <definedName name="_K1" localSheetId="51" hidden="1">[8]Final!#REF!</definedName>
    <definedName name="_K1" localSheetId="52" hidden="1">[8]Final!#REF!</definedName>
    <definedName name="_K1" localSheetId="53" hidden="1">[8]Final!#REF!</definedName>
    <definedName name="_K1" localSheetId="54" hidden="1">[8]Final!#REF!</definedName>
    <definedName name="_K1" localSheetId="55" hidden="1">[8]Final!#REF!</definedName>
    <definedName name="_K1" localSheetId="56" hidden="1">[8]Final!#REF!</definedName>
    <definedName name="_K1" localSheetId="57" hidden="1">[8]Final!#REF!</definedName>
    <definedName name="_K1" localSheetId="58" hidden="1">[8]Final!#REF!</definedName>
    <definedName name="_K1" localSheetId="59" hidden="1">[8]Final!#REF!</definedName>
    <definedName name="_K1" localSheetId="60" hidden="1">[8]Final!#REF!</definedName>
    <definedName name="_K1" localSheetId="61" hidden="1">[8]Final!#REF!</definedName>
    <definedName name="_K1" localSheetId="62" hidden="1">[8]Final!#REF!</definedName>
    <definedName name="_K1" localSheetId="63" hidden="1">[8]Final!#REF!</definedName>
    <definedName name="_K1" localSheetId="64" hidden="1">[8]Final!#REF!</definedName>
    <definedName name="_K1" localSheetId="65" hidden="1">[8]Final!#REF!</definedName>
    <definedName name="_K1" localSheetId="66" hidden="1">[8]Final!#REF!</definedName>
    <definedName name="_K1" localSheetId="67" hidden="1">[8]Final!#REF!</definedName>
    <definedName name="_K1" localSheetId="68" hidden="1">[8]Final!#REF!</definedName>
    <definedName name="_K1" localSheetId="69" hidden="1">[8]Final!#REF!</definedName>
    <definedName name="_K1" localSheetId="70" hidden="1">[8]Final!#REF!</definedName>
    <definedName name="_K1" localSheetId="71" hidden="1">[8]Final!#REF!</definedName>
    <definedName name="_K1" localSheetId="72" hidden="1">[8]Final!#REF!</definedName>
    <definedName name="_K1" localSheetId="73" hidden="1">[8]Final!#REF!</definedName>
    <definedName name="_K1" localSheetId="74" hidden="1">[8]Final!#REF!</definedName>
    <definedName name="_K1" localSheetId="75" hidden="1">[8]Final!#REF!</definedName>
    <definedName name="_K1" localSheetId="76" hidden="1">[8]Final!#REF!</definedName>
    <definedName name="_K1" localSheetId="77" hidden="1">[8]Final!#REF!</definedName>
    <definedName name="_K1" localSheetId="78" hidden="1">[8]Final!#REF!</definedName>
    <definedName name="_K1" localSheetId="79" hidden="1">[8]Final!#REF!</definedName>
    <definedName name="_K1" localSheetId="80" hidden="1">[8]Final!#REF!</definedName>
    <definedName name="_K1" localSheetId="81" hidden="1">[8]Final!#REF!</definedName>
    <definedName name="_K1" localSheetId="82" hidden="1">[8]Final!#REF!</definedName>
    <definedName name="_K1" localSheetId="83" hidden="1">[8]Final!#REF!</definedName>
    <definedName name="_K1" localSheetId="84" hidden="1">[8]Final!#REF!</definedName>
    <definedName name="_K1" localSheetId="85" hidden="1">[8]Final!#REF!</definedName>
    <definedName name="_K1" localSheetId="86" hidden="1">[8]Final!#REF!</definedName>
    <definedName name="_K1" localSheetId="87" hidden="1">[8]Final!#REF!</definedName>
    <definedName name="_K1" localSheetId="88" hidden="1">[8]Final!#REF!</definedName>
    <definedName name="_K1" localSheetId="89" hidden="1">[8]Final!#REF!</definedName>
    <definedName name="_K1" localSheetId="90" hidden="1">[8]Final!#REF!</definedName>
    <definedName name="_K1" localSheetId="91" hidden="1">[8]Final!#REF!</definedName>
    <definedName name="_K1" localSheetId="92" hidden="1">[8]Final!#REF!</definedName>
    <definedName name="_K1" localSheetId="93" hidden="1">[8]Final!#REF!</definedName>
    <definedName name="_K1" localSheetId="94" hidden="1">[8]Final!#REF!</definedName>
    <definedName name="_K1" localSheetId="95" hidden="1">[8]Final!#REF!</definedName>
    <definedName name="_K1" localSheetId="96" hidden="1">[8]Final!#REF!</definedName>
    <definedName name="_K1" localSheetId="97" hidden="1">[8]Final!#REF!</definedName>
    <definedName name="_K1" localSheetId="98" hidden="1">[8]Final!#REF!</definedName>
    <definedName name="_K1" localSheetId="99" hidden="1">[8]Final!#REF!</definedName>
    <definedName name="_K1" localSheetId="100" hidden="1">[8]Final!#REF!</definedName>
    <definedName name="_K1" localSheetId="101" hidden="1">[8]Final!#REF!</definedName>
    <definedName name="_K1" localSheetId="102" hidden="1">[8]Final!#REF!</definedName>
    <definedName name="_K1" localSheetId="103" hidden="1">[8]Final!#REF!</definedName>
    <definedName name="_K1" localSheetId="15" hidden="1">[8]Final!#REF!</definedName>
    <definedName name="_K1" localSheetId="16" hidden="1">[8]Final!#REF!</definedName>
    <definedName name="_K1" localSheetId="20" hidden="1">[8]Final!#REF!</definedName>
    <definedName name="_K1" localSheetId="21" hidden="1">[8]Final!#REF!</definedName>
    <definedName name="_K1" localSheetId="22" hidden="1">[8]Final!#REF!</definedName>
    <definedName name="_K1" localSheetId="23" hidden="1">[8]Final!#REF!</definedName>
    <definedName name="_K1" localSheetId="17" hidden="1">[8]Final!#REF!</definedName>
    <definedName name="_K1" localSheetId="24" hidden="1">[8]Final!#REF!</definedName>
    <definedName name="_K1" localSheetId="25" hidden="1">[8]Final!#REF!</definedName>
    <definedName name="_K1" localSheetId="18" hidden="1">[8]Final!#REF!</definedName>
    <definedName name="_K1" localSheetId="19" hidden="1">[8]Final!#REF!</definedName>
    <definedName name="_K1" localSheetId="5" hidden="1">[8]Final!#REF!</definedName>
    <definedName name="_K1" localSheetId="6" hidden="1">[8]Final!#REF!</definedName>
    <definedName name="_K1" localSheetId="7" hidden="1">[8]Final!#REF!</definedName>
    <definedName name="_K1" localSheetId="8" hidden="1">[8]Final!#REF!</definedName>
    <definedName name="_K1" localSheetId="9" hidden="1">[8]Final!#REF!</definedName>
    <definedName name="_K1" localSheetId="10" hidden="1">[8]Final!#REF!</definedName>
    <definedName name="_K1" localSheetId="11" hidden="1">[8]Final!#REF!</definedName>
    <definedName name="_K1" localSheetId="12" hidden="1">[8]Final!#REF!</definedName>
    <definedName name="_K1" localSheetId="13" hidden="1">[8]Final!#REF!</definedName>
    <definedName name="_K1" localSheetId="14" hidden="1">[8]Final!#REF!</definedName>
    <definedName name="_K1" hidden="1">[8]Final!#REF!</definedName>
    <definedName name="_Key1" localSheetId="27" hidden="1">#REF!</definedName>
    <definedName name="_Key1" localSheetId="26" hidden="1">#REF!</definedName>
    <definedName name="_Key1" localSheetId="28" hidden="1">#REF!</definedName>
    <definedName name="_Key1" localSheetId="29" hidden="1">#REF!</definedName>
    <definedName name="_Key1" localSheetId="30" hidden="1">#REF!</definedName>
    <definedName name="_Key1" localSheetId="31" hidden="1">#REF!</definedName>
    <definedName name="_Key1" localSheetId="32" hidden="1">#REF!</definedName>
    <definedName name="_Key1" localSheetId="33" hidden="1">#REF!</definedName>
    <definedName name="_Key1" localSheetId="34" hidden="1">#REF!</definedName>
    <definedName name="_Key1" localSheetId="35" hidden="1">#REF!</definedName>
    <definedName name="_Key1" localSheetId="36" hidden="1">#REF!</definedName>
    <definedName name="_Key1" localSheetId="37" hidden="1">#REF!</definedName>
    <definedName name="_Key1" localSheetId="38" hidden="1">#REF!</definedName>
    <definedName name="_Key1" localSheetId="39" hidden="1">#REF!</definedName>
    <definedName name="_Key1" localSheetId="40" hidden="1">#REF!</definedName>
    <definedName name="_Key1" localSheetId="41" hidden="1">#REF!</definedName>
    <definedName name="_Key1" localSheetId="42" hidden="1">#REF!</definedName>
    <definedName name="_Key1" localSheetId="43" hidden="1">#REF!</definedName>
    <definedName name="_Key1" localSheetId="44" hidden="1">#REF!</definedName>
    <definedName name="_Key1" localSheetId="45" hidden="1">#REF!</definedName>
    <definedName name="_Key1" localSheetId="46" hidden="1">#REF!</definedName>
    <definedName name="_Key1" localSheetId="47" hidden="1">#REF!</definedName>
    <definedName name="_Key1" localSheetId="48" hidden="1">#REF!</definedName>
    <definedName name="_Key1" localSheetId="49" hidden="1">#REF!</definedName>
    <definedName name="_Key1" localSheetId="50" hidden="1">#REF!</definedName>
    <definedName name="_Key1" localSheetId="51" hidden="1">#REF!</definedName>
    <definedName name="_Key1" localSheetId="52" hidden="1">#REF!</definedName>
    <definedName name="_Key1" localSheetId="53" hidden="1">#REF!</definedName>
    <definedName name="_Key1" localSheetId="54" hidden="1">#REF!</definedName>
    <definedName name="_Key1" localSheetId="55" hidden="1">#REF!</definedName>
    <definedName name="_Key1" localSheetId="56" hidden="1">#REF!</definedName>
    <definedName name="_Key1" localSheetId="57" hidden="1">#REF!</definedName>
    <definedName name="_Key1" localSheetId="58" hidden="1">#REF!</definedName>
    <definedName name="_Key1" localSheetId="59" hidden="1">#REF!</definedName>
    <definedName name="_Key1" localSheetId="60" hidden="1">#REF!</definedName>
    <definedName name="_Key1" localSheetId="61" hidden="1">#REF!</definedName>
    <definedName name="_Key1" localSheetId="62" hidden="1">#REF!</definedName>
    <definedName name="_Key1" localSheetId="63" hidden="1">#REF!</definedName>
    <definedName name="_Key1" localSheetId="64" hidden="1">#REF!</definedName>
    <definedName name="_Key1" localSheetId="65" hidden="1">#REF!</definedName>
    <definedName name="_Key1" localSheetId="66" hidden="1">#REF!</definedName>
    <definedName name="_Key1" localSheetId="67" hidden="1">#REF!</definedName>
    <definedName name="_Key1" localSheetId="68" hidden="1">#REF!</definedName>
    <definedName name="_Key1" localSheetId="69" hidden="1">#REF!</definedName>
    <definedName name="_Key1" localSheetId="70" hidden="1">#REF!</definedName>
    <definedName name="_Key1" localSheetId="71" hidden="1">#REF!</definedName>
    <definedName name="_Key1" localSheetId="72" hidden="1">#REF!</definedName>
    <definedName name="_Key1" localSheetId="73" hidden="1">#REF!</definedName>
    <definedName name="_Key1" localSheetId="74" hidden="1">#REF!</definedName>
    <definedName name="_Key1" localSheetId="75" hidden="1">#REF!</definedName>
    <definedName name="_Key1" localSheetId="76" hidden="1">#REF!</definedName>
    <definedName name="_Key1" localSheetId="77" hidden="1">#REF!</definedName>
    <definedName name="_Key1" localSheetId="78" hidden="1">#REF!</definedName>
    <definedName name="_Key1" localSheetId="79" hidden="1">#REF!</definedName>
    <definedName name="_Key1" localSheetId="80" hidden="1">#REF!</definedName>
    <definedName name="_Key1" localSheetId="81" hidden="1">#REF!</definedName>
    <definedName name="_Key1" localSheetId="82" hidden="1">#REF!</definedName>
    <definedName name="_Key1" localSheetId="83" hidden="1">#REF!</definedName>
    <definedName name="_Key1" localSheetId="84" hidden="1">#REF!</definedName>
    <definedName name="_Key1" localSheetId="85" hidden="1">#REF!</definedName>
    <definedName name="_Key1" localSheetId="86" hidden="1">#REF!</definedName>
    <definedName name="_Key1" localSheetId="87" hidden="1">#REF!</definedName>
    <definedName name="_Key1" localSheetId="88" hidden="1">#REF!</definedName>
    <definedName name="_Key1" localSheetId="89" hidden="1">#REF!</definedName>
    <definedName name="_Key1" localSheetId="90" hidden="1">#REF!</definedName>
    <definedName name="_Key1" localSheetId="91" hidden="1">#REF!</definedName>
    <definedName name="_Key1" localSheetId="92" hidden="1">#REF!</definedName>
    <definedName name="_Key1" localSheetId="93" hidden="1">#REF!</definedName>
    <definedName name="_Key1" localSheetId="94" hidden="1">#REF!</definedName>
    <definedName name="_Key1" localSheetId="95" hidden="1">#REF!</definedName>
    <definedName name="_Key1" localSheetId="96" hidden="1">#REF!</definedName>
    <definedName name="_Key1" localSheetId="97" hidden="1">#REF!</definedName>
    <definedName name="_Key1" localSheetId="98" hidden="1">#REF!</definedName>
    <definedName name="_Key1" localSheetId="99" hidden="1">#REF!</definedName>
    <definedName name="_Key1" localSheetId="100" hidden="1">#REF!</definedName>
    <definedName name="_Key1" localSheetId="101" hidden="1">#REF!</definedName>
    <definedName name="_Key1" localSheetId="102" hidden="1">#REF!</definedName>
    <definedName name="_Key1" localSheetId="103" hidden="1">#REF!</definedName>
    <definedName name="_Key1" localSheetId="15" hidden="1">#REF!</definedName>
    <definedName name="_Key1" localSheetId="16" hidden="1">#REF!</definedName>
    <definedName name="_Key1" localSheetId="20" hidden="1">#REF!</definedName>
    <definedName name="_Key1" localSheetId="21" hidden="1">#REF!</definedName>
    <definedName name="_Key1" localSheetId="22" hidden="1">#REF!</definedName>
    <definedName name="_Key1" localSheetId="23" hidden="1">#REF!</definedName>
    <definedName name="_Key1" localSheetId="17" hidden="1">#REF!</definedName>
    <definedName name="_Key1" localSheetId="24" hidden="1">#REF!</definedName>
    <definedName name="_Key1" localSheetId="25" hidden="1">#REF!</definedName>
    <definedName name="_Key1" localSheetId="18" hidden="1">#REF!</definedName>
    <definedName name="_Key1" localSheetId="19" hidden="1">#REF!</definedName>
    <definedName name="_Key1" localSheetId="5" hidden="1">#REF!</definedName>
    <definedName name="_Key1" localSheetId="6" hidden="1">#REF!</definedName>
    <definedName name="_Key1" localSheetId="7" hidden="1">#REF!</definedName>
    <definedName name="_Key1" localSheetId="8" hidden="1">#REF!</definedName>
    <definedName name="_Key1" localSheetId="9" hidden="1">#REF!</definedName>
    <definedName name="_Key1" localSheetId="10" hidden="1">#REF!</definedName>
    <definedName name="_Key1" localSheetId="11" hidden="1">#REF!</definedName>
    <definedName name="_Key1" localSheetId="12" hidden="1">#REF!</definedName>
    <definedName name="_Key1" localSheetId="13" hidden="1">#REF!</definedName>
    <definedName name="_Key1" localSheetId="14" hidden="1">#REF!</definedName>
    <definedName name="_Key1" hidden="1">#REF!</definedName>
    <definedName name="_Key2" localSheetId="27" hidden="1">#REF!</definedName>
    <definedName name="_Key2" localSheetId="26" hidden="1">#REF!</definedName>
    <definedName name="_Key2" localSheetId="28" hidden="1">#REF!</definedName>
    <definedName name="_Key2" localSheetId="29" hidden="1">#REF!</definedName>
    <definedName name="_Key2" localSheetId="30" hidden="1">#REF!</definedName>
    <definedName name="_Key2" localSheetId="31" hidden="1">#REF!</definedName>
    <definedName name="_Key2" localSheetId="32" hidden="1">#REF!</definedName>
    <definedName name="_Key2" localSheetId="33" hidden="1">#REF!</definedName>
    <definedName name="_Key2" localSheetId="34" hidden="1">#REF!</definedName>
    <definedName name="_Key2" localSheetId="35" hidden="1">#REF!</definedName>
    <definedName name="_Key2" localSheetId="36" hidden="1">#REF!</definedName>
    <definedName name="_Key2" localSheetId="37" hidden="1">#REF!</definedName>
    <definedName name="_Key2" localSheetId="38" hidden="1">#REF!</definedName>
    <definedName name="_Key2" localSheetId="39" hidden="1">#REF!</definedName>
    <definedName name="_Key2" localSheetId="40" hidden="1">#REF!</definedName>
    <definedName name="_Key2" localSheetId="41" hidden="1">#REF!</definedName>
    <definedName name="_Key2" localSheetId="42" hidden="1">#REF!</definedName>
    <definedName name="_Key2" localSheetId="43" hidden="1">#REF!</definedName>
    <definedName name="_Key2" localSheetId="44" hidden="1">#REF!</definedName>
    <definedName name="_Key2" localSheetId="45" hidden="1">#REF!</definedName>
    <definedName name="_Key2" localSheetId="46" hidden="1">#REF!</definedName>
    <definedName name="_Key2" localSheetId="47" hidden="1">#REF!</definedName>
    <definedName name="_Key2" localSheetId="48" hidden="1">#REF!</definedName>
    <definedName name="_Key2" localSheetId="49" hidden="1">#REF!</definedName>
    <definedName name="_Key2" localSheetId="50" hidden="1">#REF!</definedName>
    <definedName name="_Key2" localSheetId="51" hidden="1">#REF!</definedName>
    <definedName name="_Key2" localSheetId="52" hidden="1">#REF!</definedName>
    <definedName name="_Key2" localSheetId="53" hidden="1">#REF!</definedName>
    <definedName name="_Key2" localSheetId="54" hidden="1">#REF!</definedName>
    <definedName name="_Key2" localSheetId="55" hidden="1">#REF!</definedName>
    <definedName name="_Key2" localSheetId="56" hidden="1">#REF!</definedName>
    <definedName name="_Key2" localSheetId="57" hidden="1">#REF!</definedName>
    <definedName name="_Key2" localSheetId="58" hidden="1">#REF!</definedName>
    <definedName name="_Key2" localSheetId="59" hidden="1">#REF!</definedName>
    <definedName name="_Key2" localSheetId="60" hidden="1">#REF!</definedName>
    <definedName name="_Key2" localSheetId="61" hidden="1">#REF!</definedName>
    <definedName name="_Key2" localSheetId="62" hidden="1">#REF!</definedName>
    <definedName name="_Key2" localSheetId="63" hidden="1">#REF!</definedName>
    <definedName name="_Key2" localSheetId="64" hidden="1">#REF!</definedName>
    <definedName name="_Key2" localSheetId="65" hidden="1">#REF!</definedName>
    <definedName name="_Key2" localSheetId="66" hidden="1">#REF!</definedName>
    <definedName name="_Key2" localSheetId="67" hidden="1">#REF!</definedName>
    <definedName name="_Key2" localSheetId="68" hidden="1">#REF!</definedName>
    <definedName name="_Key2" localSheetId="69" hidden="1">#REF!</definedName>
    <definedName name="_Key2" localSheetId="70" hidden="1">#REF!</definedName>
    <definedName name="_Key2" localSheetId="71" hidden="1">#REF!</definedName>
    <definedName name="_Key2" localSheetId="72" hidden="1">#REF!</definedName>
    <definedName name="_Key2" localSheetId="73" hidden="1">#REF!</definedName>
    <definedName name="_Key2" localSheetId="74" hidden="1">#REF!</definedName>
    <definedName name="_Key2" localSheetId="75" hidden="1">#REF!</definedName>
    <definedName name="_Key2" localSheetId="76" hidden="1">#REF!</definedName>
    <definedName name="_Key2" localSheetId="77" hidden="1">#REF!</definedName>
    <definedName name="_Key2" localSheetId="78" hidden="1">#REF!</definedName>
    <definedName name="_Key2" localSheetId="79" hidden="1">#REF!</definedName>
    <definedName name="_Key2" localSheetId="80" hidden="1">#REF!</definedName>
    <definedName name="_Key2" localSheetId="81" hidden="1">#REF!</definedName>
    <definedName name="_Key2" localSheetId="82" hidden="1">#REF!</definedName>
    <definedName name="_Key2" localSheetId="83" hidden="1">#REF!</definedName>
    <definedName name="_Key2" localSheetId="84" hidden="1">#REF!</definedName>
    <definedName name="_Key2" localSheetId="85" hidden="1">#REF!</definedName>
    <definedName name="_Key2" localSheetId="86" hidden="1">#REF!</definedName>
    <definedName name="_Key2" localSheetId="87" hidden="1">#REF!</definedName>
    <definedName name="_Key2" localSheetId="88" hidden="1">#REF!</definedName>
    <definedName name="_Key2" localSheetId="89" hidden="1">#REF!</definedName>
    <definedName name="_Key2" localSheetId="90" hidden="1">#REF!</definedName>
    <definedName name="_Key2" localSheetId="91" hidden="1">#REF!</definedName>
    <definedName name="_Key2" localSheetId="92" hidden="1">#REF!</definedName>
    <definedName name="_Key2" localSheetId="93" hidden="1">#REF!</definedName>
    <definedName name="_Key2" localSheetId="94" hidden="1">#REF!</definedName>
    <definedName name="_Key2" localSheetId="95" hidden="1">#REF!</definedName>
    <definedName name="_Key2" localSheetId="96" hidden="1">#REF!</definedName>
    <definedName name="_Key2" localSheetId="97" hidden="1">#REF!</definedName>
    <definedName name="_Key2" localSheetId="98" hidden="1">#REF!</definedName>
    <definedName name="_Key2" localSheetId="99" hidden="1">#REF!</definedName>
    <definedName name="_Key2" localSheetId="100" hidden="1">#REF!</definedName>
    <definedName name="_Key2" localSheetId="101" hidden="1">#REF!</definedName>
    <definedName name="_Key2" localSheetId="102" hidden="1">#REF!</definedName>
    <definedName name="_Key2" localSheetId="103" hidden="1">#REF!</definedName>
    <definedName name="_Key2" localSheetId="15" hidden="1">#REF!</definedName>
    <definedName name="_Key2" localSheetId="16" hidden="1">#REF!</definedName>
    <definedName name="_Key2" localSheetId="20" hidden="1">#REF!</definedName>
    <definedName name="_Key2" localSheetId="21" hidden="1">#REF!</definedName>
    <definedName name="_Key2" localSheetId="22" hidden="1">#REF!</definedName>
    <definedName name="_Key2" localSheetId="23" hidden="1">#REF!</definedName>
    <definedName name="_Key2" localSheetId="17" hidden="1">#REF!</definedName>
    <definedName name="_Key2" localSheetId="24" hidden="1">#REF!</definedName>
    <definedName name="_Key2" localSheetId="25" hidden="1">#REF!</definedName>
    <definedName name="_Key2" localSheetId="18" hidden="1">#REF!</definedName>
    <definedName name="_Key2" localSheetId="19" hidden="1">#REF!</definedName>
    <definedName name="_Key2" localSheetId="5" hidden="1">#REF!</definedName>
    <definedName name="_Key2" localSheetId="6" hidden="1">#REF!</definedName>
    <definedName name="_Key2" localSheetId="7" hidden="1">#REF!</definedName>
    <definedName name="_Key2" localSheetId="8" hidden="1">#REF!</definedName>
    <definedName name="_Key2" localSheetId="9" hidden="1">#REF!</definedName>
    <definedName name="_Key2" localSheetId="10" hidden="1">#REF!</definedName>
    <definedName name="_Key2" localSheetId="11" hidden="1">#REF!</definedName>
    <definedName name="_Key2" localSheetId="12" hidden="1">#REF!</definedName>
    <definedName name="_Key2" localSheetId="13" hidden="1">#REF!</definedName>
    <definedName name="_Key2" localSheetId="14" hidden="1">#REF!</definedName>
    <definedName name="_Key2" hidden="1">#REF!</definedName>
    <definedName name="_Order1" hidden="1">255</definedName>
    <definedName name="_Order2" hidden="1">255</definedName>
    <definedName name="_Q4"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Sort" localSheetId="27" hidden="1">#REF!</definedName>
    <definedName name="_Sort" localSheetId="26" hidden="1">#REF!</definedName>
    <definedName name="_Sort" localSheetId="28" hidden="1">#REF!</definedName>
    <definedName name="_Sort" localSheetId="29" hidden="1">#REF!</definedName>
    <definedName name="_Sort" localSheetId="30" hidden="1">#REF!</definedName>
    <definedName name="_Sort" localSheetId="31" hidden="1">#REF!</definedName>
    <definedName name="_Sort" localSheetId="32" hidden="1">#REF!</definedName>
    <definedName name="_Sort" localSheetId="33" hidden="1">#REF!</definedName>
    <definedName name="_Sort" localSheetId="34" hidden="1">#REF!</definedName>
    <definedName name="_Sort" localSheetId="35" hidden="1">#REF!</definedName>
    <definedName name="_Sort" localSheetId="36" hidden="1">#REF!</definedName>
    <definedName name="_Sort" localSheetId="37" hidden="1">#REF!</definedName>
    <definedName name="_Sort" localSheetId="38" hidden="1">#REF!</definedName>
    <definedName name="_Sort" localSheetId="39" hidden="1">#REF!</definedName>
    <definedName name="_Sort" localSheetId="40" hidden="1">#REF!</definedName>
    <definedName name="_Sort" localSheetId="41" hidden="1">#REF!</definedName>
    <definedName name="_Sort" localSheetId="42" hidden="1">#REF!</definedName>
    <definedName name="_Sort" localSheetId="43" hidden="1">#REF!</definedName>
    <definedName name="_Sort" localSheetId="44" hidden="1">#REF!</definedName>
    <definedName name="_Sort" localSheetId="45" hidden="1">#REF!</definedName>
    <definedName name="_Sort" localSheetId="46" hidden="1">#REF!</definedName>
    <definedName name="_Sort" localSheetId="47" hidden="1">#REF!</definedName>
    <definedName name="_Sort" localSheetId="48" hidden="1">#REF!</definedName>
    <definedName name="_Sort" localSheetId="49" hidden="1">#REF!</definedName>
    <definedName name="_Sort" localSheetId="50" hidden="1">#REF!</definedName>
    <definedName name="_Sort" localSheetId="51" hidden="1">#REF!</definedName>
    <definedName name="_Sort" localSheetId="52" hidden="1">#REF!</definedName>
    <definedName name="_Sort" localSheetId="53" hidden="1">#REF!</definedName>
    <definedName name="_Sort" localSheetId="54" hidden="1">#REF!</definedName>
    <definedName name="_Sort" localSheetId="55" hidden="1">#REF!</definedName>
    <definedName name="_Sort" localSheetId="56" hidden="1">#REF!</definedName>
    <definedName name="_Sort" localSheetId="57" hidden="1">#REF!</definedName>
    <definedName name="_Sort" localSheetId="58" hidden="1">#REF!</definedName>
    <definedName name="_Sort" localSheetId="59" hidden="1">#REF!</definedName>
    <definedName name="_Sort" localSheetId="60" hidden="1">#REF!</definedName>
    <definedName name="_Sort" localSheetId="61" hidden="1">#REF!</definedName>
    <definedName name="_Sort" localSheetId="62" hidden="1">#REF!</definedName>
    <definedName name="_Sort" localSheetId="63" hidden="1">#REF!</definedName>
    <definedName name="_Sort" localSheetId="64" hidden="1">#REF!</definedName>
    <definedName name="_Sort" localSheetId="65" hidden="1">#REF!</definedName>
    <definedName name="_Sort" localSheetId="66" hidden="1">#REF!</definedName>
    <definedName name="_Sort" localSheetId="67" hidden="1">#REF!</definedName>
    <definedName name="_Sort" localSheetId="68" hidden="1">#REF!</definedName>
    <definedName name="_Sort" localSheetId="69" hidden="1">#REF!</definedName>
    <definedName name="_Sort" localSheetId="70" hidden="1">#REF!</definedName>
    <definedName name="_Sort" localSheetId="71" hidden="1">#REF!</definedName>
    <definedName name="_Sort" localSheetId="72" hidden="1">#REF!</definedName>
    <definedName name="_Sort" localSheetId="73" hidden="1">#REF!</definedName>
    <definedName name="_Sort" localSheetId="74" hidden="1">#REF!</definedName>
    <definedName name="_Sort" localSheetId="75" hidden="1">#REF!</definedName>
    <definedName name="_Sort" localSheetId="76" hidden="1">#REF!</definedName>
    <definedName name="_Sort" localSheetId="77" hidden="1">#REF!</definedName>
    <definedName name="_Sort" localSheetId="78" hidden="1">#REF!</definedName>
    <definedName name="_Sort" localSheetId="79" hidden="1">#REF!</definedName>
    <definedName name="_Sort" localSheetId="80" hidden="1">#REF!</definedName>
    <definedName name="_Sort" localSheetId="81" hidden="1">#REF!</definedName>
    <definedName name="_Sort" localSheetId="82" hidden="1">#REF!</definedName>
    <definedName name="_Sort" localSheetId="83" hidden="1">#REF!</definedName>
    <definedName name="_Sort" localSheetId="84" hidden="1">#REF!</definedName>
    <definedName name="_Sort" localSheetId="85" hidden="1">#REF!</definedName>
    <definedName name="_Sort" localSheetId="86" hidden="1">#REF!</definedName>
    <definedName name="_Sort" localSheetId="87" hidden="1">#REF!</definedName>
    <definedName name="_Sort" localSheetId="88" hidden="1">#REF!</definedName>
    <definedName name="_Sort" localSheetId="89" hidden="1">#REF!</definedName>
    <definedName name="_Sort" localSheetId="90" hidden="1">#REF!</definedName>
    <definedName name="_Sort" localSheetId="91" hidden="1">#REF!</definedName>
    <definedName name="_Sort" localSheetId="92" hidden="1">#REF!</definedName>
    <definedName name="_Sort" localSheetId="93" hidden="1">#REF!</definedName>
    <definedName name="_Sort" localSheetId="94" hidden="1">#REF!</definedName>
    <definedName name="_Sort" localSheetId="95" hidden="1">#REF!</definedName>
    <definedName name="_Sort" localSheetId="96" hidden="1">#REF!</definedName>
    <definedName name="_Sort" localSheetId="97" hidden="1">#REF!</definedName>
    <definedName name="_Sort" localSheetId="98" hidden="1">#REF!</definedName>
    <definedName name="_Sort" localSheetId="99" hidden="1">#REF!</definedName>
    <definedName name="_Sort" localSheetId="100" hidden="1">#REF!</definedName>
    <definedName name="_Sort" localSheetId="101" hidden="1">#REF!</definedName>
    <definedName name="_Sort" localSheetId="102" hidden="1">#REF!</definedName>
    <definedName name="_Sort" localSheetId="103" hidden="1">#REF!</definedName>
    <definedName name="_Sort" localSheetId="15" hidden="1">#REF!</definedName>
    <definedName name="_Sort" localSheetId="16" hidden="1">#REF!</definedName>
    <definedName name="_Sort" localSheetId="20" hidden="1">#REF!</definedName>
    <definedName name="_Sort" localSheetId="21" hidden="1">#REF!</definedName>
    <definedName name="_Sort" localSheetId="22" hidden="1">#REF!</definedName>
    <definedName name="_Sort" localSheetId="23" hidden="1">#REF!</definedName>
    <definedName name="_Sort" localSheetId="17" hidden="1">#REF!</definedName>
    <definedName name="_Sort" localSheetId="24" hidden="1">#REF!</definedName>
    <definedName name="_Sort" localSheetId="25" hidden="1">#REF!</definedName>
    <definedName name="_Sort" localSheetId="18" hidden="1">#REF!</definedName>
    <definedName name="_Sort" localSheetId="19" hidden="1">#REF!</definedName>
    <definedName name="_Sort" localSheetId="5" hidden="1">#REF!</definedName>
    <definedName name="_Sort" localSheetId="6" hidden="1">#REF!</definedName>
    <definedName name="_Sort" localSheetId="7" hidden="1">#REF!</definedName>
    <definedName name="_Sort" localSheetId="8" hidden="1">#REF!</definedName>
    <definedName name="_Sort" localSheetId="9" hidden="1">#REF!</definedName>
    <definedName name="_Sort" localSheetId="10"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hidden="1">#REF!</definedName>
    <definedName name="a" localSheetId="27" hidden="1">#REF!</definedName>
    <definedName name="a" localSheetId="26" hidden="1">#REF!</definedName>
    <definedName name="a" localSheetId="28" hidden="1">#REF!</definedName>
    <definedName name="a" localSheetId="29" hidden="1">#REF!</definedName>
    <definedName name="a" localSheetId="30" hidden="1">#REF!</definedName>
    <definedName name="a" localSheetId="31" hidden="1">#REF!</definedName>
    <definedName name="a" localSheetId="32" hidden="1">#REF!</definedName>
    <definedName name="a" localSheetId="33" hidden="1">#REF!</definedName>
    <definedName name="a" localSheetId="34" hidden="1">#REF!</definedName>
    <definedName name="a" localSheetId="35" hidden="1">#REF!</definedName>
    <definedName name="a" localSheetId="36" hidden="1">#REF!</definedName>
    <definedName name="a" localSheetId="37" hidden="1">#REF!</definedName>
    <definedName name="a" localSheetId="38" hidden="1">#REF!</definedName>
    <definedName name="a" localSheetId="39" hidden="1">#REF!</definedName>
    <definedName name="a" localSheetId="40" hidden="1">#REF!</definedName>
    <definedName name="a" localSheetId="41" hidden="1">#REF!</definedName>
    <definedName name="a" localSheetId="42" hidden="1">#REF!</definedName>
    <definedName name="a" localSheetId="43" hidden="1">#REF!</definedName>
    <definedName name="a" localSheetId="44" hidden="1">#REF!</definedName>
    <definedName name="a" localSheetId="45" hidden="1">#REF!</definedName>
    <definedName name="a" localSheetId="46" hidden="1">#REF!</definedName>
    <definedName name="a" localSheetId="47" hidden="1">#REF!</definedName>
    <definedName name="a" localSheetId="48" hidden="1">#REF!</definedName>
    <definedName name="a" localSheetId="49" hidden="1">#REF!</definedName>
    <definedName name="a" localSheetId="50" hidden="1">#REF!</definedName>
    <definedName name="a" localSheetId="51" hidden="1">#REF!</definedName>
    <definedName name="a" localSheetId="52" hidden="1">#REF!</definedName>
    <definedName name="a" localSheetId="53" hidden="1">#REF!</definedName>
    <definedName name="a" localSheetId="54" hidden="1">#REF!</definedName>
    <definedName name="a" localSheetId="55" hidden="1">#REF!</definedName>
    <definedName name="a" localSheetId="56" hidden="1">#REF!</definedName>
    <definedName name="a" localSheetId="57" hidden="1">#REF!</definedName>
    <definedName name="a" localSheetId="58" hidden="1">#REF!</definedName>
    <definedName name="a" localSheetId="59" hidden="1">#REF!</definedName>
    <definedName name="a" localSheetId="60" hidden="1">#REF!</definedName>
    <definedName name="a" localSheetId="61" hidden="1">#REF!</definedName>
    <definedName name="a" localSheetId="62" hidden="1">#REF!</definedName>
    <definedName name="a" localSheetId="63" hidden="1">#REF!</definedName>
    <definedName name="a" localSheetId="64" hidden="1">#REF!</definedName>
    <definedName name="a" localSheetId="65" hidden="1">#REF!</definedName>
    <definedName name="a" localSheetId="66" hidden="1">#REF!</definedName>
    <definedName name="a" localSheetId="67" hidden="1">#REF!</definedName>
    <definedName name="a" localSheetId="68" hidden="1">#REF!</definedName>
    <definedName name="a" localSheetId="69" hidden="1">#REF!</definedName>
    <definedName name="a" localSheetId="70" hidden="1">#REF!</definedName>
    <definedName name="a" localSheetId="71" hidden="1">#REF!</definedName>
    <definedName name="a" localSheetId="72" hidden="1">#REF!</definedName>
    <definedName name="a" localSheetId="73" hidden="1">#REF!</definedName>
    <definedName name="a" localSheetId="74" hidden="1">#REF!</definedName>
    <definedName name="a" localSheetId="75" hidden="1">#REF!</definedName>
    <definedName name="a" localSheetId="76" hidden="1">#REF!</definedName>
    <definedName name="a" localSheetId="77" hidden="1">#REF!</definedName>
    <definedName name="a" localSheetId="78" hidden="1">#REF!</definedName>
    <definedName name="a" localSheetId="79" hidden="1">#REF!</definedName>
    <definedName name="a" localSheetId="80" hidden="1">#REF!</definedName>
    <definedName name="a" localSheetId="81" hidden="1">#REF!</definedName>
    <definedName name="a" localSheetId="82" hidden="1">#REF!</definedName>
    <definedName name="a" localSheetId="83" hidden="1">#REF!</definedName>
    <definedName name="a" localSheetId="84" hidden="1">#REF!</definedName>
    <definedName name="a" localSheetId="85" hidden="1">#REF!</definedName>
    <definedName name="a" localSheetId="86" hidden="1">#REF!</definedName>
    <definedName name="a" localSheetId="87" hidden="1">#REF!</definedName>
    <definedName name="a" localSheetId="88" hidden="1">#REF!</definedName>
    <definedName name="a" localSheetId="89" hidden="1">#REF!</definedName>
    <definedName name="a" localSheetId="90" hidden="1">#REF!</definedName>
    <definedName name="a" localSheetId="91" hidden="1">#REF!</definedName>
    <definedName name="a" localSheetId="92" hidden="1">#REF!</definedName>
    <definedName name="a" localSheetId="93" hidden="1">#REF!</definedName>
    <definedName name="a" localSheetId="94" hidden="1">#REF!</definedName>
    <definedName name="a" localSheetId="95" hidden="1">#REF!</definedName>
    <definedName name="a" localSheetId="96" hidden="1">#REF!</definedName>
    <definedName name="a" localSheetId="97" hidden="1">#REF!</definedName>
    <definedName name="a" localSheetId="98" hidden="1">#REF!</definedName>
    <definedName name="a" localSheetId="99" hidden="1">#REF!</definedName>
    <definedName name="a" localSheetId="100" hidden="1">#REF!</definedName>
    <definedName name="a" localSheetId="101" hidden="1">#REF!</definedName>
    <definedName name="a" localSheetId="102" hidden="1">#REF!</definedName>
    <definedName name="a" localSheetId="103" hidden="1">#REF!</definedName>
    <definedName name="a" localSheetId="15" hidden="1">#REF!</definedName>
    <definedName name="a" localSheetId="16" hidden="1">#REF!</definedName>
    <definedName name="a" localSheetId="20" hidden="1">#REF!</definedName>
    <definedName name="a" localSheetId="21" hidden="1">#REF!</definedName>
    <definedName name="a" localSheetId="22" hidden="1">#REF!</definedName>
    <definedName name="a" localSheetId="23" hidden="1">#REF!</definedName>
    <definedName name="a" localSheetId="17" hidden="1">#REF!</definedName>
    <definedName name="a" localSheetId="24" hidden="1">#REF!</definedName>
    <definedName name="a" localSheetId="25" hidden="1">#REF!</definedName>
    <definedName name="a" localSheetId="18" hidden="1">#REF!</definedName>
    <definedName name="a" localSheetId="19" hidden="1">#REF!</definedName>
    <definedName name="a" localSheetId="5" hidden="1">#REF!</definedName>
    <definedName name="a" localSheetId="6" hidden="1">#REF!</definedName>
    <definedName name="a" localSheetId="7" hidden="1">#REF!</definedName>
    <definedName name="a" localSheetId="8" hidden="1">#REF!</definedName>
    <definedName name="a" localSheetId="9" hidden="1">#REF!</definedName>
    <definedName name="a" localSheetId="10" hidden="1">#REF!</definedName>
    <definedName name="a" localSheetId="11" hidden="1">#REF!</definedName>
    <definedName name="a" localSheetId="12" hidden="1">#REF!</definedName>
    <definedName name="a" localSheetId="13" hidden="1">#REF!</definedName>
    <definedName name="a" localSheetId="14" hidden="1">#REF!</definedName>
    <definedName name="a" hidden="1">#REF!</definedName>
    <definedName name="aa" localSheetId="27" hidden="1">#REF!</definedName>
    <definedName name="aa" localSheetId="26" hidden="1">#REF!</definedName>
    <definedName name="aa" localSheetId="28" hidden="1">#REF!</definedName>
    <definedName name="aa" localSheetId="29" hidden="1">#REF!</definedName>
    <definedName name="aa" localSheetId="30" hidden="1">#REF!</definedName>
    <definedName name="aa" localSheetId="31" hidden="1">#REF!</definedName>
    <definedName name="aa" localSheetId="32" hidden="1">#REF!</definedName>
    <definedName name="aa" localSheetId="33" hidden="1">#REF!</definedName>
    <definedName name="aa" localSheetId="34" hidden="1">#REF!</definedName>
    <definedName name="aa" localSheetId="35" hidden="1">#REF!</definedName>
    <definedName name="aa" localSheetId="36" hidden="1">#REF!</definedName>
    <definedName name="aa" localSheetId="37" hidden="1">#REF!</definedName>
    <definedName name="aa" localSheetId="38" hidden="1">#REF!</definedName>
    <definedName name="aa" localSheetId="39" hidden="1">#REF!</definedName>
    <definedName name="aa" localSheetId="40" hidden="1">#REF!</definedName>
    <definedName name="aa" localSheetId="41" hidden="1">#REF!</definedName>
    <definedName name="aa" localSheetId="42" hidden="1">#REF!</definedName>
    <definedName name="aa" localSheetId="43" hidden="1">#REF!</definedName>
    <definedName name="aa" localSheetId="44" hidden="1">#REF!</definedName>
    <definedName name="aa" localSheetId="45" hidden="1">#REF!</definedName>
    <definedName name="aa" localSheetId="46" hidden="1">#REF!</definedName>
    <definedName name="aa" localSheetId="47" hidden="1">#REF!</definedName>
    <definedName name="aa" localSheetId="48" hidden="1">#REF!</definedName>
    <definedName name="aa" localSheetId="49" hidden="1">#REF!</definedName>
    <definedName name="aa" localSheetId="50" hidden="1">#REF!</definedName>
    <definedName name="aa" localSheetId="51" hidden="1">#REF!</definedName>
    <definedName name="aa" localSheetId="52" hidden="1">#REF!</definedName>
    <definedName name="aa" localSheetId="53" hidden="1">#REF!</definedName>
    <definedName name="aa" localSheetId="54" hidden="1">#REF!</definedName>
    <definedName name="aa" localSheetId="55" hidden="1">#REF!</definedName>
    <definedName name="aa" localSheetId="56" hidden="1">#REF!</definedName>
    <definedName name="aa" localSheetId="57" hidden="1">#REF!</definedName>
    <definedName name="aa" localSheetId="58" hidden="1">#REF!</definedName>
    <definedName name="aa" localSheetId="59" hidden="1">#REF!</definedName>
    <definedName name="aa" localSheetId="60" hidden="1">#REF!</definedName>
    <definedName name="aa" localSheetId="61" hidden="1">#REF!</definedName>
    <definedName name="aa" localSheetId="62" hidden="1">#REF!</definedName>
    <definedName name="aa" localSheetId="63" hidden="1">#REF!</definedName>
    <definedName name="aa" localSheetId="64" hidden="1">#REF!</definedName>
    <definedName name="aa" localSheetId="65" hidden="1">#REF!</definedName>
    <definedName name="aa" localSheetId="66" hidden="1">#REF!</definedName>
    <definedName name="aa" localSheetId="67" hidden="1">#REF!</definedName>
    <definedName name="aa" localSheetId="68" hidden="1">#REF!</definedName>
    <definedName name="aa" localSheetId="69" hidden="1">#REF!</definedName>
    <definedName name="aa" localSheetId="70" hidden="1">#REF!</definedName>
    <definedName name="aa" localSheetId="71" hidden="1">#REF!</definedName>
    <definedName name="aa" localSheetId="72" hidden="1">#REF!</definedName>
    <definedName name="aa" localSheetId="73" hidden="1">#REF!</definedName>
    <definedName name="aa" localSheetId="74" hidden="1">#REF!</definedName>
    <definedName name="aa" localSheetId="75" hidden="1">#REF!</definedName>
    <definedName name="aa" localSheetId="76" hidden="1">#REF!</definedName>
    <definedName name="aa" localSheetId="77" hidden="1">#REF!</definedName>
    <definedName name="aa" localSheetId="78" hidden="1">#REF!</definedName>
    <definedName name="aa" localSheetId="79" hidden="1">#REF!</definedName>
    <definedName name="aa" localSheetId="80" hidden="1">#REF!</definedName>
    <definedName name="aa" localSheetId="81" hidden="1">#REF!</definedName>
    <definedName name="aa" localSheetId="82" hidden="1">#REF!</definedName>
    <definedName name="aa" localSheetId="83" hidden="1">#REF!</definedName>
    <definedName name="aa" localSheetId="84" hidden="1">#REF!</definedName>
    <definedName name="aa" localSheetId="85" hidden="1">#REF!</definedName>
    <definedName name="aa" localSheetId="86" hidden="1">#REF!</definedName>
    <definedName name="aa" localSheetId="87" hidden="1">#REF!</definedName>
    <definedName name="aa" localSheetId="88" hidden="1">#REF!</definedName>
    <definedName name="aa" localSheetId="89" hidden="1">#REF!</definedName>
    <definedName name="aa" localSheetId="90" hidden="1">#REF!</definedName>
    <definedName name="aa" localSheetId="91" hidden="1">#REF!</definedName>
    <definedName name="aa" localSheetId="92" hidden="1">#REF!</definedName>
    <definedName name="aa" localSheetId="93" hidden="1">#REF!</definedName>
    <definedName name="aa" localSheetId="94" hidden="1">#REF!</definedName>
    <definedName name="aa" localSheetId="95" hidden="1">#REF!</definedName>
    <definedName name="aa" localSheetId="96" hidden="1">#REF!</definedName>
    <definedName name="aa" localSheetId="97" hidden="1">#REF!</definedName>
    <definedName name="aa" localSheetId="98" hidden="1">#REF!</definedName>
    <definedName name="aa" localSheetId="99" hidden="1">#REF!</definedName>
    <definedName name="aa" localSheetId="100" hidden="1">#REF!</definedName>
    <definedName name="aa" localSheetId="101" hidden="1">#REF!</definedName>
    <definedName name="aa" localSheetId="102" hidden="1">#REF!</definedName>
    <definedName name="aa" localSheetId="103" hidden="1">#REF!</definedName>
    <definedName name="aa" localSheetId="15" hidden="1">#REF!</definedName>
    <definedName name="aa" localSheetId="16" hidden="1">#REF!</definedName>
    <definedName name="aa" localSheetId="20" hidden="1">#REF!</definedName>
    <definedName name="aa" localSheetId="21" hidden="1">#REF!</definedName>
    <definedName name="aa" localSheetId="22" hidden="1">#REF!</definedName>
    <definedName name="aa" localSheetId="23" hidden="1">#REF!</definedName>
    <definedName name="aa" localSheetId="17" hidden="1">#REF!</definedName>
    <definedName name="aa" localSheetId="24" hidden="1">#REF!</definedName>
    <definedName name="aa" localSheetId="25" hidden="1">#REF!</definedName>
    <definedName name="aa" localSheetId="18" hidden="1">#REF!</definedName>
    <definedName name="aa" localSheetId="19" hidden="1">#REF!</definedName>
    <definedName name="aa" localSheetId="5" hidden="1">#REF!</definedName>
    <definedName name="aa" localSheetId="6" hidden="1">#REF!</definedName>
    <definedName name="aa" localSheetId="7" hidden="1">#REF!</definedName>
    <definedName name="aa" localSheetId="8" hidden="1">#REF!</definedName>
    <definedName name="aa" localSheetId="9" hidden="1">#REF!</definedName>
    <definedName name="aa" localSheetId="10" hidden="1">#REF!</definedName>
    <definedName name="aa" localSheetId="11" hidden="1">#REF!</definedName>
    <definedName name="aa" localSheetId="12" hidden="1">#REF!</definedName>
    <definedName name="aa" localSheetId="13" hidden="1">#REF!</definedName>
    <definedName name="aa" localSheetId="14" hidden="1">#REF!</definedName>
    <definedName name="aa" hidden="1">#REF!</definedName>
    <definedName name="aaa" localSheetId="29" hidden="1">{#N/A,#N/A,FALSE,"Aging Summary";#N/A,#N/A,FALSE,"Ratio Analysis";#N/A,#N/A,FALSE,"Test 120 Day Accts";#N/A,#N/A,FALSE,"Tickmarks"}</definedName>
    <definedName name="aaa" localSheetId="30" hidden="1">{#N/A,#N/A,FALSE,"Aging Summary";#N/A,#N/A,FALSE,"Ratio Analysis";#N/A,#N/A,FALSE,"Test 120 Day Accts";#N/A,#N/A,FALSE,"Tickmarks"}</definedName>
    <definedName name="aaa" localSheetId="31" hidden="1">{#N/A,#N/A,FALSE,"Aging Summary";#N/A,#N/A,FALSE,"Ratio Analysis";#N/A,#N/A,FALSE,"Test 120 Day Accts";#N/A,#N/A,FALSE,"Tickmarks"}</definedName>
    <definedName name="aaa" localSheetId="32" hidden="1">{#N/A,#N/A,FALSE,"Aging Summary";#N/A,#N/A,FALSE,"Ratio Analysis";#N/A,#N/A,FALSE,"Test 120 Day Accts";#N/A,#N/A,FALSE,"Tickmarks"}</definedName>
    <definedName name="aaa" localSheetId="33" hidden="1">{#N/A,#N/A,FALSE,"Aging Summary";#N/A,#N/A,FALSE,"Ratio Analysis";#N/A,#N/A,FALSE,"Test 120 Day Accts";#N/A,#N/A,FALSE,"Tickmarks"}</definedName>
    <definedName name="aaa" localSheetId="34" hidden="1">{#N/A,#N/A,FALSE,"Aging Summary";#N/A,#N/A,FALSE,"Ratio Analysis";#N/A,#N/A,FALSE,"Test 120 Day Accts";#N/A,#N/A,FALSE,"Tickmarks"}</definedName>
    <definedName name="aaa" localSheetId="35" hidden="1">{#N/A,#N/A,FALSE,"Aging Summary";#N/A,#N/A,FALSE,"Ratio Analysis";#N/A,#N/A,FALSE,"Test 120 Day Accts";#N/A,#N/A,FALSE,"Tickmarks"}</definedName>
    <definedName name="aaa" localSheetId="36" hidden="1">{#N/A,#N/A,FALSE,"Aging Summary";#N/A,#N/A,FALSE,"Ratio Analysis";#N/A,#N/A,FALSE,"Test 120 Day Accts";#N/A,#N/A,FALSE,"Tickmarks"}</definedName>
    <definedName name="aaa" localSheetId="37" hidden="1">{#N/A,#N/A,FALSE,"Aging Summary";#N/A,#N/A,FALSE,"Ratio Analysis";#N/A,#N/A,FALSE,"Test 120 Day Accts";#N/A,#N/A,FALSE,"Tickmarks"}</definedName>
    <definedName name="aaa" localSheetId="38" hidden="1">{#N/A,#N/A,FALSE,"Aging Summary";#N/A,#N/A,FALSE,"Ratio Analysis";#N/A,#N/A,FALSE,"Test 120 Day Accts";#N/A,#N/A,FALSE,"Tickmarks"}</definedName>
    <definedName name="aaa" localSheetId="39" hidden="1">{#N/A,#N/A,FALSE,"Aging Summary";#N/A,#N/A,FALSE,"Ratio Analysis";#N/A,#N/A,FALSE,"Test 120 Day Accts";#N/A,#N/A,FALSE,"Tickmarks"}</definedName>
    <definedName name="aaa" localSheetId="40" hidden="1">{#N/A,#N/A,FALSE,"Aging Summary";#N/A,#N/A,FALSE,"Ratio Analysis";#N/A,#N/A,FALSE,"Test 120 Day Accts";#N/A,#N/A,FALSE,"Tickmarks"}</definedName>
    <definedName name="aaa" localSheetId="41" hidden="1">{#N/A,#N/A,FALSE,"Aging Summary";#N/A,#N/A,FALSE,"Ratio Analysis";#N/A,#N/A,FALSE,"Test 120 Day Accts";#N/A,#N/A,FALSE,"Tickmarks"}</definedName>
    <definedName name="aaa" localSheetId="42" hidden="1">{#N/A,#N/A,FALSE,"Aging Summary";#N/A,#N/A,FALSE,"Ratio Analysis";#N/A,#N/A,FALSE,"Test 120 Day Accts";#N/A,#N/A,FALSE,"Tickmarks"}</definedName>
    <definedName name="aaa" localSheetId="43" hidden="1">{#N/A,#N/A,FALSE,"Aging Summary";#N/A,#N/A,FALSE,"Ratio Analysis";#N/A,#N/A,FALSE,"Test 120 Day Accts";#N/A,#N/A,FALSE,"Tickmarks"}</definedName>
    <definedName name="aaa" localSheetId="44" hidden="1">{#N/A,#N/A,FALSE,"Aging Summary";#N/A,#N/A,FALSE,"Ratio Analysis";#N/A,#N/A,FALSE,"Test 120 Day Accts";#N/A,#N/A,FALSE,"Tickmarks"}</definedName>
    <definedName name="aaa" localSheetId="45" hidden="1">{#N/A,#N/A,FALSE,"Aging Summary";#N/A,#N/A,FALSE,"Ratio Analysis";#N/A,#N/A,FALSE,"Test 120 Day Accts";#N/A,#N/A,FALSE,"Tickmarks"}</definedName>
    <definedName name="aaa" localSheetId="46" hidden="1">{#N/A,#N/A,FALSE,"Aging Summary";#N/A,#N/A,FALSE,"Ratio Analysis";#N/A,#N/A,FALSE,"Test 120 Day Accts";#N/A,#N/A,FALSE,"Tickmarks"}</definedName>
    <definedName name="aaa" localSheetId="47" hidden="1">{#N/A,#N/A,FALSE,"Aging Summary";#N/A,#N/A,FALSE,"Ratio Analysis";#N/A,#N/A,FALSE,"Test 120 Day Accts";#N/A,#N/A,FALSE,"Tickmarks"}</definedName>
    <definedName name="aaa" localSheetId="48" hidden="1">{#N/A,#N/A,FALSE,"Aging Summary";#N/A,#N/A,FALSE,"Ratio Analysis";#N/A,#N/A,FALSE,"Test 120 Day Accts";#N/A,#N/A,FALSE,"Tickmarks"}</definedName>
    <definedName name="aaa" localSheetId="49" hidden="1">{#N/A,#N/A,FALSE,"Aging Summary";#N/A,#N/A,FALSE,"Ratio Analysis";#N/A,#N/A,FALSE,"Test 120 Day Accts";#N/A,#N/A,FALSE,"Tickmarks"}</definedName>
    <definedName name="aaa" localSheetId="50" hidden="1">{#N/A,#N/A,FALSE,"Aging Summary";#N/A,#N/A,FALSE,"Ratio Analysis";#N/A,#N/A,FALSE,"Test 120 Day Accts";#N/A,#N/A,FALSE,"Tickmarks"}</definedName>
    <definedName name="aaa" localSheetId="51" hidden="1">{#N/A,#N/A,FALSE,"Aging Summary";#N/A,#N/A,FALSE,"Ratio Analysis";#N/A,#N/A,FALSE,"Test 120 Day Accts";#N/A,#N/A,FALSE,"Tickmarks"}</definedName>
    <definedName name="aaa" localSheetId="52" hidden="1">{#N/A,#N/A,FALSE,"Aging Summary";#N/A,#N/A,FALSE,"Ratio Analysis";#N/A,#N/A,FALSE,"Test 120 Day Accts";#N/A,#N/A,FALSE,"Tickmarks"}</definedName>
    <definedName name="aaa" localSheetId="53" hidden="1">{#N/A,#N/A,FALSE,"Aging Summary";#N/A,#N/A,FALSE,"Ratio Analysis";#N/A,#N/A,FALSE,"Test 120 Day Accts";#N/A,#N/A,FALSE,"Tickmarks"}</definedName>
    <definedName name="aaa" localSheetId="54" hidden="1">{#N/A,#N/A,FALSE,"Aging Summary";#N/A,#N/A,FALSE,"Ratio Analysis";#N/A,#N/A,FALSE,"Test 120 Day Accts";#N/A,#N/A,FALSE,"Tickmarks"}</definedName>
    <definedName name="aaa" localSheetId="55" hidden="1">{#N/A,#N/A,FALSE,"Aging Summary";#N/A,#N/A,FALSE,"Ratio Analysis";#N/A,#N/A,FALSE,"Test 120 Day Accts";#N/A,#N/A,FALSE,"Tickmarks"}</definedName>
    <definedName name="aaa" localSheetId="56" hidden="1">{#N/A,#N/A,FALSE,"Aging Summary";#N/A,#N/A,FALSE,"Ratio Analysis";#N/A,#N/A,FALSE,"Test 120 Day Accts";#N/A,#N/A,FALSE,"Tickmarks"}</definedName>
    <definedName name="aaa" localSheetId="57" hidden="1">{#N/A,#N/A,FALSE,"Aging Summary";#N/A,#N/A,FALSE,"Ratio Analysis";#N/A,#N/A,FALSE,"Test 120 Day Accts";#N/A,#N/A,FALSE,"Tickmarks"}</definedName>
    <definedName name="aaa" localSheetId="58" hidden="1">{#N/A,#N/A,FALSE,"Aging Summary";#N/A,#N/A,FALSE,"Ratio Analysis";#N/A,#N/A,FALSE,"Test 120 Day Accts";#N/A,#N/A,FALSE,"Tickmarks"}</definedName>
    <definedName name="aaa" localSheetId="59" hidden="1">{#N/A,#N/A,FALSE,"Aging Summary";#N/A,#N/A,FALSE,"Ratio Analysis";#N/A,#N/A,FALSE,"Test 120 Day Accts";#N/A,#N/A,FALSE,"Tickmarks"}</definedName>
    <definedName name="aaa" localSheetId="60" hidden="1">{#N/A,#N/A,FALSE,"Aging Summary";#N/A,#N/A,FALSE,"Ratio Analysis";#N/A,#N/A,FALSE,"Test 120 Day Accts";#N/A,#N/A,FALSE,"Tickmarks"}</definedName>
    <definedName name="aaa" localSheetId="61" hidden="1">{#N/A,#N/A,FALSE,"Aging Summary";#N/A,#N/A,FALSE,"Ratio Analysis";#N/A,#N/A,FALSE,"Test 120 Day Accts";#N/A,#N/A,FALSE,"Tickmarks"}</definedName>
    <definedName name="aaa" localSheetId="62" hidden="1">{#N/A,#N/A,FALSE,"Aging Summary";#N/A,#N/A,FALSE,"Ratio Analysis";#N/A,#N/A,FALSE,"Test 120 Day Accts";#N/A,#N/A,FALSE,"Tickmarks"}</definedName>
    <definedName name="aaa" localSheetId="63" hidden="1">{#N/A,#N/A,FALSE,"Aging Summary";#N/A,#N/A,FALSE,"Ratio Analysis";#N/A,#N/A,FALSE,"Test 120 Day Accts";#N/A,#N/A,FALSE,"Tickmarks"}</definedName>
    <definedName name="aaa" localSheetId="64" hidden="1">{#N/A,#N/A,FALSE,"Aging Summary";#N/A,#N/A,FALSE,"Ratio Analysis";#N/A,#N/A,FALSE,"Test 120 Day Accts";#N/A,#N/A,FALSE,"Tickmarks"}</definedName>
    <definedName name="aaa" localSheetId="65" hidden="1">{#N/A,#N/A,FALSE,"Aging Summary";#N/A,#N/A,FALSE,"Ratio Analysis";#N/A,#N/A,FALSE,"Test 120 Day Accts";#N/A,#N/A,FALSE,"Tickmarks"}</definedName>
    <definedName name="aaa" localSheetId="66" hidden="1">{#N/A,#N/A,FALSE,"Aging Summary";#N/A,#N/A,FALSE,"Ratio Analysis";#N/A,#N/A,FALSE,"Test 120 Day Accts";#N/A,#N/A,FALSE,"Tickmarks"}</definedName>
    <definedName name="aaa" localSheetId="67" hidden="1">{#N/A,#N/A,FALSE,"Aging Summary";#N/A,#N/A,FALSE,"Ratio Analysis";#N/A,#N/A,FALSE,"Test 120 Day Accts";#N/A,#N/A,FALSE,"Tickmarks"}</definedName>
    <definedName name="aaa" localSheetId="68" hidden="1">{#N/A,#N/A,FALSE,"Aging Summary";#N/A,#N/A,FALSE,"Ratio Analysis";#N/A,#N/A,FALSE,"Test 120 Day Accts";#N/A,#N/A,FALSE,"Tickmarks"}</definedName>
    <definedName name="aaa" localSheetId="69" hidden="1">{#N/A,#N/A,FALSE,"Aging Summary";#N/A,#N/A,FALSE,"Ratio Analysis";#N/A,#N/A,FALSE,"Test 120 Day Accts";#N/A,#N/A,FALSE,"Tickmarks"}</definedName>
    <definedName name="aaa" localSheetId="70" hidden="1">{#N/A,#N/A,FALSE,"Aging Summary";#N/A,#N/A,FALSE,"Ratio Analysis";#N/A,#N/A,FALSE,"Test 120 Day Accts";#N/A,#N/A,FALSE,"Tickmarks"}</definedName>
    <definedName name="aaa" localSheetId="71" hidden="1">{#N/A,#N/A,FALSE,"Aging Summary";#N/A,#N/A,FALSE,"Ratio Analysis";#N/A,#N/A,FALSE,"Test 120 Day Accts";#N/A,#N/A,FALSE,"Tickmarks"}</definedName>
    <definedName name="aaa" localSheetId="72" hidden="1">{#N/A,#N/A,FALSE,"Aging Summary";#N/A,#N/A,FALSE,"Ratio Analysis";#N/A,#N/A,FALSE,"Test 120 Day Accts";#N/A,#N/A,FALSE,"Tickmarks"}</definedName>
    <definedName name="aaa" localSheetId="73" hidden="1">{#N/A,#N/A,FALSE,"Aging Summary";#N/A,#N/A,FALSE,"Ratio Analysis";#N/A,#N/A,FALSE,"Test 120 Day Accts";#N/A,#N/A,FALSE,"Tickmarks"}</definedName>
    <definedName name="aaa" localSheetId="74" hidden="1">{#N/A,#N/A,FALSE,"Aging Summary";#N/A,#N/A,FALSE,"Ratio Analysis";#N/A,#N/A,FALSE,"Test 120 Day Accts";#N/A,#N/A,FALSE,"Tickmarks"}</definedName>
    <definedName name="aaa" localSheetId="75" hidden="1">{#N/A,#N/A,FALSE,"Aging Summary";#N/A,#N/A,FALSE,"Ratio Analysis";#N/A,#N/A,FALSE,"Test 120 Day Accts";#N/A,#N/A,FALSE,"Tickmarks"}</definedName>
    <definedName name="aaa" localSheetId="76" hidden="1">{#N/A,#N/A,FALSE,"Aging Summary";#N/A,#N/A,FALSE,"Ratio Analysis";#N/A,#N/A,FALSE,"Test 120 Day Accts";#N/A,#N/A,FALSE,"Tickmarks"}</definedName>
    <definedName name="aaa" localSheetId="77" hidden="1">{#N/A,#N/A,FALSE,"Aging Summary";#N/A,#N/A,FALSE,"Ratio Analysis";#N/A,#N/A,FALSE,"Test 120 Day Accts";#N/A,#N/A,FALSE,"Tickmarks"}</definedName>
    <definedName name="aaa" localSheetId="78" hidden="1">{#N/A,#N/A,FALSE,"Aging Summary";#N/A,#N/A,FALSE,"Ratio Analysis";#N/A,#N/A,FALSE,"Test 120 Day Accts";#N/A,#N/A,FALSE,"Tickmarks"}</definedName>
    <definedName name="aaa" localSheetId="79" hidden="1">{#N/A,#N/A,FALSE,"Aging Summary";#N/A,#N/A,FALSE,"Ratio Analysis";#N/A,#N/A,FALSE,"Test 120 Day Accts";#N/A,#N/A,FALSE,"Tickmarks"}</definedName>
    <definedName name="aaa" localSheetId="80" hidden="1">{#N/A,#N/A,FALSE,"Aging Summary";#N/A,#N/A,FALSE,"Ratio Analysis";#N/A,#N/A,FALSE,"Test 120 Day Accts";#N/A,#N/A,FALSE,"Tickmarks"}</definedName>
    <definedName name="aaa" localSheetId="81" hidden="1">{#N/A,#N/A,FALSE,"Aging Summary";#N/A,#N/A,FALSE,"Ratio Analysis";#N/A,#N/A,FALSE,"Test 120 Day Accts";#N/A,#N/A,FALSE,"Tickmarks"}</definedName>
    <definedName name="aaa" localSheetId="82" hidden="1">{#N/A,#N/A,FALSE,"Aging Summary";#N/A,#N/A,FALSE,"Ratio Analysis";#N/A,#N/A,FALSE,"Test 120 Day Accts";#N/A,#N/A,FALSE,"Tickmarks"}</definedName>
    <definedName name="aaa" localSheetId="83" hidden="1">{#N/A,#N/A,FALSE,"Aging Summary";#N/A,#N/A,FALSE,"Ratio Analysis";#N/A,#N/A,FALSE,"Test 120 Day Accts";#N/A,#N/A,FALSE,"Tickmarks"}</definedName>
    <definedName name="aaa" localSheetId="84" hidden="1">{#N/A,#N/A,FALSE,"Aging Summary";#N/A,#N/A,FALSE,"Ratio Analysis";#N/A,#N/A,FALSE,"Test 120 Day Accts";#N/A,#N/A,FALSE,"Tickmarks"}</definedName>
    <definedName name="aaa" localSheetId="85" hidden="1">{#N/A,#N/A,FALSE,"Aging Summary";#N/A,#N/A,FALSE,"Ratio Analysis";#N/A,#N/A,FALSE,"Test 120 Day Accts";#N/A,#N/A,FALSE,"Tickmarks"}</definedName>
    <definedName name="aaa" localSheetId="86" hidden="1">{#N/A,#N/A,FALSE,"Aging Summary";#N/A,#N/A,FALSE,"Ratio Analysis";#N/A,#N/A,FALSE,"Test 120 Day Accts";#N/A,#N/A,FALSE,"Tickmarks"}</definedName>
    <definedName name="aaa" localSheetId="87" hidden="1">{#N/A,#N/A,FALSE,"Aging Summary";#N/A,#N/A,FALSE,"Ratio Analysis";#N/A,#N/A,FALSE,"Test 120 Day Accts";#N/A,#N/A,FALSE,"Tickmarks"}</definedName>
    <definedName name="aaa" localSheetId="88" hidden="1">{#N/A,#N/A,FALSE,"Aging Summary";#N/A,#N/A,FALSE,"Ratio Analysis";#N/A,#N/A,FALSE,"Test 120 Day Accts";#N/A,#N/A,FALSE,"Tickmarks"}</definedName>
    <definedName name="aaa" localSheetId="89" hidden="1">{#N/A,#N/A,FALSE,"Aging Summary";#N/A,#N/A,FALSE,"Ratio Analysis";#N/A,#N/A,FALSE,"Test 120 Day Accts";#N/A,#N/A,FALSE,"Tickmarks"}</definedName>
    <definedName name="aaa" localSheetId="90" hidden="1">{#N/A,#N/A,FALSE,"Aging Summary";#N/A,#N/A,FALSE,"Ratio Analysis";#N/A,#N/A,FALSE,"Test 120 Day Accts";#N/A,#N/A,FALSE,"Tickmarks"}</definedName>
    <definedName name="aaa" localSheetId="91" hidden="1">{#N/A,#N/A,FALSE,"Aging Summary";#N/A,#N/A,FALSE,"Ratio Analysis";#N/A,#N/A,FALSE,"Test 120 Day Accts";#N/A,#N/A,FALSE,"Tickmarks"}</definedName>
    <definedName name="aaa" localSheetId="92" hidden="1">{#N/A,#N/A,FALSE,"Aging Summary";#N/A,#N/A,FALSE,"Ratio Analysis";#N/A,#N/A,FALSE,"Test 120 Day Accts";#N/A,#N/A,FALSE,"Tickmarks"}</definedName>
    <definedName name="aaa" localSheetId="93" hidden="1">{#N/A,#N/A,FALSE,"Aging Summary";#N/A,#N/A,FALSE,"Ratio Analysis";#N/A,#N/A,FALSE,"Test 120 Day Accts";#N/A,#N/A,FALSE,"Tickmarks"}</definedName>
    <definedName name="aaa" localSheetId="94" hidden="1">{#N/A,#N/A,FALSE,"Aging Summary";#N/A,#N/A,FALSE,"Ratio Analysis";#N/A,#N/A,FALSE,"Test 120 Day Accts";#N/A,#N/A,FALSE,"Tickmarks"}</definedName>
    <definedName name="aaa" localSheetId="95" hidden="1">{#N/A,#N/A,FALSE,"Aging Summary";#N/A,#N/A,FALSE,"Ratio Analysis";#N/A,#N/A,FALSE,"Test 120 Day Accts";#N/A,#N/A,FALSE,"Tickmarks"}</definedName>
    <definedName name="aaa" localSheetId="96" hidden="1">{#N/A,#N/A,FALSE,"Aging Summary";#N/A,#N/A,FALSE,"Ratio Analysis";#N/A,#N/A,FALSE,"Test 120 Day Accts";#N/A,#N/A,FALSE,"Tickmarks"}</definedName>
    <definedName name="aaa" localSheetId="97" hidden="1">{#N/A,#N/A,FALSE,"Aging Summary";#N/A,#N/A,FALSE,"Ratio Analysis";#N/A,#N/A,FALSE,"Test 120 Day Accts";#N/A,#N/A,FALSE,"Tickmarks"}</definedName>
    <definedName name="aaa" localSheetId="98" hidden="1">{#N/A,#N/A,FALSE,"Aging Summary";#N/A,#N/A,FALSE,"Ratio Analysis";#N/A,#N/A,FALSE,"Test 120 Day Accts";#N/A,#N/A,FALSE,"Tickmarks"}</definedName>
    <definedName name="aaa" localSheetId="99" hidden="1">{#N/A,#N/A,FALSE,"Aging Summary";#N/A,#N/A,FALSE,"Ratio Analysis";#N/A,#N/A,FALSE,"Test 120 Day Accts";#N/A,#N/A,FALSE,"Tickmarks"}</definedName>
    <definedName name="aaa" localSheetId="100" hidden="1">{#N/A,#N/A,FALSE,"Aging Summary";#N/A,#N/A,FALSE,"Ratio Analysis";#N/A,#N/A,FALSE,"Test 120 Day Accts";#N/A,#N/A,FALSE,"Tickmarks"}</definedName>
    <definedName name="aaa" localSheetId="101" hidden="1">{#N/A,#N/A,FALSE,"Aging Summary";#N/A,#N/A,FALSE,"Ratio Analysis";#N/A,#N/A,FALSE,"Test 120 Day Accts";#N/A,#N/A,FALSE,"Tickmarks"}</definedName>
    <definedName name="aaa" localSheetId="102" hidden="1">{#N/A,#N/A,FALSE,"Aging Summary";#N/A,#N/A,FALSE,"Ratio Analysis";#N/A,#N/A,FALSE,"Test 120 Day Accts";#N/A,#N/A,FALSE,"Tickmarks"}</definedName>
    <definedName name="aaa" localSheetId="103" hidden="1">{#N/A,#N/A,FALSE,"Aging Summary";#N/A,#N/A,FALSE,"Ratio Analysis";#N/A,#N/A,FALSE,"Test 120 Day Accts";#N/A,#N/A,FALSE,"Tickmarks"}</definedName>
    <definedName name="aaa" hidden="1">{#N/A,#N/A,FALSE,"Aging Summary";#N/A,#N/A,FALSE,"Ratio Analysis";#N/A,#N/A,FALSE,"Test 120 Day Accts";#N/A,#N/A,FALSE,"Tickmarks"}</definedName>
    <definedName name="aaaaaaaaaaaaaaaaaaaaa" localSheetId="27">#REF!</definedName>
    <definedName name="aaaaaaaaaaaaaaaaaaaaa" localSheetId="26">#REF!</definedName>
    <definedName name="aaaaaaaaaaaaaaaaaaaaa" localSheetId="28">#REF!</definedName>
    <definedName name="aaaaaaaaaaaaaaaaaaaaa" localSheetId="29">#REF!</definedName>
    <definedName name="aaaaaaaaaaaaaaaaaaaaa" localSheetId="30">#REF!</definedName>
    <definedName name="aaaaaaaaaaaaaaaaaaaaa" localSheetId="31">#REF!</definedName>
    <definedName name="aaaaaaaaaaaaaaaaaaaaa" localSheetId="32">#REF!</definedName>
    <definedName name="aaaaaaaaaaaaaaaaaaaaa" localSheetId="33">#REF!</definedName>
    <definedName name="aaaaaaaaaaaaaaaaaaaaa" localSheetId="34">#REF!</definedName>
    <definedName name="aaaaaaaaaaaaaaaaaaaaa" localSheetId="35">#REF!</definedName>
    <definedName name="aaaaaaaaaaaaaaaaaaaaa" localSheetId="36">#REF!</definedName>
    <definedName name="aaaaaaaaaaaaaaaaaaaaa" localSheetId="37">#REF!</definedName>
    <definedName name="aaaaaaaaaaaaaaaaaaaaa" localSheetId="38">#REF!</definedName>
    <definedName name="aaaaaaaaaaaaaaaaaaaaa" localSheetId="39">#REF!</definedName>
    <definedName name="aaaaaaaaaaaaaaaaaaaaa" localSheetId="40">#REF!</definedName>
    <definedName name="aaaaaaaaaaaaaaaaaaaaa" localSheetId="41">#REF!</definedName>
    <definedName name="aaaaaaaaaaaaaaaaaaaaa" localSheetId="42">#REF!</definedName>
    <definedName name="aaaaaaaaaaaaaaaaaaaaa" localSheetId="43">#REF!</definedName>
    <definedName name="aaaaaaaaaaaaaaaaaaaaa" localSheetId="44">#REF!</definedName>
    <definedName name="aaaaaaaaaaaaaaaaaaaaa" localSheetId="45">#REF!</definedName>
    <definedName name="aaaaaaaaaaaaaaaaaaaaa" localSheetId="46">#REF!</definedName>
    <definedName name="aaaaaaaaaaaaaaaaaaaaa" localSheetId="47">#REF!</definedName>
    <definedName name="aaaaaaaaaaaaaaaaaaaaa" localSheetId="48">#REF!</definedName>
    <definedName name="aaaaaaaaaaaaaaaaaaaaa" localSheetId="49">#REF!</definedName>
    <definedName name="aaaaaaaaaaaaaaaaaaaaa" localSheetId="50">#REF!</definedName>
    <definedName name="aaaaaaaaaaaaaaaaaaaaa" localSheetId="51">#REF!</definedName>
    <definedName name="aaaaaaaaaaaaaaaaaaaaa" localSheetId="52">#REF!</definedName>
    <definedName name="aaaaaaaaaaaaaaaaaaaaa" localSheetId="53">#REF!</definedName>
    <definedName name="aaaaaaaaaaaaaaaaaaaaa" localSheetId="54">#REF!</definedName>
    <definedName name="aaaaaaaaaaaaaaaaaaaaa" localSheetId="55">#REF!</definedName>
    <definedName name="aaaaaaaaaaaaaaaaaaaaa" localSheetId="56">#REF!</definedName>
    <definedName name="aaaaaaaaaaaaaaaaaaaaa" localSheetId="57">#REF!</definedName>
    <definedName name="aaaaaaaaaaaaaaaaaaaaa" localSheetId="58">#REF!</definedName>
    <definedName name="aaaaaaaaaaaaaaaaaaaaa" localSheetId="59">#REF!</definedName>
    <definedName name="aaaaaaaaaaaaaaaaaaaaa" localSheetId="60">#REF!</definedName>
    <definedName name="aaaaaaaaaaaaaaaaaaaaa" localSheetId="61">#REF!</definedName>
    <definedName name="aaaaaaaaaaaaaaaaaaaaa" localSheetId="62">#REF!</definedName>
    <definedName name="aaaaaaaaaaaaaaaaaaaaa" localSheetId="63">#REF!</definedName>
    <definedName name="aaaaaaaaaaaaaaaaaaaaa" localSheetId="64">#REF!</definedName>
    <definedName name="aaaaaaaaaaaaaaaaaaaaa" localSheetId="65">#REF!</definedName>
    <definedName name="aaaaaaaaaaaaaaaaaaaaa" localSheetId="66">#REF!</definedName>
    <definedName name="aaaaaaaaaaaaaaaaaaaaa" localSheetId="67">#REF!</definedName>
    <definedName name="aaaaaaaaaaaaaaaaaaaaa" localSheetId="68">#REF!</definedName>
    <definedName name="aaaaaaaaaaaaaaaaaaaaa" localSheetId="69">#REF!</definedName>
    <definedName name="aaaaaaaaaaaaaaaaaaaaa" localSheetId="70">#REF!</definedName>
    <definedName name="aaaaaaaaaaaaaaaaaaaaa" localSheetId="71">#REF!</definedName>
    <definedName name="aaaaaaaaaaaaaaaaaaaaa" localSheetId="72">#REF!</definedName>
    <definedName name="aaaaaaaaaaaaaaaaaaaaa" localSheetId="73">#REF!</definedName>
    <definedName name="aaaaaaaaaaaaaaaaaaaaa" localSheetId="74">#REF!</definedName>
    <definedName name="aaaaaaaaaaaaaaaaaaaaa" localSheetId="75">#REF!</definedName>
    <definedName name="aaaaaaaaaaaaaaaaaaaaa" localSheetId="76">#REF!</definedName>
    <definedName name="aaaaaaaaaaaaaaaaaaaaa" localSheetId="77">#REF!</definedName>
    <definedName name="aaaaaaaaaaaaaaaaaaaaa" localSheetId="78">#REF!</definedName>
    <definedName name="aaaaaaaaaaaaaaaaaaaaa" localSheetId="79">#REF!</definedName>
    <definedName name="aaaaaaaaaaaaaaaaaaaaa" localSheetId="80">#REF!</definedName>
    <definedName name="aaaaaaaaaaaaaaaaaaaaa" localSheetId="81">#REF!</definedName>
    <definedName name="aaaaaaaaaaaaaaaaaaaaa" localSheetId="82">#REF!</definedName>
    <definedName name="aaaaaaaaaaaaaaaaaaaaa" localSheetId="83">#REF!</definedName>
    <definedName name="aaaaaaaaaaaaaaaaaaaaa" localSheetId="84">#REF!</definedName>
    <definedName name="aaaaaaaaaaaaaaaaaaaaa" localSheetId="85">#REF!</definedName>
    <definedName name="aaaaaaaaaaaaaaaaaaaaa" localSheetId="86">#REF!</definedName>
    <definedName name="aaaaaaaaaaaaaaaaaaaaa" localSheetId="87">#REF!</definedName>
    <definedName name="aaaaaaaaaaaaaaaaaaaaa" localSheetId="88">#REF!</definedName>
    <definedName name="aaaaaaaaaaaaaaaaaaaaa" localSheetId="89">#REF!</definedName>
    <definedName name="aaaaaaaaaaaaaaaaaaaaa" localSheetId="90">#REF!</definedName>
    <definedName name="aaaaaaaaaaaaaaaaaaaaa" localSheetId="91">#REF!</definedName>
    <definedName name="aaaaaaaaaaaaaaaaaaaaa" localSheetId="92">#REF!</definedName>
    <definedName name="aaaaaaaaaaaaaaaaaaaaa" localSheetId="93">#REF!</definedName>
    <definedName name="aaaaaaaaaaaaaaaaaaaaa" localSheetId="94">#REF!</definedName>
    <definedName name="aaaaaaaaaaaaaaaaaaaaa" localSheetId="95">#REF!</definedName>
    <definedName name="aaaaaaaaaaaaaaaaaaaaa" localSheetId="96">#REF!</definedName>
    <definedName name="aaaaaaaaaaaaaaaaaaaaa" localSheetId="97">#REF!</definedName>
    <definedName name="aaaaaaaaaaaaaaaaaaaaa" localSheetId="98">#REF!</definedName>
    <definedName name="aaaaaaaaaaaaaaaaaaaaa" localSheetId="99">#REF!</definedName>
    <definedName name="aaaaaaaaaaaaaaaaaaaaa" localSheetId="100">#REF!</definedName>
    <definedName name="aaaaaaaaaaaaaaaaaaaaa" localSheetId="101">#REF!</definedName>
    <definedName name="aaaaaaaaaaaaaaaaaaaaa" localSheetId="102">#REF!</definedName>
    <definedName name="aaaaaaaaaaaaaaaaaaaaa" localSheetId="103">#REF!</definedName>
    <definedName name="aaaaaaaaaaaaaaaaaaaaa" localSheetId="15">#REF!</definedName>
    <definedName name="aaaaaaaaaaaaaaaaaaaaa" localSheetId="16">#REF!</definedName>
    <definedName name="aaaaaaaaaaaaaaaaaaaaa" localSheetId="20">#REF!</definedName>
    <definedName name="aaaaaaaaaaaaaaaaaaaaa" localSheetId="21">#REF!</definedName>
    <definedName name="aaaaaaaaaaaaaaaaaaaaa" localSheetId="22">#REF!</definedName>
    <definedName name="aaaaaaaaaaaaaaaaaaaaa" localSheetId="23">#REF!</definedName>
    <definedName name="aaaaaaaaaaaaaaaaaaaaa" localSheetId="17">#REF!</definedName>
    <definedName name="aaaaaaaaaaaaaaaaaaaaa" localSheetId="24">#REF!</definedName>
    <definedName name="aaaaaaaaaaaaaaaaaaaaa" localSheetId="25">#REF!</definedName>
    <definedName name="aaaaaaaaaaaaaaaaaaaaa" localSheetId="18">#REF!</definedName>
    <definedName name="aaaaaaaaaaaaaaaaaaaaa" localSheetId="19">#REF!</definedName>
    <definedName name="aaaaaaaaaaaaaaaaaaaaa" localSheetId="5">#REF!</definedName>
    <definedName name="aaaaaaaaaaaaaaaaaaaaa" localSheetId="6">#REF!</definedName>
    <definedName name="aaaaaaaaaaaaaaaaaaaaa" localSheetId="7">#REF!</definedName>
    <definedName name="aaaaaaaaaaaaaaaaaaaaa" localSheetId="8">#REF!</definedName>
    <definedName name="aaaaaaaaaaaaaaaaaaaaa" localSheetId="9">#REF!</definedName>
    <definedName name="aaaaaaaaaaaaaaaaaaaaa" localSheetId="10">#REF!</definedName>
    <definedName name="aaaaaaaaaaaaaaaaaaaaa" localSheetId="11">#REF!</definedName>
    <definedName name="aaaaaaaaaaaaaaaaaaaaa" localSheetId="12">#REF!</definedName>
    <definedName name="aaaaaaaaaaaaaaaaaaaaa" localSheetId="13">#REF!</definedName>
    <definedName name="aaaaaaaaaaaaaaaaaaaaa" localSheetId="14">#REF!</definedName>
    <definedName name="aaaaaaaaaaaaaaaaaaaaa">#REF!</definedName>
    <definedName name="aaaaaaaaaaaaaaaaaaaaaaa" localSheetId="27">#REF!</definedName>
    <definedName name="aaaaaaaaaaaaaaaaaaaaaaa" localSheetId="26">#REF!</definedName>
    <definedName name="aaaaaaaaaaaaaaaaaaaaaaa" localSheetId="28">#REF!</definedName>
    <definedName name="aaaaaaaaaaaaaaaaaaaaaaa" localSheetId="29">#REF!</definedName>
    <definedName name="aaaaaaaaaaaaaaaaaaaaaaa" localSheetId="30">#REF!</definedName>
    <definedName name="aaaaaaaaaaaaaaaaaaaaaaa" localSheetId="31">#REF!</definedName>
    <definedName name="aaaaaaaaaaaaaaaaaaaaaaa" localSheetId="32">#REF!</definedName>
    <definedName name="aaaaaaaaaaaaaaaaaaaaaaa" localSheetId="33">#REF!</definedName>
    <definedName name="aaaaaaaaaaaaaaaaaaaaaaa" localSheetId="34">#REF!</definedName>
    <definedName name="aaaaaaaaaaaaaaaaaaaaaaa" localSheetId="35">#REF!</definedName>
    <definedName name="aaaaaaaaaaaaaaaaaaaaaaa" localSheetId="36">#REF!</definedName>
    <definedName name="aaaaaaaaaaaaaaaaaaaaaaa" localSheetId="37">#REF!</definedName>
    <definedName name="aaaaaaaaaaaaaaaaaaaaaaa" localSheetId="38">#REF!</definedName>
    <definedName name="aaaaaaaaaaaaaaaaaaaaaaa" localSheetId="39">#REF!</definedName>
    <definedName name="aaaaaaaaaaaaaaaaaaaaaaa" localSheetId="40">#REF!</definedName>
    <definedName name="aaaaaaaaaaaaaaaaaaaaaaa" localSheetId="41">#REF!</definedName>
    <definedName name="aaaaaaaaaaaaaaaaaaaaaaa" localSheetId="42">#REF!</definedName>
    <definedName name="aaaaaaaaaaaaaaaaaaaaaaa" localSheetId="43">#REF!</definedName>
    <definedName name="aaaaaaaaaaaaaaaaaaaaaaa" localSheetId="44">#REF!</definedName>
    <definedName name="aaaaaaaaaaaaaaaaaaaaaaa" localSheetId="45">#REF!</definedName>
    <definedName name="aaaaaaaaaaaaaaaaaaaaaaa" localSheetId="46">#REF!</definedName>
    <definedName name="aaaaaaaaaaaaaaaaaaaaaaa" localSheetId="47">#REF!</definedName>
    <definedName name="aaaaaaaaaaaaaaaaaaaaaaa" localSheetId="48">#REF!</definedName>
    <definedName name="aaaaaaaaaaaaaaaaaaaaaaa" localSheetId="49">#REF!</definedName>
    <definedName name="aaaaaaaaaaaaaaaaaaaaaaa" localSheetId="50">#REF!</definedName>
    <definedName name="aaaaaaaaaaaaaaaaaaaaaaa" localSheetId="51">#REF!</definedName>
    <definedName name="aaaaaaaaaaaaaaaaaaaaaaa" localSheetId="52">#REF!</definedName>
    <definedName name="aaaaaaaaaaaaaaaaaaaaaaa" localSheetId="53">#REF!</definedName>
    <definedName name="aaaaaaaaaaaaaaaaaaaaaaa" localSheetId="54">#REF!</definedName>
    <definedName name="aaaaaaaaaaaaaaaaaaaaaaa" localSheetId="55">#REF!</definedName>
    <definedName name="aaaaaaaaaaaaaaaaaaaaaaa" localSheetId="56">#REF!</definedName>
    <definedName name="aaaaaaaaaaaaaaaaaaaaaaa" localSheetId="57">#REF!</definedName>
    <definedName name="aaaaaaaaaaaaaaaaaaaaaaa" localSheetId="58">#REF!</definedName>
    <definedName name="aaaaaaaaaaaaaaaaaaaaaaa" localSheetId="59">#REF!</definedName>
    <definedName name="aaaaaaaaaaaaaaaaaaaaaaa" localSheetId="60">#REF!</definedName>
    <definedName name="aaaaaaaaaaaaaaaaaaaaaaa" localSheetId="61">#REF!</definedName>
    <definedName name="aaaaaaaaaaaaaaaaaaaaaaa" localSheetId="62">#REF!</definedName>
    <definedName name="aaaaaaaaaaaaaaaaaaaaaaa" localSheetId="63">#REF!</definedName>
    <definedName name="aaaaaaaaaaaaaaaaaaaaaaa" localSheetId="64">#REF!</definedName>
    <definedName name="aaaaaaaaaaaaaaaaaaaaaaa" localSheetId="65">#REF!</definedName>
    <definedName name="aaaaaaaaaaaaaaaaaaaaaaa" localSheetId="66">#REF!</definedName>
    <definedName name="aaaaaaaaaaaaaaaaaaaaaaa" localSheetId="67">#REF!</definedName>
    <definedName name="aaaaaaaaaaaaaaaaaaaaaaa" localSheetId="68">#REF!</definedName>
    <definedName name="aaaaaaaaaaaaaaaaaaaaaaa" localSheetId="69">#REF!</definedName>
    <definedName name="aaaaaaaaaaaaaaaaaaaaaaa" localSheetId="70">#REF!</definedName>
    <definedName name="aaaaaaaaaaaaaaaaaaaaaaa" localSheetId="71">#REF!</definedName>
    <definedName name="aaaaaaaaaaaaaaaaaaaaaaa" localSheetId="72">#REF!</definedName>
    <definedName name="aaaaaaaaaaaaaaaaaaaaaaa" localSheetId="73">#REF!</definedName>
    <definedName name="aaaaaaaaaaaaaaaaaaaaaaa" localSheetId="74">#REF!</definedName>
    <definedName name="aaaaaaaaaaaaaaaaaaaaaaa" localSheetId="75">#REF!</definedName>
    <definedName name="aaaaaaaaaaaaaaaaaaaaaaa" localSheetId="76">#REF!</definedName>
    <definedName name="aaaaaaaaaaaaaaaaaaaaaaa" localSheetId="77">#REF!</definedName>
    <definedName name="aaaaaaaaaaaaaaaaaaaaaaa" localSheetId="78">#REF!</definedName>
    <definedName name="aaaaaaaaaaaaaaaaaaaaaaa" localSheetId="79">#REF!</definedName>
    <definedName name="aaaaaaaaaaaaaaaaaaaaaaa" localSheetId="80">#REF!</definedName>
    <definedName name="aaaaaaaaaaaaaaaaaaaaaaa" localSheetId="81">#REF!</definedName>
    <definedName name="aaaaaaaaaaaaaaaaaaaaaaa" localSheetId="82">#REF!</definedName>
    <definedName name="aaaaaaaaaaaaaaaaaaaaaaa" localSheetId="83">#REF!</definedName>
    <definedName name="aaaaaaaaaaaaaaaaaaaaaaa" localSheetId="84">#REF!</definedName>
    <definedName name="aaaaaaaaaaaaaaaaaaaaaaa" localSheetId="85">#REF!</definedName>
    <definedName name="aaaaaaaaaaaaaaaaaaaaaaa" localSheetId="86">#REF!</definedName>
    <definedName name="aaaaaaaaaaaaaaaaaaaaaaa" localSheetId="87">#REF!</definedName>
    <definedName name="aaaaaaaaaaaaaaaaaaaaaaa" localSheetId="88">#REF!</definedName>
    <definedName name="aaaaaaaaaaaaaaaaaaaaaaa" localSheetId="89">#REF!</definedName>
    <definedName name="aaaaaaaaaaaaaaaaaaaaaaa" localSheetId="90">#REF!</definedName>
    <definedName name="aaaaaaaaaaaaaaaaaaaaaaa" localSheetId="91">#REF!</definedName>
    <definedName name="aaaaaaaaaaaaaaaaaaaaaaa" localSheetId="92">#REF!</definedName>
    <definedName name="aaaaaaaaaaaaaaaaaaaaaaa" localSheetId="93">#REF!</definedName>
    <definedName name="aaaaaaaaaaaaaaaaaaaaaaa" localSheetId="94">#REF!</definedName>
    <definedName name="aaaaaaaaaaaaaaaaaaaaaaa" localSheetId="95">#REF!</definedName>
    <definedName name="aaaaaaaaaaaaaaaaaaaaaaa" localSheetId="96">#REF!</definedName>
    <definedName name="aaaaaaaaaaaaaaaaaaaaaaa" localSheetId="97">#REF!</definedName>
    <definedName name="aaaaaaaaaaaaaaaaaaaaaaa" localSheetId="98">#REF!</definedName>
    <definedName name="aaaaaaaaaaaaaaaaaaaaaaa" localSheetId="99">#REF!</definedName>
    <definedName name="aaaaaaaaaaaaaaaaaaaaaaa" localSheetId="100">#REF!</definedName>
    <definedName name="aaaaaaaaaaaaaaaaaaaaaaa" localSheetId="101">#REF!</definedName>
    <definedName name="aaaaaaaaaaaaaaaaaaaaaaa" localSheetId="102">#REF!</definedName>
    <definedName name="aaaaaaaaaaaaaaaaaaaaaaa" localSheetId="103">#REF!</definedName>
    <definedName name="aaaaaaaaaaaaaaaaaaaaaaa" localSheetId="15">#REF!</definedName>
    <definedName name="aaaaaaaaaaaaaaaaaaaaaaa" localSheetId="16">#REF!</definedName>
    <definedName name="aaaaaaaaaaaaaaaaaaaaaaa" localSheetId="20">#REF!</definedName>
    <definedName name="aaaaaaaaaaaaaaaaaaaaaaa" localSheetId="21">#REF!</definedName>
    <definedName name="aaaaaaaaaaaaaaaaaaaaaaa" localSheetId="22">#REF!</definedName>
    <definedName name="aaaaaaaaaaaaaaaaaaaaaaa" localSheetId="23">#REF!</definedName>
    <definedName name="aaaaaaaaaaaaaaaaaaaaaaa" localSheetId="17">#REF!</definedName>
    <definedName name="aaaaaaaaaaaaaaaaaaaaaaa" localSheetId="24">#REF!</definedName>
    <definedName name="aaaaaaaaaaaaaaaaaaaaaaa" localSheetId="25">#REF!</definedName>
    <definedName name="aaaaaaaaaaaaaaaaaaaaaaa" localSheetId="18">#REF!</definedName>
    <definedName name="aaaaaaaaaaaaaaaaaaaaaaa" localSheetId="19">#REF!</definedName>
    <definedName name="aaaaaaaaaaaaaaaaaaaaaaa" localSheetId="5">#REF!</definedName>
    <definedName name="aaaaaaaaaaaaaaaaaaaaaaa" localSheetId="6">#REF!</definedName>
    <definedName name="aaaaaaaaaaaaaaaaaaaaaaa" localSheetId="7">#REF!</definedName>
    <definedName name="aaaaaaaaaaaaaaaaaaaaaaa" localSheetId="8">#REF!</definedName>
    <definedName name="aaaaaaaaaaaaaaaaaaaaaaa" localSheetId="9">#REF!</definedName>
    <definedName name="aaaaaaaaaaaaaaaaaaaaaaa" localSheetId="10">#REF!</definedName>
    <definedName name="aaaaaaaaaaaaaaaaaaaaaaa" localSheetId="11">#REF!</definedName>
    <definedName name="aaaaaaaaaaaaaaaaaaaaaaa" localSheetId="12">#REF!</definedName>
    <definedName name="aaaaaaaaaaaaaaaaaaaaaaa" localSheetId="13">#REF!</definedName>
    <definedName name="aaaaaaaaaaaaaaaaaaaaaaa" localSheetId="14">#REF!</definedName>
    <definedName name="aaaaaaaaaaaaaaaaaaaaaaa">#REF!</definedName>
    <definedName name="aaaaaaaaaaaaaaaaaaaaaaaaaaaaaaaa" localSheetId="27">#REF!</definedName>
    <definedName name="aaaaaaaaaaaaaaaaaaaaaaaaaaaaaaaa" localSheetId="26">#REF!</definedName>
    <definedName name="aaaaaaaaaaaaaaaaaaaaaaaaaaaaaaaa" localSheetId="28">#REF!</definedName>
    <definedName name="aaaaaaaaaaaaaaaaaaaaaaaaaaaaaaaa" localSheetId="29">#REF!</definedName>
    <definedName name="aaaaaaaaaaaaaaaaaaaaaaaaaaaaaaaa" localSheetId="30">#REF!</definedName>
    <definedName name="aaaaaaaaaaaaaaaaaaaaaaaaaaaaaaaa" localSheetId="31">#REF!</definedName>
    <definedName name="aaaaaaaaaaaaaaaaaaaaaaaaaaaaaaaa" localSheetId="32">#REF!</definedName>
    <definedName name="aaaaaaaaaaaaaaaaaaaaaaaaaaaaaaaa" localSheetId="33">#REF!</definedName>
    <definedName name="aaaaaaaaaaaaaaaaaaaaaaaaaaaaaaaa" localSheetId="34">#REF!</definedName>
    <definedName name="aaaaaaaaaaaaaaaaaaaaaaaaaaaaaaaa" localSheetId="35">#REF!</definedName>
    <definedName name="aaaaaaaaaaaaaaaaaaaaaaaaaaaaaaaa" localSheetId="36">#REF!</definedName>
    <definedName name="aaaaaaaaaaaaaaaaaaaaaaaaaaaaaaaa" localSheetId="37">#REF!</definedName>
    <definedName name="aaaaaaaaaaaaaaaaaaaaaaaaaaaaaaaa" localSheetId="38">#REF!</definedName>
    <definedName name="aaaaaaaaaaaaaaaaaaaaaaaaaaaaaaaa" localSheetId="39">#REF!</definedName>
    <definedName name="aaaaaaaaaaaaaaaaaaaaaaaaaaaaaaaa" localSheetId="40">#REF!</definedName>
    <definedName name="aaaaaaaaaaaaaaaaaaaaaaaaaaaaaaaa" localSheetId="41">#REF!</definedName>
    <definedName name="aaaaaaaaaaaaaaaaaaaaaaaaaaaaaaaa" localSheetId="42">#REF!</definedName>
    <definedName name="aaaaaaaaaaaaaaaaaaaaaaaaaaaaaaaa" localSheetId="43">#REF!</definedName>
    <definedName name="aaaaaaaaaaaaaaaaaaaaaaaaaaaaaaaa" localSheetId="44">#REF!</definedName>
    <definedName name="aaaaaaaaaaaaaaaaaaaaaaaaaaaaaaaa" localSheetId="45">#REF!</definedName>
    <definedName name="aaaaaaaaaaaaaaaaaaaaaaaaaaaaaaaa" localSheetId="46">#REF!</definedName>
    <definedName name="aaaaaaaaaaaaaaaaaaaaaaaaaaaaaaaa" localSheetId="47">#REF!</definedName>
    <definedName name="aaaaaaaaaaaaaaaaaaaaaaaaaaaaaaaa" localSheetId="48">#REF!</definedName>
    <definedName name="aaaaaaaaaaaaaaaaaaaaaaaaaaaaaaaa" localSheetId="49">#REF!</definedName>
    <definedName name="aaaaaaaaaaaaaaaaaaaaaaaaaaaaaaaa" localSheetId="50">#REF!</definedName>
    <definedName name="aaaaaaaaaaaaaaaaaaaaaaaaaaaaaaaa" localSheetId="51">#REF!</definedName>
    <definedName name="aaaaaaaaaaaaaaaaaaaaaaaaaaaaaaaa" localSheetId="52">#REF!</definedName>
    <definedName name="aaaaaaaaaaaaaaaaaaaaaaaaaaaaaaaa" localSheetId="53">#REF!</definedName>
    <definedName name="aaaaaaaaaaaaaaaaaaaaaaaaaaaaaaaa" localSheetId="54">#REF!</definedName>
    <definedName name="aaaaaaaaaaaaaaaaaaaaaaaaaaaaaaaa" localSheetId="55">#REF!</definedName>
    <definedName name="aaaaaaaaaaaaaaaaaaaaaaaaaaaaaaaa" localSheetId="56">#REF!</definedName>
    <definedName name="aaaaaaaaaaaaaaaaaaaaaaaaaaaaaaaa" localSheetId="57">#REF!</definedName>
    <definedName name="aaaaaaaaaaaaaaaaaaaaaaaaaaaaaaaa" localSheetId="58">#REF!</definedName>
    <definedName name="aaaaaaaaaaaaaaaaaaaaaaaaaaaaaaaa" localSheetId="59">#REF!</definedName>
    <definedName name="aaaaaaaaaaaaaaaaaaaaaaaaaaaaaaaa" localSheetId="60">#REF!</definedName>
    <definedName name="aaaaaaaaaaaaaaaaaaaaaaaaaaaaaaaa" localSheetId="61">#REF!</definedName>
    <definedName name="aaaaaaaaaaaaaaaaaaaaaaaaaaaaaaaa" localSheetId="62">#REF!</definedName>
    <definedName name="aaaaaaaaaaaaaaaaaaaaaaaaaaaaaaaa" localSheetId="63">#REF!</definedName>
    <definedName name="aaaaaaaaaaaaaaaaaaaaaaaaaaaaaaaa" localSheetId="64">#REF!</definedName>
    <definedName name="aaaaaaaaaaaaaaaaaaaaaaaaaaaaaaaa" localSheetId="65">#REF!</definedName>
    <definedName name="aaaaaaaaaaaaaaaaaaaaaaaaaaaaaaaa" localSheetId="66">#REF!</definedName>
    <definedName name="aaaaaaaaaaaaaaaaaaaaaaaaaaaaaaaa" localSheetId="67">#REF!</definedName>
    <definedName name="aaaaaaaaaaaaaaaaaaaaaaaaaaaaaaaa" localSheetId="68">#REF!</definedName>
    <definedName name="aaaaaaaaaaaaaaaaaaaaaaaaaaaaaaaa" localSheetId="69">#REF!</definedName>
    <definedName name="aaaaaaaaaaaaaaaaaaaaaaaaaaaaaaaa" localSheetId="70">#REF!</definedName>
    <definedName name="aaaaaaaaaaaaaaaaaaaaaaaaaaaaaaaa" localSheetId="71">#REF!</definedName>
    <definedName name="aaaaaaaaaaaaaaaaaaaaaaaaaaaaaaaa" localSheetId="72">#REF!</definedName>
    <definedName name="aaaaaaaaaaaaaaaaaaaaaaaaaaaaaaaa" localSheetId="73">#REF!</definedName>
    <definedName name="aaaaaaaaaaaaaaaaaaaaaaaaaaaaaaaa" localSheetId="74">#REF!</definedName>
    <definedName name="aaaaaaaaaaaaaaaaaaaaaaaaaaaaaaaa" localSheetId="75">#REF!</definedName>
    <definedName name="aaaaaaaaaaaaaaaaaaaaaaaaaaaaaaaa" localSheetId="76">#REF!</definedName>
    <definedName name="aaaaaaaaaaaaaaaaaaaaaaaaaaaaaaaa" localSheetId="77">#REF!</definedName>
    <definedName name="aaaaaaaaaaaaaaaaaaaaaaaaaaaaaaaa" localSheetId="78">#REF!</definedName>
    <definedName name="aaaaaaaaaaaaaaaaaaaaaaaaaaaaaaaa" localSheetId="79">#REF!</definedName>
    <definedName name="aaaaaaaaaaaaaaaaaaaaaaaaaaaaaaaa" localSheetId="80">#REF!</definedName>
    <definedName name="aaaaaaaaaaaaaaaaaaaaaaaaaaaaaaaa" localSheetId="81">#REF!</definedName>
    <definedName name="aaaaaaaaaaaaaaaaaaaaaaaaaaaaaaaa" localSheetId="82">#REF!</definedName>
    <definedName name="aaaaaaaaaaaaaaaaaaaaaaaaaaaaaaaa" localSheetId="83">#REF!</definedName>
    <definedName name="aaaaaaaaaaaaaaaaaaaaaaaaaaaaaaaa" localSheetId="84">#REF!</definedName>
    <definedName name="aaaaaaaaaaaaaaaaaaaaaaaaaaaaaaaa" localSheetId="85">#REF!</definedName>
    <definedName name="aaaaaaaaaaaaaaaaaaaaaaaaaaaaaaaa" localSheetId="86">#REF!</definedName>
    <definedName name="aaaaaaaaaaaaaaaaaaaaaaaaaaaaaaaa" localSheetId="87">#REF!</definedName>
    <definedName name="aaaaaaaaaaaaaaaaaaaaaaaaaaaaaaaa" localSheetId="88">#REF!</definedName>
    <definedName name="aaaaaaaaaaaaaaaaaaaaaaaaaaaaaaaa" localSheetId="89">#REF!</definedName>
    <definedName name="aaaaaaaaaaaaaaaaaaaaaaaaaaaaaaaa" localSheetId="90">#REF!</definedName>
    <definedName name="aaaaaaaaaaaaaaaaaaaaaaaaaaaaaaaa" localSheetId="91">#REF!</definedName>
    <definedName name="aaaaaaaaaaaaaaaaaaaaaaaaaaaaaaaa" localSheetId="92">#REF!</definedName>
    <definedName name="aaaaaaaaaaaaaaaaaaaaaaaaaaaaaaaa" localSheetId="93">#REF!</definedName>
    <definedName name="aaaaaaaaaaaaaaaaaaaaaaaaaaaaaaaa" localSheetId="94">#REF!</definedName>
    <definedName name="aaaaaaaaaaaaaaaaaaaaaaaaaaaaaaaa" localSheetId="95">#REF!</definedName>
    <definedName name="aaaaaaaaaaaaaaaaaaaaaaaaaaaaaaaa" localSheetId="96">#REF!</definedName>
    <definedName name="aaaaaaaaaaaaaaaaaaaaaaaaaaaaaaaa" localSheetId="97">#REF!</definedName>
    <definedName name="aaaaaaaaaaaaaaaaaaaaaaaaaaaaaaaa" localSheetId="98">#REF!</definedName>
    <definedName name="aaaaaaaaaaaaaaaaaaaaaaaaaaaaaaaa" localSheetId="99">#REF!</definedName>
    <definedName name="aaaaaaaaaaaaaaaaaaaaaaaaaaaaaaaa" localSheetId="100">#REF!</definedName>
    <definedName name="aaaaaaaaaaaaaaaaaaaaaaaaaaaaaaaa" localSheetId="101">#REF!</definedName>
    <definedName name="aaaaaaaaaaaaaaaaaaaaaaaaaaaaaaaa" localSheetId="102">#REF!</definedName>
    <definedName name="aaaaaaaaaaaaaaaaaaaaaaaaaaaaaaaa" localSheetId="103">#REF!</definedName>
    <definedName name="aaaaaaaaaaaaaaaaaaaaaaaaaaaaaaaa" localSheetId="15">#REF!</definedName>
    <definedName name="aaaaaaaaaaaaaaaaaaaaaaaaaaaaaaaa" localSheetId="16">#REF!</definedName>
    <definedName name="aaaaaaaaaaaaaaaaaaaaaaaaaaaaaaaa" localSheetId="20">#REF!</definedName>
    <definedName name="aaaaaaaaaaaaaaaaaaaaaaaaaaaaaaaa" localSheetId="21">#REF!</definedName>
    <definedName name="aaaaaaaaaaaaaaaaaaaaaaaaaaaaaaaa" localSheetId="22">#REF!</definedName>
    <definedName name="aaaaaaaaaaaaaaaaaaaaaaaaaaaaaaaa" localSheetId="23">#REF!</definedName>
    <definedName name="aaaaaaaaaaaaaaaaaaaaaaaaaaaaaaaa" localSheetId="17">#REF!</definedName>
    <definedName name="aaaaaaaaaaaaaaaaaaaaaaaaaaaaaaaa" localSheetId="24">#REF!</definedName>
    <definedName name="aaaaaaaaaaaaaaaaaaaaaaaaaaaaaaaa" localSheetId="25">#REF!</definedName>
    <definedName name="aaaaaaaaaaaaaaaaaaaaaaaaaaaaaaaa" localSheetId="18">#REF!</definedName>
    <definedName name="aaaaaaaaaaaaaaaaaaaaaaaaaaaaaaaa" localSheetId="19">#REF!</definedName>
    <definedName name="aaaaaaaaaaaaaaaaaaaaaaaaaaaaaaaa" localSheetId="5">#REF!</definedName>
    <definedName name="aaaaaaaaaaaaaaaaaaaaaaaaaaaaaaaa" localSheetId="6">#REF!</definedName>
    <definedName name="aaaaaaaaaaaaaaaaaaaaaaaaaaaaaaaa" localSheetId="7">#REF!</definedName>
    <definedName name="aaaaaaaaaaaaaaaaaaaaaaaaaaaaaaaa" localSheetId="8">#REF!</definedName>
    <definedName name="aaaaaaaaaaaaaaaaaaaaaaaaaaaaaaaa" localSheetId="9">#REF!</definedName>
    <definedName name="aaaaaaaaaaaaaaaaaaaaaaaaaaaaaaaa" localSheetId="10">#REF!</definedName>
    <definedName name="aaaaaaaaaaaaaaaaaaaaaaaaaaaaaaaa" localSheetId="11">#REF!</definedName>
    <definedName name="aaaaaaaaaaaaaaaaaaaaaaaaaaaaaaaa" localSheetId="12">#REF!</definedName>
    <definedName name="aaaaaaaaaaaaaaaaaaaaaaaaaaaaaaaa" localSheetId="13">#REF!</definedName>
    <definedName name="aaaaaaaaaaaaaaaaaaaaaaaaaaaaaaaa" localSheetId="14">#REF!</definedName>
    <definedName name="aaaaaaaaaaaaaaaaaaaaaaaaaaaaaaaa">#REF!</definedName>
    <definedName name="ahdahahdjah" localSheetId="29" hidden="1">{#N/A,#N/A,FALSE,"Aging Summary";#N/A,#N/A,FALSE,"Ratio Analysis";#N/A,#N/A,FALSE,"Test 120 Day Accts";#N/A,#N/A,FALSE,"Tickmarks"}</definedName>
    <definedName name="ahdahahdjah" localSheetId="30" hidden="1">{#N/A,#N/A,FALSE,"Aging Summary";#N/A,#N/A,FALSE,"Ratio Analysis";#N/A,#N/A,FALSE,"Test 120 Day Accts";#N/A,#N/A,FALSE,"Tickmarks"}</definedName>
    <definedName name="ahdahahdjah" localSheetId="31" hidden="1">{#N/A,#N/A,FALSE,"Aging Summary";#N/A,#N/A,FALSE,"Ratio Analysis";#N/A,#N/A,FALSE,"Test 120 Day Accts";#N/A,#N/A,FALSE,"Tickmarks"}</definedName>
    <definedName name="ahdahahdjah" localSheetId="32" hidden="1">{#N/A,#N/A,FALSE,"Aging Summary";#N/A,#N/A,FALSE,"Ratio Analysis";#N/A,#N/A,FALSE,"Test 120 Day Accts";#N/A,#N/A,FALSE,"Tickmarks"}</definedName>
    <definedName name="ahdahahdjah" localSheetId="33" hidden="1">{#N/A,#N/A,FALSE,"Aging Summary";#N/A,#N/A,FALSE,"Ratio Analysis";#N/A,#N/A,FALSE,"Test 120 Day Accts";#N/A,#N/A,FALSE,"Tickmarks"}</definedName>
    <definedName name="ahdahahdjah" localSheetId="34" hidden="1">{#N/A,#N/A,FALSE,"Aging Summary";#N/A,#N/A,FALSE,"Ratio Analysis";#N/A,#N/A,FALSE,"Test 120 Day Accts";#N/A,#N/A,FALSE,"Tickmarks"}</definedName>
    <definedName name="ahdahahdjah" localSheetId="35" hidden="1">{#N/A,#N/A,FALSE,"Aging Summary";#N/A,#N/A,FALSE,"Ratio Analysis";#N/A,#N/A,FALSE,"Test 120 Day Accts";#N/A,#N/A,FALSE,"Tickmarks"}</definedName>
    <definedName name="ahdahahdjah" localSheetId="36" hidden="1">{#N/A,#N/A,FALSE,"Aging Summary";#N/A,#N/A,FALSE,"Ratio Analysis";#N/A,#N/A,FALSE,"Test 120 Day Accts";#N/A,#N/A,FALSE,"Tickmarks"}</definedName>
    <definedName name="ahdahahdjah" localSheetId="37" hidden="1">{#N/A,#N/A,FALSE,"Aging Summary";#N/A,#N/A,FALSE,"Ratio Analysis";#N/A,#N/A,FALSE,"Test 120 Day Accts";#N/A,#N/A,FALSE,"Tickmarks"}</definedName>
    <definedName name="ahdahahdjah" localSheetId="38" hidden="1">{#N/A,#N/A,FALSE,"Aging Summary";#N/A,#N/A,FALSE,"Ratio Analysis";#N/A,#N/A,FALSE,"Test 120 Day Accts";#N/A,#N/A,FALSE,"Tickmarks"}</definedName>
    <definedName name="ahdahahdjah" localSheetId="39" hidden="1">{#N/A,#N/A,FALSE,"Aging Summary";#N/A,#N/A,FALSE,"Ratio Analysis";#N/A,#N/A,FALSE,"Test 120 Day Accts";#N/A,#N/A,FALSE,"Tickmarks"}</definedName>
    <definedName name="ahdahahdjah" localSheetId="40" hidden="1">{#N/A,#N/A,FALSE,"Aging Summary";#N/A,#N/A,FALSE,"Ratio Analysis";#N/A,#N/A,FALSE,"Test 120 Day Accts";#N/A,#N/A,FALSE,"Tickmarks"}</definedName>
    <definedName name="ahdahahdjah" localSheetId="41" hidden="1">{#N/A,#N/A,FALSE,"Aging Summary";#N/A,#N/A,FALSE,"Ratio Analysis";#N/A,#N/A,FALSE,"Test 120 Day Accts";#N/A,#N/A,FALSE,"Tickmarks"}</definedName>
    <definedName name="ahdahahdjah" localSheetId="42" hidden="1">{#N/A,#N/A,FALSE,"Aging Summary";#N/A,#N/A,FALSE,"Ratio Analysis";#N/A,#N/A,FALSE,"Test 120 Day Accts";#N/A,#N/A,FALSE,"Tickmarks"}</definedName>
    <definedName name="ahdahahdjah" localSheetId="43" hidden="1">{#N/A,#N/A,FALSE,"Aging Summary";#N/A,#N/A,FALSE,"Ratio Analysis";#N/A,#N/A,FALSE,"Test 120 Day Accts";#N/A,#N/A,FALSE,"Tickmarks"}</definedName>
    <definedName name="ahdahahdjah" localSheetId="44" hidden="1">{#N/A,#N/A,FALSE,"Aging Summary";#N/A,#N/A,FALSE,"Ratio Analysis";#N/A,#N/A,FALSE,"Test 120 Day Accts";#N/A,#N/A,FALSE,"Tickmarks"}</definedName>
    <definedName name="ahdahahdjah" localSheetId="45" hidden="1">{#N/A,#N/A,FALSE,"Aging Summary";#N/A,#N/A,FALSE,"Ratio Analysis";#N/A,#N/A,FALSE,"Test 120 Day Accts";#N/A,#N/A,FALSE,"Tickmarks"}</definedName>
    <definedName name="ahdahahdjah" localSheetId="46" hidden="1">{#N/A,#N/A,FALSE,"Aging Summary";#N/A,#N/A,FALSE,"Ratio Analysis";#N/A,#N/A,FALSE,"Test 120 Day Accts";#N/A,#N/A,FALSE,"Tickmarks"}</definedName>
    <definedName name="ahdahahdjah" localSheetId="47" hidden="1">{#N/A,#N/A,FALSE,"Aging Summary";#N/A,#N/A,FALSE,"Ratio Analysis";#N/A,#N/A,FALSE,"Test 120 Day Accts";#N/A,#N/A,FALSE,"Tickmarks"}</definedName>
    <definedName name="ahdahahdjah" localSheetId="48" hidden="1">{#N/A,#N/A,FALSE,"Aging Summary";#N/A,#N/A,FALSE,"Ratio Analysis";#N/A,#N/A,FALSE,"Test 120 Day Accts";#N/A,#N/A,FALSE,"Tickmarks"}</definedName>
    <definedName name="ahdahahdjah" localSheetId="49" hidden="1">{#N/A,#N/A,FALSE,"Aging Summary";#N/A,#N/A,FALSE,"Ratio Analysis";#N/A,#N/A,FALSE,"Test 120 Day Accts";#N/A,#N/A,FALSE,"Tickmarks"}</definedName>
    <definedName name="ahdahahdjah" localSheetId="50" hidden="1">{#N/A,#N/A,FALSE,"Aging Summary";#N/A,#N/A,FALSE,"Ratio Analysis";#N/A,#N/A,FALSE,"Test 120 Day Accts";#N/A,#N/A,FALSE,"Tickmarks"}</definedName>
    <definedName name="ahdahahdjah" localSheetId="51" hidden="1">{#N/A,#N/A,FALSE,"Aging Summary";#N/A,#N/A,FALSE,"Ratio Analysis";#N/A,#N/A,FALSE,"Test 120 Day Accts";#N/A,#N/A,FALSE,"Tickmarks"}</definedName>
    <definedName name="ahdahahdjah" localSheetId="52" hidden="1">{#N/A,#N/A,FALSE,"Aging Summary";#N/A,#N/A,FALSE,"Ratio Analysis";#N/A,#N/A,FALSE,"Test 120 Day Accts";#N/A,#N/A,FALSE,"Tickmarks"}</definedName>
    <definedName name="ahdahahdjah" localSheetId="53" hidden="1">{#N/A,#N/A,FALSE,"Aging Summary";#N/A,#N/A,FALSE,"Ratio Analysis";#N/A,#N/A,FALSE,"Test 120 Day Accts";#N/A,#N/A,FALSE,"Tickmarks"}</definedName>
    <definedName name="ahdahahdjah" localSheetId="54" hidden="1">{#N/A,#N/A,FALSE,"Aging Summary";#N/A,#N/A,FALSE,"Ratio Analysis";#N/A,#N/A,FALSE,"Test 120 Day Accts";#N/A,#N/A,FALSE,"Tickmarks"}</definedName>
    <definedName name="ahdahahdjah" localSheetId="55" hidden="1">{#N/A,#N/A,FALSE,"Aging Summary";#N/A,#N/A,FALSE,"Ratio Analysis";#N/A,#N/A,FALSE,"Test 120 Day Accts";#N/A,#N/A,FALSE,"Tickmarks"}</definedName>
    <definedName name="ahdahahdjah" localSheetId="56" hidden="1">{#N/A,#N/A,FALSE,"Aging Summary";#N/A,#N/A,FALSE,"Ratio Analysis";#N/A,#N/A,FALSE,"Test 120 Day Accts";#N/A,#N/A,FALSE,"Tickmarks"}</definedName>
    <definedName name="ahdahahdjah" localSheetId="57" hidden="1">{#N/A,#N/A,FALSE,"Aging Summary";#N/A,#N/A,FALSE,"Ratio Analysis";#N/A,#N/A,FALSE,"Test 120 Day Accts";#N/A,#N/A,FALSE,"Tickmarks"}</definedName>
    <definedName name="ahdahahdjah" localSheetId="58" hidden="1">{#N/A,#N/A,FALSE,"Aging Summary";#N/A,#N/A,FALSE,"Ratio Analysis";#N/A,#N/A,FALSE,"Test 120 Day Accts";#N/A,#N/A,FALSE,"Tickmarks"}</definedName>
    <definedName name="ahdahahdjah" localSheetId="59" hidden="1">{#N/A,#N/A,FALSE,"Aging Summary";#N/A,#N/A,FALSE,"Ratio Analysis";#N/A,#N/A,FALSE,"Test 120 Day Accts";#N/A,#N/A,FALSE,"Tickmarks"}</definedName>
    <definedName name="ahdahahdjah" localSheetId="60" hidden="1">{#N/A,#N/A,FALSE,"Aging Summary";#N/A,#N/A,FALSE,"Ratio Analysis";#N/A,#N/A,FALSE,"Test 120 Day Accts";#N/A,#N/A,FALSE,"Tickmarks"}</definedName>
    <definedName name="ahdahahdjah" localSheetId="61" hidden="1">{#N/A,#N/A,FALSE,"Aging Summary";#N/A,#N/A,FALSE,"Ratio Analysis";#N/A,#N/A,FALSE,"Test 120 Day Accts";#N/A,#N/A,FALSE,"Tickmarks"}</definedName>
    <definedName name="ahdahahdjah" localSheetId="62" hidden="1">{#N/A,#N/A,FALSE,"Aging Summary";#N/A,#N/A,FALSE,"Ratio Analysis";#N/A,#N/A,FALSE,"Test 120 Day Accts";#N/A,#N/A,FALSE,"Tickmarks"}</definedName>
    <definedName name="ahdahahdjah" localSheetId="63" hidden="1">{#N/A,#N/A,FALSE,"Aging Summary";#N/A,#N/A,FALSE,"Ratio Analysis";#N/A,#N/A,FALSE,"Test 120 Day Accts";#N/A,#N/A,FALSE,"Tickmarks"}</definedName>
    <definedName name="ahdahahdjah" localSheetId="64" hidden="1">{#N/A,#N/A,FALSE,"Aging Summary";#N/A,#N/A,FALSE,"Ratio Analysis";#N/A,#N/A,FALSE,"Test 120 Day Accts";#N/A,#N/A,FALSE,"Tickmarks"}</definedName>
    <definedName name="ahdahahdjah" localSheetId="65" hidden="1">{#N/A,#N/A,FALSE,"Aging Summary";#N/A,#N/A,FALSE,"Ratio Analysis";#N/A,#N/A,FALSE,"Test 120 Day Accts";#N/A,#N/A,FALSE,"Tickmarks"}</definedName>
    <definedName name="ahdahahdjah" localSheetId="66" hidden="1">{#N/A,#N/A,FALSE,"Aging Summary";#N/A,#N/A,FALSE,"Ratio Analysis";#N/A,#N/A,FALSE,"Test 120 Day Accts";#N/A,#N/A,FALSE,"Tickmarks"}</definedName>
    <definedName name="ahdahahdjah" localSheetId="67" hidden="1">{#N/A,#N/A,FALSE,"Aging Summary";#N/A,#N/A,FALSE,"Ratio Analysis";#N/A,#N/A,FALSE,"Test 120 Day Accts";#N/A,#N/A,FALSE,"Tickmarks"}</definedName>
    <definedName name="ahdahahdjah" localSheetId="68" hidden="1">{#N/A,#N/A,FALSE,"Aging Summary";#N/A,#N/A,FALSE,"Ratio Analysis";#N/A,#N/A,FALSE,"Test 120 Day Accts";#N/A,#N/A,FALSE,"Tickmarks"}</definedName>
    <definedName name="ahdahahdjah" localSheetId="69" hidden="1">{#N/A,#N/A,FALSE,"Aging Summary";#N/A,#N/A,FALSE,"Ratio Analysis";#N/A,#N/A,FALSE,"Test 120 Day Accts";#N/A,#N/A,FALSE,"Tickmarks"}</definedName>
    <definedName name="ahdahahdjah" localSheetId="70" hidden="1">{#N/A,#N/A,FALSE,"Aging Summary";#N/A,#N/A,FALSE,"Ratio Analysis";#N/A,#N/A,FALSE,"Test 120 Day Accts";#N/A,#N/A,FALSE,"Tickmarks"}</definedName>
    <definedName name="ahdahahdjah" localSheetId="71" hidden="1">{#N/A,#N/A,FALSE,"Aging Summary";#N/A,#N/A,FALSE,"Ratio Analysis";#N/A,#N/A,FALSE,"Test 120 Day Accts";#N/A,#N/A,FALSE,"Tickmarks"}</definedName>
    <definedName name="ahdahahdjah" localSheetId="72" hidden="1">{#N/A,#N/A,FALSE,"Aging Summary";#N/A,#N/A,FALSE,"Ratio Analysis";#N/A,#N/A,FALSE,"Test 120 Day Accts";#N/A,#N/A,FALSE,"Tickmarks"}</definedName>
    <definedName name="ahdahahdjah" localSheetId="73" hidden="1">{#N/A,#N/A,FALSE,"Aging Summary";#N/A,#N/A,FALSE,"Ratio Analysis";#N/A,#N/A,FALSE,"Test 120 Day Accts";#N/A,#N/A,FALSE,"Tickmarks"}</definedName>
    <definedName name="ahdahahdjah" localSheetId="74" hidden="1">{#N/A,#N/A,FALSE,"Aging Summary";#N/A,#N/A,FALSE,"Ratio Analysis";#N/A,#N/A,FALSE,"Test 120 Day Accts";#N/A,#N/A,FALSE,"Tickmarks"}</definedName>
    <definedName name="ahdahahdjah" localSheetId="75" hidden="1">{#N/A,#N/A,FALSE,"Aging Summary";#N/A,#N/A,FALSE,"Ratio Analysis";#N/A,#N/A,FALSE,"Test 120 Day Accts";#N/A,#N/A,FALSE,"Tickmarks"}</definedName>
    <definedName name="ahdahahdjah" localSheetId="76" hidden="1">{#N/A,#N/A,FALSE,"Aging Summary";#N/A,#N/A,FALSE,"Ratio Analysis";#N/A,#N/A,FALSE,"Test 120 Day Accts";#N/A,#N/A,FALSE,"Tickmarks"}</definedName>
    <definedName name="ahdahahdjah" localSheetId="77" hidden="1">{#N/A,#N/A,FALSE,"Aging Summary";#N/A,#N/A,FALSE,"Ratio Analysis";#N/A,#N/A,FALSE,"Test 120 Day Accts";#N/A,#N/A,FALSE,"Tickmarks"}</definedName>
    <definedName name="ahdahahdjah" localSheetId="78" hidden="1">{#N/A,#N/A,FALSE,"Aging Summary";#N/A,#N/A,FALSE,"Ratio Analysis";#N/A,#N/A,FALSE,"Test 120 Day Accts";#N/A,#N/A,FALSE,"Tickmarks"}</definedName>
    <definedName name="ahdahahdjah" localSheetId="79" hidden="1">{#N/A,#N/A,FALSE,"Aging Summary";#N/A,#N/A,FALSE,"Ratio Analysis";#N/A,#N/A,FALSE,"Test 120 Day Accts";#N/A,#N/A,FALSE,"Tickmarks"}</definedName>
    <definedName name="ahdahahdjah" localSheetId="80" hidden="1">{#N/A,#N/A,FALSE,"Aging Summary";#N/A,#N/A,FALSE,"Ratio Analysis";#N/A,#N/A,FALSE,"Test 120 Day Accts";#N/A,#N/A,FALSE,"Tickmarks"}</definedName>
    <definedName name="ahdahahdjah" localSheetId="81" hidden="1">{#N/A,#N/A,FALSE,"Aging Summary";#N/A,#N/A,FALSE,"Ratio Analysis";#N/A,#N/A,FALSE,"Test 120 Day Accts";#N/A,#N/A,FALSE,"Tickmarks"}</definedName>
    <definedName name="ahdahahdjah" localSheetId="82" hidden="1">{#N/A,#N/A,FALSE,"Aging Summary";#N/A,#N/A,FALSE,"Ratio Analysis";#N/A,#N/A,FALSE,"Test 120 Day Accts";#N/A,#N/A,FALSE,"Tickmarks"}</definedName>
    <definedName name="ahdahahdjah" localSheetId="83" hidden="1">{#N/A,#N/A,FALSE,"Aging Summary";#N/A,#N/A,FALSE,"Ratio Analysis";#N/A,#N/A,FALSE,"Test 120 Day Accts";#N/A,#N/A,FALSE,"Tickmarks"}</definedName>
    <definedName name="ahdahahdjah" localSheetId="84" hidden="1">{#N/A,#N/A,FALSE,"Aging Summary";#N/A,#N/A,FALSE,"Ratio Analysis";#N/A,#N/A,FALSE,"Test 120 Day Accts";#N/A,#N/A,FALSE,"Tickmarks"}</definedName>
    <definedName name="ahdahahdjah" localSheetId="85" hidden="1">{#N/A,#N/A,FALSE,"Aging Summary";#N/A,#N/A,FALSE,"Ratio Analysis";#N/A,#N/A,FALSE,"Test 120 Day Accts";#N/A,#N/A,FALSE,"Tickmarks"}</definedName>
    <definedName name="ahdahahdjah" localSheetId="86" hidden="1">{#N/A,#N/A,FALSE,"Aging Summary";#N/A,#N/A,FALSE,"Ratio Analysis";#N/A,#N/A,FALSE,"Test 120 Day Accts";#N/A,#N/A,FALSE,"Tickmarks"}</definedName>
    <definedName name="ahdahahdjah" localSheetId="87" hidden="1">{#N/A,#N/A,FALSE,"Aging Summary";#N/A,#N/A,FALSE,"Ratio Analysis";#N/A,#N/A,FALSE,"Test 120 Day Accts";#N/A,#N/A,FALSE,"Tickmarks"}</definedName>
    <definedName name="ahdahahdjah" localSheetId="88" hidden="1">{#N/A,#N/A,FALSE,"Aging Summary";#N/A,#N/A,FALSE,"Ratio Analysis";#N/A,#N/A,FALSE,"Test 120 Day Accts";#N/A,#N/A,FALSE,"Tickmarks"}</definedName>
    <definedName name="ahdahahdjah" localSheetId="89" hidden="1">{#N/A,#N/A,FALSE,"Aging Summary";#N/A,#N/A,FALSE,"Ratio Analysis";#N/A,#N/A,FALSE,"Test 120 Day Accts";#N/A,#N/A,FALSE,"Tickmarks"}</definedName>
    <definedName name="ahdahahdjah" localSheetId="90" hidden="1">{#N/A,#N/A,FALSE,"Aging Summary";#N/A,#N/A,FALSE,"Ratio Analysis";#N/A,#N/A,FALSE,"Test 120 Day Accts";#N/A,#N/A,FALSE,"Tickmarks"}</definedName>
    <definedName name="ahdahahdjah" localSheetId="91" hidden="1">{#N/A,#N/A,FALSE,"Aging Summary";#N/A,#N/A,FALSE,"Ratio Analysis";#N/A,#N/A,FALSE,"Test 120 Day Accts";#N/A,#N/A,FALSE,"Tickmarks"}</definedName>
    <definedName name="ahdahahdjah" localSheetId="92" hidden="1">{#N/A,#N/A,FALSE,"Aging Summary";#N/A,#N/A,FALSE,"Ratio Analysis";#N/A,#N/A,FALSE,"Test 120 Day Accts";#N/A,#N/A,FALSE,"Tickmarks"}</definedName>
    <definedName name="ahdahahdjah" localSheetId="93" hidden="1">{#N/A,#N/A,FALSE,"Aging Summary";#N/A,#N/A,FALSE,"Ratio Analysis";#N/A,#N/A,FALSE,"Test 120 Day Accts";#N/A,#N/A,FALSE,"Tickmarks"}</definedName>
    <definedName name="ahdahahdjah" localSheetId="94" hidden="1">{#N/A,#N/A,FALSE,"Aging Summary";#N/A,#N/A,FALSE,"Ratio Analysis";#N/A,#N/A,FALSE,"Test 120 Day Accts";#N/A,#N/A,FALSE,"Tickmarks"}</definedName>
    <definedName name="ahdahahdjah" localSheetId="95" hidden="1">{#N/A,#N/A,FALSE,"Aging Summary";#N/A,#N/A,FALSE,"Ratio Analysis";#N/A,#N/A,FALSE,"Test 120 Day Accts";#N/A,#N/A,FALSE,"Tickmarks"}</definedName>
    <definedName name="ahdahahdjah" localSheetId="96" hidden="1">{#N/A,#N/A,FALSE,"Aging Summary";#N/A,#N/A,FALSE,"Ratio Analysis";#N/A,#N/A,FALSE,"Test 120 Day Accts";#N/A,#N/A,FALSE,"Tickmarks"}</definedName>
    <definedName name="ahdahahdjah" localSheetId="97" hidden="1">{#N/A,#N/A,FALSE,"Aging Summary";#N/A,#N/A,FALSE,"Ratio Analysis";#N/A,#N/A,FALSE,"Test 120 Day Accts";#N/A,#N/A,FALSE,"Tickmarks"}</definedName>
    <definedName name="ahdahahdjah" localSheetId="98" hidden="1">{#N/A,#N/A,FALSE,"Aging Summary";#N/A,#N/A,FALSE,"Ratio Analysis";#N/A,#N/A,FALSE,"Test 120 Day Accts";#N/A,#N/A,FALSE,"Tickmarks"}</definedName>
    <definedName name="ahdahahdjah" localSheetId="99" hidden="1">{#N/A,#N/A,FALSE,"Aging Summary";#N/A,#N/A,FALSE,"Ratio Analysis";#N/A,#N/A,FALSE,"Test 120 Day Accts";#N/A,#N/A,FALSE,"Tickmarks"}</definedName>
    <definedName name="ahdahahdjah" localSheetId="100" hidden="1">{#N/A,#N/A,FALSE,"Aging Summary";#N/A,#N/A,FALSE,"Ratio Analysis";#N/A,#N/A,FALSE,"Test 120 Day Accts";#N/A,#N/A,FALSE,"Tickmarks"}</definedName>
    <definedName name="ahdahahdjah" localSheetId="101" hidden="1">{#N/A,#N/A,FALSE,"Aging Summary";#N/A,#N/A,FALSE,"Ratio Analysis";#N/A,#N/A,FALSE,"Test 120 Day Accts";#N/A,#N/A,FALSE,"Tickmarks"}</definedName>
    <definedName name="ahdahahdjah" localSheetId="102" hidden="1">{#N/A,#N/A,FALSE,"Aging Summary";#N/A,#N/A,FALSE,"Ratio Analysis";#N/A,#N/A,FALSE,"Test 120 Day Accts";#N/A,#N/A,FALSE,"Tickmarks"}</definedName>
    <definedName name="ahdahahdjah" localSheetId="103" hidden="1">{#N/A,#N/A,FALSE,"Aging Summary";#N/A,#N/A,FALSE,"Ratio Analysis";#N/A,#N/A,FALSE,"Test 120 Day Accts";#N/A,#N/A,FALSE,"Tickmarks"}</definedName>
    <definedName name="ahdahahdjah" hidden="1">{#N/A,#N/A,FALSE,"Aging Summary";#N/A,#N/A,FALSE,"Ratio Analysis";#N/A,#N/A,FALSE,"Test 120 Day Accts";#N/A,#N/A,FALSE,"Tickmarks"}</definedName>
    <definedName name="an" localSheetId="29" hidden="1">{#N/A,#N/A,FALSE,"Aging Summary";#N/A,#N/A,FALSE,"Ratio Analysis";#N/A,#N/A,FALSE,"Test 120 Day Accts";#N/A,#N/A,FALSE,"Tickmarks"}</definedName>
    <definedName name="an" localSheetId="30" hidden="1">{#N/A,#N/A,FALSE,"Aging Summary";#N/A,#N/A,FALSE,"Ratio Analysis";#N/A,#N/A,FALSE,"Test 120 Day Accts";#N/A,#N/A,FALSE,"Tickmarks"}</definedName>
    <definedName name="an" localSheetId="31" hidden="1">{#N/A,#N/A,FALSE,"Aging Summary";#N/A,#N/A,FALSE,"Ratio Analysis";#N/A,#N/A,FALSE,"Test 120 Day Accts";#N/A,#N/A,FALSE,"Tickmarks"}</definedName>
    <definedName name="an" localSheetId="32" hidden="1">{#N/A,#N/A,FALSE,"Aging Summary";#N/A,#N/A,FALSE,"Ratio Analysis";#N/A,#N/A,FALSE,"Test 120 Day Accts";#N/A,#N/A,FALSE,"Tickmarks"}</definedName>
    <definedName name="an" localSheetId="33" hidden="1">{#N/A,#N/A,FALSE,"Aging Summary";#N/A,#N/A,FALSE,"Ratio Analysis";#N/A,#N/A,FALSE,"Test 120 Day Accts";#N/A,#N/A,FALSE,"Tickmarks"}</definedName>
    <definedName name="an" localSheetId="34" hidden="1">{#N/A,#N/A,FALSE,"Aging Summary";#N/A,#N/A,FALSE,"Ratio Analysis";#N/A,#N/A,FALSE,"Test 120 Day Accts";#N/A,#N/A,FALSE,"Tickmarks"}</definedName>
    <definedName name="an" localSheetId="35" hidden="1">{#N/A,#N/A,FALSE,"Aging Summary";#N/A,#N/A,FALSE,"Ratio Analysis";#N/A,#N/A,FALSE,"Test 120 Day Accts";#N/A,#N/A,FALSE,"Tickmarks"}</definedName>
    <definedName name="an" localSheetId="36" hidden="1">{#N/A,#N/A,FALSE,"Aging Summary";#N/A,#N/A,FALSE,"Ratio Analysis";#N/A,#N/A,FALSE,"Test 120 Day Accts";#N/A,#N/A,FALSE,"Tickmarks"}</definedName>
    <definedName name="an" localSheetId="37" hidden="1">{#N/A,#N/A,FALSE,"Aging Summary";#N/A,#N/A,FALSE,"Ratio Analysis";#N/A,#N/A,FALSE,"Test 120 Day Accts";#N/A,#N/A,FALSE,"Tickmarks"}</definedName>
    <definedName name="an" localSheetId="38" hidden="1">{#N/A,#N/A,FALSE,"Aging Summary";#N/A,#N/A,FALSE,"Ratio Analysis";#N/A,#N/A,FALSE,"Test 120 Day Accts";#N/A,#N/A,FALSE,"Tickmarks"}</definedName>
    <definedName name="an" localSheetId="39" hidden="1">{#N/A,#N/A,FALSE,"Aging Summary";#N/A,#N/A,FALSE,"Ratio Analysis";#N/A,#N/A,FALSE,"Test 120 Day Accts";#N/A,#N/A,FALSE,"Tickmarks"}</definedName>
    <definedName name="an" localSheetId="40" hidden="1">{#N/A,#N/A,FALSE,"Aging Summary";#N/A,#N/A,FALSE,"Ratio Analysis";#N/A,#N/A,FALSE,"Test 120 Day Accts";#N/A,#N/A,FALSE,"Tickmarks"}</definedName>
    <definedName name="an" localSheetId="41" hidden="1">{#N/A,#N/A,FALSE,"Aging Summary";#N/A,#N/A,FALSE,"Ratio Analysis";#N/A,#N/A,FALSE,"Test 120 Day Accts";#N/A,#N/A,FALSE,"Tickmarks"}</definedName>
    <definedName name="an" localSheetId="42" hidden="1">{#N/A,#N/A,FALSE,"Aging Summary";#N/A,#N/A,FALSE,"Ratio Analysis";#N/A,#N/A,FALSE,"Test 120 Day Accts";#N/A,#N/A,FALSE,"Tickmarks"}</definedName>
    <definedName name="an" localSheetId="43" hidden="1">{#N/A,#N/A,FALSE,"Aging Summary";#N/A,#N/A,FALSE,"Ratio Analysis";#N/A,#N/A,FALSE,"Test 120 Day Accts";#N/A,#N/A,FALSE,"Tickmarks"}</definedName>
    <definedName name="an" localSheetId="44" hidden="1">{#N/A,#N/A,FALSE,"Aging Summary";#N/A,#N/A,FALSE,"Ratio Analysis";#N/A,#N/A,FALSE,"Test 120 Day Accts";#N/A,#N/A,FALSE,"Tickmarks"}</definedName>
    <definedName name="an" localSheetId="45" hidden="1">{#N/A,#N/A,FALSE,"Aging Summary";#N/A,#N/A,FALSE,"Ratio Analysis";#N/A,#N/A,FALSE,"Test 120 Day Accts";#N/A,#N/A,FALSE,"Tickmarks"}</definedName>
    <definedName name="an" localSheetId="46" hidden="1">{#N/A,#N/A,FALSE,"Aging Summary";#N/A,#N/A,FALSE,"Ratio Analysis";#N/A,#N/A,FALSE,"Test 120 Day Accts";#N/A,#N/A,FALSE,"Tickmarks"}</definedName>
    <definedName name="an" localSheetId="47" hidden="1">{#N/A,#N/A,FALSE,"Aging Summary";#N/A,#N/A,FALSE,"Ratio Analysis";#N/A,#N/A,FALSE,"Test 120 Day Accts";#N/A,#N/A,FALSE,"Tickmarks"}</definedName>
    <definedName name="an" localSheetId="48" hidden="1">{#N/A,#N/A,FALSE,"Aging Summary";#N/A,#N/A,FALSE,"Ratio Analysis";#N/A,#N/A,FALSE,"Test 120 Day Accts";#N/A,#N/A,FALSE,"Tickmarks"}</definedName>
    <definedName name="an" localSheetId="49" hidden="1">{#N/A,#N/A,FALSE,"Aging Summary";#N/A,#N/A,FALSE,"Ratio Analysis";#N/A,#N/A,FALSE,"Test 120 Day Accts";#N/A,#N/A,FALSE,"Tickmarks"}</definedName>
    <definedName name="an" localSheetId="50" hidden="1">{#N/A,#N/A,FALSE,"Aging Summary";#N/A,#N/A,FALSE,"Ratio Analysis";#N/A,#N/A,FALSE,"Test 120 Day Accts";#N/A,#N/A,FALSE,"Tickmarks"}</definedName>
    <definedName name="an" localSheetId="51" hidden="1">{#N/A,#N/A,FALSE,"Aging Summary";#N/A,#N/A,FALSE,"Ratio Analysis";#N/A,#N/A,FALSE,"Test 120 Day Accts";#N/A,#N/A,FALSE,"Tickmarks"}</definedName>
    <definedName name="an" localSheetId="52" hidden="1">{#N/A,#N/A,FALSE,"Aging Summary";#N/A,#N/A,FALSE,"Ratio Analysis";#N/A,#N/A,FALSE,"Test 120 Day Accts";#N/A,#N/A,FALSE,"Tickmarks"}</definedName>
    <definedName name="an" localSheetId="53" hidden="1">{#N/A,#N/A,FALSE,"Aging Summary";#N/A,#N/A,FALSE,"Ratio Analysis";#N/A,#N/A,FALSE,"Test 120 Day Accts";#N/A,#N/A,FALSE,"Tickmarks"}</definedName>
    <definedName name="an" localSheetId="54" hidden="1">{#N/A,#N/A,FALSE,"Aging Summary";#N/A,#N/A,FALSE,"Ratio Analysis";#N/A,#N/A,FALSE,"Test 120 Day Accts";#N/A,#N/A,FALSE,"Tickmarks"}</definedName>
    <definedName name="an" localSheetId="55" hidden="1">{#N/A,#N/A,FALSE,"Aging Summary";#N/A,#N/A,FALSE,"Ratio Analysis";#N/A,#N/A,FALSE,"Test 120 Day Accts";#N/A,#N/A,FALSE,"Tickmarks"}</definedName>
    <definedName name="an" localSheetId="56" hidden="1">{#N/A,#N/A,FALSE,"Aging Summary";#N/A,#N/A,FALSE,"Ratio Analysis";#N/A,#N/A,FALSE,"Test 120 Day Accts";#N/A,#N/A,FALSE,"Tickmarks"}</definedName>
    <definedName name="an" localSheetId="57" hidden="1">{#N/A,#N/A,FALSE,"Aging Summary";#N/A,#N/A,FALSE,"Ratio Analysis";#N/A,#N/A,FALSE,"Test 120 Day Accts";#N/A,#N/A,FALSE,"Tickmarks"}</definedName>
    <definedName name="an" localSheetId="58" hidden="1">{#N/A,#N/A,FALSE,"Aging Summary";#N/A,#N/A,FALSE,"Ratio Analysis";#N/A,#N/A,FALSE,"Test 120 Day Accts";#N/A,#N/A,FALSE,"Tickmarks"}</definedName>
    <definedName name="an" localSheetId="59" hidden="1">{#N/A,#N/A,FALSE,"Aging Summary";#N/A,#N/A,FALSE,"Ratio Analysis";#N/A,#N/A,FALSE,"Test 120 Day Accts";#N/A,#N/A,FALSE,"Tickmarks"}</definedName>
    <definedName name="an" localSheetId="60" hidden="1">{#N/A,#N/A,FALSE,"Aging Summary";#N/A,#N/A,FALSE,"Ratio Analysis";#N/A,#N/A,FALSE,"Test 120 Day Accts";#N/A,#N/A,FALSE,"Tickmarks"}</definedName>
    <definedName name="an" localSheetId="61" hidden="1">{#N/A,#N/A,FALSE,"Aging Summary";#N/A,#N/A,FALSE,"Ratio Analysis";#N/A,#N/A,FALSE,"Test 120 Day Accts";#N/A,#N/A,FALSE,"Tickmarks"}</definedName>
    <definedName name="an" localSheetId="62" hidden="1">{#N/A,#N/A,FALSE,"Aging Summary";#N/A,#N/A,FALSE,"Ratio Analysis";#N/A,#N/A,FALSE,"Test 120 Day Accts";#N/A,#N/A,FALSE,"Tickmarks"}</definedName>
    <definedName name="an" localSheetId="63" hidden="1">{#N/A,#N/A,FALSE,"Aging Summary";#N/A,#N/A,FALSE,"Ratio Analysis";#N/A,#N/A,FALSE,"Test 120 Day Accts";#N/A,#N/A,FALSE,"Tickmarks"}</definedName>
    <definedName name="an" localSheetId="64" hidden="1">{#N/A,#N/A,FALSE,"Aging Summary";#N/A,#N/A,FALSE,"Ratio Analysis";#N/A,#N/A,FALSE,"Test 120 Day Accts";#N/A,#N/A,FALSE,"Tickmarks"}</definedName>
    <definedName name="an" localSheetId="65" hidden="1">{#N/A,#N/A,FALSE,"Aging Summary";#N/A,#N/A,FALSE,"Ratio Analysis";#N/A,#N/A,FALSE,"Test 120 Day Accts";#N/A,#N/A,FALSE,"Tickmarks"}</definedName>
    <definedName name="an" localSheetId="66" hidden="1">{#N/A,#N/A,FALSE,"Aging Summary";#N/A,#N/A,FALSE,"Ratio Analysis";#N/A,#N/A,FALSE,"Test 120 Day Accts";#N/A,#N/A,FALSE,"Tickmarks"}</definedName>
    <definedName name="an" localSheetId="67" hidden="1">{#N/A,#N/A,FALSE,"Aging Summary";#N/A,#N/A,FALSE,"Ratio Analysis";#N/A,#N/A,FALSE,"Test 120 Day Accts";#N/A,#N/A,FALSE,"Tickmarks"}</definedName>
    <definedName name="an" localSheetId="68" hidden="1">{#N/A,#N/A,FALSE,"Aging Summary";#N/A,#N/A,FALSE,"Ratio Analysis";#N/A,#N/A,FALSE,"Test 120 Day Accts";#N/A,#N/A,FALSE,"Tickmarks"}</definedName>
    <definedName name="an" localSheetId="69" hidden="1">{#N/A,#N/A,FALSE,"Aging Summary";#N/A,#N/A,FALSE,"Ratio Analysis";#N/A,#N/A,FALSE,"Test 120 Day Accts";#N/A,#N/A,FALSE,"Tickmarks"}</definedName>
    <definedName name="an" localSheetId="70" hidden="1">{#N/A,#N/A,FALSE,"Aging Summary";#N/A,#N/A,FALSE,"Ratio Analysis";#N/A,#N/A,FALSE,"Test 120 Day Accts";#N/A,#N/A,FALSE,"Tickmarks"}</definedName>
    <definedName name="an" localSheetId="71" hidden="1">{#N/A,#N/A,FALSE,"Aging Summary";#N/A,#N/A,FALSE,"Ratio Analysis";#N/A,#N/A,FALSE,"Test 120 Day Accts";#N/A,#N/A,FALSE,"Tickmarks"}</definedName>
    <definedName name="an" localSheetId="72" hidden="1">{#N/A,#N/A,FALSE,"Aging Summary";#N/A,#N/A,FALSE,"Ratio Analysis";#N/A,#N/A,FALSE,"Test 120 Day Accts";#N/A,#N/A,FALSE,"Tickmarks"}</definedName>
    <definedName name="an" localSheetId="73" hidden="1">{#N/A,#N/A,FALSE,"Aging Summary";#N/A,#N/A,FALSE,"Ratio Analysis";#N/A,#N/A,FALSE,"Test 120 Day Accts";#N/A,#N/A,FALSE,"Tickmarks"}</definedName>
    <definedName name="an" localSheetId="74" hidden="1">{#N/A,#N/A,FALSE,"Aging Summary";#N/A,#N/A,FALSE,"Ratio Analysis";#N/A,#N/A,FALSE,"Test 120 Day Accts";#N/A,#N/A,FALSE,"Tickmarks"}</definedName>
    <definedName name="an" localSheetId="75" hidden="1">{#N/A,#N/A,FALSE,"Aging Summary";#N/A,#N/A,FALSE,"Ratio Analysis";#N/A,#N/A,FALSE,"Test 120 Day Accts";#N/A,#N/A,FALSE,"Tickmarks"}</definedName>
    <definedName name="an" localSheetId="76" hidden="1">{#N/A,#N/A,FALSE,"Aging Summary";#N/A,#N/A,FALSE,"Ratio Analysis";#N/A,#N/A,FALSE,"Test 120 Day Accts";#N/A,#N/A,FALSE,"Tickmarks"}</definedName>
    <definedName name="an" localSheetId="77" hidden="1">{#N/A,#N/A,FALSE,"Aging Summary";#N/A,#N/A,FALSE,"Ratio Analysis";#N/A,#N/A,FALSE,"Test 120 Day Accts";#N/A,#N/A,FALSE,"Tickmarks"}</definedName>
    <definedName name="an" localSheetId="78" hidden="1">{#N/A,#N/A,FALSE,"Aging Summary";#N/A,#N/A,FALSE,"Ratio Analysis";#N/A,#N/A,FALSE,"Test 120 Day Accts";#N/A,#N/A,FALSE,"Tickmarks"}</definedName>
    <definedName name="an" localSheetId="79" hidden="1">{#N/A,#N/A,FALSE,"Aging Summary";#N/A,#N/A,FALSE,"Ratio Analysis";#N/A,#N/A,FALSE,"Test 120 Day Accts";#N/A,#N/A,FALSE,"Tickmarks"}</definedName>
    <definedName name="an" localSheetId="80" hidden="1">{#N/A,#N/A,FALSE,"Aging Summary";#N/A,#N/A,FALSE,"Ratio Analysis";#N/A,#N/A,FALSE,"Test 120 Day Accts";#N/A,#N/A,FALSE,"Tickmarks"}</definedName>
    <definedName name="an" localSheetId="81" hidden="1">{#N/A,#N/A,FALSE,"Aging Summary";#N/A,#N/A,FALSE,"Ratio Analysis";#N/A,#N/A,FALSE,"Test 120 Day Accts";#N/A,#N/A,FALSE,"Tickmarks"}</definedName>
    <definedName name="an" localSheetId="82" hidden="1">{#N/A,#N/A,FALSE,"Aging Summary";#N/A,#N/A,FALSE,"Ratio Analysis";#N/A,#N/A,FALSE,"Test 120 Day Accts";#N/A,#N/A,FALSE,"Tickmarks"}</definedName>
    <definedName name="an" localSheetId="83" hidden="1">{#N/A,#N/A,FALSE,"Aging Summary";#N/A,#N/A,FALSE,"Ratio Analysis";#N/A,#N/A,FALSE,"Test 120 Day Accts";#N/A,#N/A,FALSE,"Tickmarks"}</definedName>
    <definedName name="an" localSheetId="84" hidden="1">{#N/A,#N/A,FALSE,"Aging Summary";#N/A,#N/A,FALSE,"Ratio Analysis";#N/A,#N/A,FALSE,"Test 120 Day Accts";#N/A,#N/A,FALSE,"Tickmarks"}</definedName>
    <definedName name="an" localSheetId="85" hidden="1">{#N/A,#N/A,FALSE,"Aging Summary";#N/A,#N/A,FALSE,"Ratio Analysis";#N/A,#N/A,FALSE,"Test 120 Day Accts";#N/A,#N/A,FALSE,"Tickmarks"}</definedName>
    <definedName name="an" localSheetId="86" hidden="1">{#N/A,#N/A,FALSE,"Aging Summary";#N/A,#N/A,FALSE,"Ratio Analysis";#N/A,#N/A,FALSE,"Test 120 Day Accts";#N/A,#N/A,FALSE,"Tickmarks"}</definedName>
    <definedName name="an" localSheetId="87" hidden="1">{#N/A,#N/A,FALSE,"Aging Summary";#N/A,#N/A,FALSE,"Ratio Analysis";#N/A,#N/A,FALSE,"Test 120 Day Accts";#N/A,#N/A,FALSE,"Tickmarks"}</definedName>
    <definedName name="an" localSheetId="88" hidden="1">{#N/A,#N/A,FALSE,"Aging Summary";#N/A,#N/A,FALSE,"Ratio Analysis";#N/A,#N/A,FALSE,"Test 120 Day Accts";#N/A,#N/A,FALSE,"Tickmarks"}</definedName>
    <definedName name="an" localSheetId="89" hidden="1">{#N/A,#N/A,FALSE,"Aging Summary";#N/A,#N/A,FALSE,"Ratio Analysis";#N/A,#N/A,FALSE,"Test 120 Day Accts";#N/A,#N/A,FALSE,"Tickmarks"}</definedName>
    <definedName name="an" localSheetId="90" hidden="1">{#N/A,#N/A,FALSE,"Aging Summary";#N/A,#N/A,FALSE,"Ratio Analysis";#N/A,#N/A,FALSE,"Test 120 Day Accts";#N/A,#N/A,FALSE,"Tickmarks"}</definedName>
    <definedName name="an" localSheetId="91" hidden="1">{#N/A,#N/A,FALSE,"Aging Summary";#N/A,#N/A,FALSE,"Ratio Analysis";#N/A,#N/A,FALSE,"Test 120 Day Accts";#N/A,#N/A,FALSE,"Tickmarks"}</definedName>
    <definedName name="an" localSheetId="92" hidden="1">{#N/A,#N/A,FALSE,"Aging Summary";#N/A,#N/A,FALSE,"Ratio Analysis";#N/A,#N/A,FALSE,"Test 120 Day Accts";#N/A,#N/A,FALSE,"Tickmarks"}</definedName>
    <definedName name="an" localSheetId="93" hidden="1">{#N/A,#N/A,FALSE,"Aging Summary";#N/A,#N/A,FALSE,"Ratio Analysis";#N/A,#N/A,FALSE,"Test 120 Day Accts";#N/A,#N/A,FALSE,"Tickmarks"}</definedName>
    <definedName name="an" localSheetId="94" hidden="1">{#N/A,#N/A,FALSE,"Aging Summary";#N/A,#N/A,FALSE,"Ratio Analysis";#N/A,#N/A,FALSE,"Test 120 Day Accts";#N/A,#N/A,FALSE,"Tickmarks"}</definedName>
    <definedName name="an" localSheetId="95" hidden="1">{#N/A,#N/A,FALSE,"Aging Summary";#N/A,#N/A,FALSE,"Ratio Analysis";#N/A,#N/A,FALSE,"Test 120 Day Accts";#N/A,#N/A,FALSE,"Tickmarks"}</definedName>
    <definedName name="an" localSheetId="96" hidden="1">{#N/A,#N/A,FALSE,"Aging Summary";#N/A,#N/A,FALSE,"Ratio Analysis";#N/A,#N/A,FALSE,"Test 120 Day Accts";#N/A,#N/A,FALSE,"Tickmarks"}</definedName>
    <definedName name="an" localSheetId="97" hidden="1">{#N/A,#N/A,FALSE,"Aging Summary";#N/A,#N/A,FALSE,"Ratio Analysis";#N/A,#N/A,FALSE,"Test 120 Day Accts";#N/A,#N/A,FALSE,"Tickmarks"}</definedName>
    <definedName name="an" localSheetId="98" hidden="1">{#N/A,#N/A,FALSE,"Aging Summary";#N/A,#N/A,FALSE,"Ratio Analysis";#N/A,#N/A,FALSE,"Test 120 Day Accts";#N/A,#N/A,FALSE,"Tickmarks"}</definedName>
    <definedName name="an" localSheetId="99" hidden="1">{#N/A,#N/A,FALSE,"Aging Summary";#N/A,#N/A,FALSE,"Ratio Analysis";#N/A,#N/A,FALSE,"Test 120 Day Accts";#N/A,#N/A,FALSE,"Tickmarks"}</definedName>
    <definedName name="an" localSheetId="100" hidden="1">{#N/A,#N/A,FALSE,"Aging Summary";#N/A,#N/A,FALSE,"Ratio Analysis";#N/A,#N/A,FALSE,"Test 120 Day Accts";#N/A,#N/A,FALSE,"Tickmarks"}</definedName>
    <definedName name="an" localSheetId="101" hidden="1">{#N/A,#N/A,FALSE,"Aging Summary";#N/A,#N/A,FALSE,"Ratio Analysis";#N/A,#N/A,FALSE,"Test 120 Day Accts";#N/A,#N/A,FALSE,"Tickmarks"}</definedName>
    <definedName name="an" localSheetId="102" hidden="1">{#N/A,#N/A,FALSE,"Aging Summary";#N/A,#N/A,FALSE,"Ratio Analysis";#N/A,#N/A,FALSE,"Test 120 Day Accts";#N/A,#N/A,FALSE,"Tickmarks"}</definedName>
    <definedName name="an" localSheetId="103" hidden="1">{#N/A,#N/A,FALSE,"Aging Summary";#N/A,#N/A,FALSE,"Ratio Analysis";#N/A,#N/A,FALSE,"Test 120 Day Accts";#N/A,#N/A,FALSE,"Tickmarks"}</definedName>
    <definedName name="an" hidden="1">{#N/A,#N/A,FALSE,"Aging Summary";#N/A,#N/A,FALSE,"Ratio Analysis";#N/A,#N/A,FALSE,"Test 120 Day Accts";#N/A,#N/A,FALSE,"Tickmarks"}</definedName>
    <definedName name="anjar" localSheetId="27">#REF!</definedName>
    <definedName name="anjar" localSheetId="26">#REF!</definedName>
    <definedName name="anjar" localSheetId="28">#REF!</definedName>
    <definedName name="anjar" localSheetId="29">#REF!</definedName>
    <definedName name="anjar" localSheetId="30">#REF!</definedName>
    <definedName name="anjar" localSheetId="31">#REF!</definedName>
    <definedName name="anjar" localSheetId="32">#REF!</definedName>
    <definedName name="anjar" localSheetId="33">#REF!</definedName>
    <definedName name="anjar" localSheetId="34">#REF!</definedName>
    <definedName name="anjar" localSheetId="35">#REF!</definedName>
    <definedName name="anjar" localSheetId="36">#REF!</definedName>
    <definedName name="anjar" localSheetId="37">#REF!</definedName>
    <definedName name="anjar" localSheetId="38">#REF!</definedName>
    <definedName name="anjar" localSheetId="39">#REF!</definedName>
    <definedName name="anjar" localSheetId="40">#REF!</definedName>
    <definedName name="anjar" localSheetId="41">#REF!</definedName>
    <definedName name="anjar" localSheetId="42">#REF!</definedName>
    <definedName name="anjar" localSheetId="43">#REF!</definedName>
    <definedName name="anjar" localSheetId="44">#REF!</definedName>
    <definedName name="anjar" localSheetId="45">#REF!</definedName>
    <definedName name="anjar" localSheetId="46">#REF!</definedName>
    <definedName name="anjar" localSheetId="47">#REF!</definedName>
    <definedName name="anjar" localSheetId="48">#REF!</definedName>
    <definedName name="anjar" localSheetId="49">#REF!</definedName>
    <definedName name="anjar" localSheetId="50">#REF!</definedName>
    <definedName name="anjar" localSheetId="51">#REF!</definedName>
    <definedName name="anjar" localSheetId="52">#REF!</definedName>
    <definedName name="anjar" localSheetId="53">#REF!</definedName>
    <definedName name="anjar" localSheetId="54">#REF!</definedName>
    <definedName name="anjar" localSheetId="55">#REF!</definedName>
    <definedName name="anjar" localSheetId="56">#REF!</definedName>
    <definedName name="anjar" localSheetId="57">#REF!</definedName>
    <definedName name="anjar" localSheetId="58">#REF!</definedName>
    <definedName name="anjar" localSheetId="59">#REF!</definedName>
    <definedName name="anjar" localSheetId="60">#REF!</definedName>
    <definedName name="anjar" localSheetId="61">#REF!</definedName>
    <definedName name="anjar" localSheetId="62">#REF!</definedName>
    <definedName name="anjar" localSheetId="63">#REF!</definedName>
    <definedName name="anjar" localSheetId="64">#REF!</definedName>
    <definedName name="anjar" localSheetId="65">#REF!</definedName>
    <definedName name="anjar" localSheetId="66">#REF!</definedName>
    <definedName name="anjar" localSheetId="67">#REF!</definedName>
    <definedName name="anjar" localSheetId="68">#REF!</definedName>
    <definedName name="anjar" localSheetId="69">#REF!</definedName>
    <definedName name="anjar" localSheetId="70">#REF!</definedName>
    <definedName name="anjar" localSheetId="71">#REF!</definedName>
    <definedName name="anjar" localSheetId="72">#REF!</definedName>
    <definedName name="anjar" localSheetId="73">#REF!</definedName>
    <definedName name="anjar" localSheetId="74">#REF!</definedName>
    <definedName name="anjar" localSheetId="75">#REF!</definedName>
    <definedName name="anjar" localSheetId="76">#REF!</definedName>
    <definedName name="anjar" localSheetId="77">#REF!</definedName>
    <definedName name="anjar" localSheetId="78">#REF!</definedName>
    <definedName name="anjar" localSheetId="79">#REF!</definedName>
    <definedName name="anjar" localSheetId="80">#REF!</definedName>
    <definedName name="anjar" localSheetId="81">#REF!</definedName>
    <definedName name="anjar" localSheetId="82">#REF!</definedName>
    <definedName name="anjar" localSheetId="83">#REF!</definedName>
    <definedName name="anjar" localSheetId="84">#REF!</definedName>
    <definedName name="anjar" localSheetId="85">#REF!</definedName>
    <definedName name="anjar" localSheetId="86">#REF!</definedName>
    <definedName name="anjar" localSheetId="87">#REF!</definedName>
    <definedName name="anjar" localSheetId="88">#REF!</definedName>
    <definedName name="anjar" localSheetId="89">#REF!</definedName>
    <definedName name="anjar" localSheetId="90">#REF!</definedName>
    <definedName name="anjar" localSheetId="91">#REF!</definedName>
    <definedName name="anjar" localSheetId="92">#REF!</definedName>
    <definedName name="anjar" localSheetId="93">#REF!</definedName>
    <definedName name="anjar" localSheetId="94">#REF!</definedName>
    <definedName name="anjar" localSheetId="95">#REF!</definedName>
    <definedName name="anjar" localSheetId="96">#REF!</definedName>
    <definedName name="anjar" localSheetId="97">#REF!</definedName>
    <definedName name="anjar" localSheetId="98">#REF!</definedName>
    <definedName name="anjar" localSheetId="99">#REF!</definedName>
    <definedName name="anjar" localSheetId="100">#REF!</definedName>
    <definedName name="anjar" localSheetId="101">#REF!</definedName>
    <definedName name="anjar" localSheetId="102">#REF!</definedName>
    <definedName name="anjar" localSheetId="103">#REF!</definedName>
    <definedName name="anjar" localSheetId="15">#REF!</definedName>
    <definedName name="anjar" localSheetId="16">#REF!</definedName>
    <definedName name="anjar" localSheetId="20">#REF!</definedName>
    <definedName name="anjar" localSheetId="21">#REF!</definedName>
    <definedName name="anjar" localSheetId="22">#REF!</definedName>
    <definedName name="anjar" localSheetId="23">#REF!</definedName>
    <definedName name="anjar" localSheetId="17">#REF!</definedName>
    <definedName name="anjar" localSheetId="24">#REF!</definedName>
    <definedName name="anjar" localSheetId="25">#REF!</definedName>
    <definedName name="anjar" localSheetId="18">#REF!</definedName>
    <definedName name="anjar" localSheetId="19">#REF!</definedName>
    <definedName name="anjar" localSheetId="5">#REF!</definedName>
    <definedName name="anjar" localSheetId="6">#REF!</definedName>
    <definedName name="anjar" localSheetId="7">#REF!</definedName>
    <definedName name="anjar" localSheetId="8">#REF!</definedName>
    <definedName name="anjar" localSheetId="9">#REF!</definedName>
    <definedName name="anjar" localSheetId="10">#REF!</definedName>
    <definedName name="anjar" localSheetId="11">#REF!</definedName>
    <definedName name="anjar" localSheetId="12">#REF!</definedName>
    <definedName name="anjar" localSheetId="13">#REF!</definedName>
    <definedName name="anjar" localSheetId="14">#REF!</definedName>
    <definedName name="anjar">#REF!</definedName>
    <definedName name="AS2DocOpenMode" hidden="1">"AS2DocumentEdit"</definedName>
    <definedName name="asd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b" localSheetId="29" hidden="1">{#N/A,#N/A,FALSE,"Aging Summary";#N/A,#N/A,FALSE,"Ratio Analysis";#N/A,#N/A,FALSE,"Test 120 Day Accts";#N/A,#N/A,FALSE,"Tickmarks"}</definedName>
    <definedName name="b" localSheetId="30" hidden="1">{#N/A,#N/A,FALSE,"Aging Summary";#N/A,#N/A,FALSE,"Ratio Analysis";#N/A,#N/A,FALSE,"Test 120 Day Accts";#N/A,#N/A,FALSE,"Tickmarks"}</definedName>
    <definedName name="b" localSheetId="31" hidden="1">{#N/A,#N/A,FALSE,"Aging Summary";#N/A,#N/A,FALSE,"Ratio Analysis";#N/A,#N/A,FALSE,"Test 120 Day Accts";#N/A,#N/A,FALSE,"Tickmarks"}</definedName>
    <definedName name="b" localSheetId="32" hidden="1">{#N/A,#N/A,FALSE,"Aging Summary";#N/A,#N/A,FALSE,"Ratio Analysis";#N/A,#N/A,FALSE,"Test 120 Day Accts";#N/A,#N/A,FALSE,"Tickmarks"}</definedName>
    <definedName name="b" localSheetId="33" hidden="1">{#N/A,#N/A,FALSE,"Aging Summary";#N/A,#N/A,FALSE,"Ratio Analysis";#N/A,#N/A,FALSE,"Test 120 Day Accts";#N/A,#N/A,FALSE,"Tickmarks"}</definedName>
    <definedName name="b" localSheetId="34" hidden="1">{#N/A,#N/A,FALSE,"Aging Summary";#N/A,#N/A,FALSE,"Ratio Analysis";#N/A,#N/A,FALSE,"Test 120 Day Accts";#N/A,#N/A,FALSE,"Tickmarks"}</definedName>
    <definedName name="b" localSheetId="35" hidden="1">{#N/A,#N/A,FALSE,"Aging Summary";#N/A,#N/A,FALSE,"Ratio Analysis";#N/A,#N/A,FALSE,"Test 120 Day Accts";#N/A,#N/A,FALSE,"Tickmarks"}</definedName>
    <definedName name="b" localSheetId="36" hidden="1">{#N/A,#N/A,FALSE,"Aging Summary";#N/A,#N/A,FALSE,"Ratio Analysis";#N/A,#N/A,FALSE,"Test 120 Day Accts";#N/A,#N/A,FALSE,"Tickmarks"}</definedName>
    <definedName name="b" localSheetId="37" hidden="1">{#N/A,#N/A,FALSE,"Aging Summary";#N/A,#N/A,FALSE,"Ratio Analysis";#N/A,#N/A,FALSE,"Test 120 Day Accts";#N/A,#N/A,FALSE,"Tickmarks"}</definedName>
    <definedName name="b" localSheetId="38" hidden="1">{#N/A,#N/A,FALSE,"Aging Summary";#N/A,#N/A,FALSE,"Ratio Analysis";#N/A,#N/A,FALSE,"Test 120 Day Accts";#N/A,#N/A,FALSE,"Tickmarks"}</definedName>
    <definedName name="b" localSheetId="39" hidden="1">{#N/A,#N/A,FALSE,"Aging Summary";#N/A,#N/A,FALSE,"Ratio Analysis";#N/A,#N/A,FALSE,"Test 120 Day Accts";#N/A,#N/A,FALSE,"Tickmarks"}</definedName>
    <definedName name="b" localSheetId="40" hidden="1">{#N/A,#N/A,FALSE,"Aging Summary";#N/A,#N/A,FALSE,"Ratio Analysis";#N/A,#N/A,FALSE,"Test 120 Day Accts";#N/A,#N/A,FALSE,"Tickmarks"}</definedName>
    <definedName name="b" localSheetId="41" hidden="1">{#N/A,#N/A,FALSE,"Aging Summary";#N/A,#N/A,FALSE,"Ratio Analysis";#N/A,#N/A,FALSE,"Test 120 Day Accts";#N/A,#N/A,FALSE,"Tickmarks"}</definedName>
    <definedName name="b" localSheetId="42" hidden="1">{#N/A,#N/A,FALSE,"Aging Summary";#N/A,#N/A,FALSE,"Ratio Analysis";#N/A,#N/A,FALSE,"Test 120 Day Accts";#N/A,#N/A,FALSE,"Tickmarks"}</definedName>
    <definedName name="b" localSheetId="43" hidden="1">{#N/A,#N/A,FALSE,"Aging Summary";#N/A,#N/A,FALSE,"Ratio Analysis";#N/A,#N/A,FALSE,"Test 120 Day Accts";#N/A,#N/A,FALSE,"Tickmarks"}</definedName>
    <definedName name="b" localSheetId="44" hidden="1">{#N/A,#N/A,FALSE,"Aging Summary";#N/A,#N/A,FALSE,"Ratio Analysis";#N/A,#N/A,FALSE,"Test 120 Day Accts";#N/A,#N/A,FALSE,"Tickmarks"}</definedName>
    <definedName name="b" localSheetId="45" hidden="1">{#N/A,#N/A,FALSE,"Aging Summary";#N/A,#N/A,FALSE,"Ratio Analysis";#N/A,#N/A,FALSE,"Test 120 Day Accts";#N/A,#N/A,FALSE,"Tickmarks"}</definedName>
    <definedName name="b" localSheetId="46" hidden="1">{#N/A,#N/A,FALSE,"Aging Summary";#N/A,#N/A,FALSE,"Ratio Analysis";#N/A,#N/A,FALSE,"Test 120 Day Accts";#N/A,#N/A,FALSE,"Tickmarks"}</definedName>
    <definedName name="b" localSheetId="47" hidden="1">{#N/A,#N/A,FALSE,"Aging Summary";#N/A,#N/A,FALSE,"Ratio Analysis";#N/A,#N/A,FALSE,"Test 120 Day Accts";#N/A,#N/A,FALSE,"Tickmarks"}</definedName>
    <definedName name="b" localSheetId="48" hidden="1">{#N/A,#N/A,FALSE,"Aging Summary";#N/A,#N/A,FALSE,"Ratio Analysis";#N/A,#N/A,FALSE,"Test 120 Day Accts";#N/A,#N/A,FALSE,"Tickmarks"}</definedName>
    <definedName name="b" localSheetId="49" hidden="1">{#N/A,#N/A,FALSE,"Aging Summary";#N/A,#N/A,FALSE,"Ratio Analysis";#N/A,#N/A,FALSE,"Test 120 Day Accts";#N/A,#N/A,FALSE,"Tickmarks"}</definedName>
    <definedName name="b" localSheetId="50" hidden="1">{#N/A,#N/A,FALSE,"Aging Summary";#N/A,#N/A,FALSE,"Ratio Analysis";#N/A,#N/A,FALSE,"Test 120 Day Accts";#N/A,#N/A,FALSE,"Tickmarks"}</definedName>
    <definedName name="b" localSheetId="51" hidden="1">{#N/A,#N/A,FALSE,"Aging Summary";#N/A,#N/A,FALSE,"Ratio Analysis";#N/A,#N/A,FALSE,"Test 120 Day Accts";#N/A,#N/A,FALSE,"Tickmarks"}</definedName>
    <definedName name="b" localSheetId="52" hidden="1">{#N/A,#N/A,FALSE,"Aging Summary";#N/A,#N/A,FALSE,"Ratio Analysis";#N/A,#N/A,FALSE,"Test 120 Day Accts";#N/A,#N/A,FALSE,"Tickmarks"}</definedName>
    <definedName name="b" localSheetId="53" hidden="1">{#N/A,#N/A,FALSE,"Aging Summary";#N/A,#N/A,FALSE,"Ratio Analysis";#N/A,#N/A,FALSE,"Test 120 Day Accts";#N/A,#N/A,FALSE,"Tickmarks"}</definedName>
    <definedName name="b" localSheetId="54" hidden="1">{#N/A,#N/A,FALSE,"Aging Summary";#N/A,#N/A,FALSE,"Ratio Analysis";#N/A,#N/A,FALSE,"Test 120 Day Accts";#N/A,#N/A,FALSE,"Tickmarks"}</definedName>
    <definedName name="b" localSheetId="55" hidden="1">{#N/A,#N/A,FALSE,"Aging Summary";#N/A,#N/A,FALSE,"Ratio Analysis";#N/A,#N/A,FALSE,"Test 120 Day Accts";#N/A,#N/A,FALSE,"Tickmarks"}</definedName>
    <definedName name="b" localSheetId="56" hidden="1">{#N/A,#N/A,FALSE,"Aging Summary";#N/A,#N/A,FALSE,"Ratio Analysis";#N/A,#N/A,FALSE,"Test 120 Day Accts";#N/A,#N/A,FALSE,"Tickmarks"}</definedName>
    <definedName name="b" localSheetId="57" hidden="1">{#N/A,#N/A,FALSE,"Aging Summary";#N/A,#N/A,FALSE,"Ratio Analysis";#N/A,#N/A,FALSE,"Test 120 Day Accts";#N/A,#N/A,FALSE,"Tickmarks"}</definedName>
    <definedName name="b" localSheetId="58" hidden="1">{#N/A,#N/A,FALSE,"Aging Summary";#N/A,#N/A,FALSE,"Ratio Analysis";#N/A,#N/A,FALSE,"Test 120 Day Accts";#N/A,#N/A,FALSE,"Tickmarks"}</definedName>
    <definedName name="b" localSheetId="59" hidden="1">{#N/A,#N/A,FALSE,"Aging Summary";#N/A,#N/A,FALSE,"Ratio Analysis";#N/A,#N/A,FALSE,"Test 120 Day Accts";#N/A,#N/A,FALSE,"Tickmarks"}</definedName>
    <definedName name="b" localSheetId="60" hidden="1">{#N/A,#N/A,FALSE,"Aging Summary";#N/A,#N/A,FALSE,"Ratio Analysis";#N/A,#N/A,FALSE,"Test 120 Day Accts";#N/A,#N/A,FALSE,"Tickmarks"}</definedName>
    <definedName name="b" localSheetId="61" hidden="1">{#N/A,#N/A,FALSE,"Aging Summary";#N/A,#N/A,FALSE,"Ratio Analysis";#N/A,#N/A,FALSE,"Test 120 Day Accts";#N/A,#N/A,FALSE,"Tickmarks"}</definedName>
    <definedName name="b" localSheetId="62" hidden="1">{#N/A,#N/A,FALSE,"Aging Summary";#N/A,#N/A,FALSE,"Ratio Analysis";#N/A,#N/A,FALSE,"Test 120 Day Accts";#N/A,#N/A,FALSE,"Tickmarks"}</definedName>
    <definedName name="b" localSheetId="63" hidden="1">{#N/A,#N/A,FALSE,"Aging Summary";#N/A,#N/A,FALSE,"Ratio Analysis";#N/A,#N/A,FALSE,"Test 120 Day Accts";#N/A,#N/A,FALSE,"Tickmarks"}</definedName>
    <definedName name="b" localSheetId="64" hidden="1">{#N/A,#N/A,FALSE,"Aging Summary";#N/A,#N/A,FALSE,"Ratio Analysis";#N/A,#N/A,FALSE,"Test 120 Day Accts";#N/A,#N/A,FALSE,"Tickmarks"}</definedName>
    <definedName name="b" localSheetId="65" hidden="1">{#N/A,#N/A,FALSE,"Aging Summary";#N/A,#N/A,FALSE,"Ratio Analysis";#N/A,#N/A,FALSE,"Test 120 Day Accts";#N/A,#N/A,FALSE,"Tickmarks"}</definedName>
    <definedName name="b" localSheetId="66" hidden="1">{#N/A,#N/A,FALSE,"Aging Summary";#N/A,#N/A,FALSE,"Ratio Analysis";#N/A,#N/A,FALSE,"Test 120 Day Accts";#N/A,#N/A,FALSE,"Tickmarks"}</definedName>
    <definedName name="b" localSheetId="67" hidden="1">{#N/A,#N/A,FALSE,"Aging Summary";#N/A,#N/A,FALSE,"Ratio Analysis";#N/A,#N/A,FALSE,"Test 120 Day Accts";#N/A,#N/A,FALSE,"Tickmarks"}</definedName>
    <definedName name="b" localSheetId="68" hidden="1">{#N/A,#N/A,FALSE,"Aging Summary";#N/A,#N/A,FALSE,"Ratio Analysis";#N/A,#N/A,FALSE,"Test 120 Day Accts";#N/A,#N/A,FALSE,"Tickmarks"}</definedName>
    <definedName name="b" localSheetId="69" hidden="1">{#N/A,#N/A,FALSE,"Aging Summary";#N/A,#N/A,FALSE,"Ratio Analysis";#N/A,#N/A,FALSE,"Test 120 Day Accts";#N/A,#N/A,FALSE,"Tickmarks"}</definedName>
    <definedName name="b" localSheetId="70" hidden="1">{#N/A,#N/A,FALSE,"Aging Summary";#N/A,#N/A,FALSE,"Ratio Analysis";#N/A,#N/A,FALSE,"Test 120 Day Accts";#N/A,#N/A,FALSE,"Tickmarks"}</definedName>
    <definedName name="b" localSheetId="71" hidden="1">{#N/A,#N/A,FALSE,"Aging Summary";#N/A,#N/A,FALSE,"Ratio Analysis";#N/A,#N/A,FALSE,"Test 120 Day Accts";#N/A,#N/A,FALSE,"Tickmarks"}</definedName>
    <definedName name="b" localSheetId="72" hidden="1">{#N/A,#N/A,FALSE,"Aging Summary";#N/A,#N/A,FALSE,"Ratio Analysis";#N/A,#N/A,FALSE,"Test 120 Day Accts";#N/A,#N/A,FALSE,"Tickmarks"}</definedName>
    <definedName name="b" localSheetId="73" hidden="1">{#N/A,#N/A,FALSE,"Aging Summary";#N/A,#N/A,FALSE,"Ratio Analysis";#N/A,#N/A,FALSE,"Test 120 Day Accts";#N/A,#N/A,FALSE,"Tickmarks"}</definedName>
    <definedName name="b" localSheetId="74" hidden="1">{#N/A,#N/A,FALSE,"Aging Summary";#N/A,#N/A,FALSE,"Ratio Analysis";#N/A,#N/A,FALSE,"Test 120 Day Accts";#N/A,#N/A,FALSE,"Tickmarks"}</definedName>
    <definedName name="b" localSheetId="75" hidden="1">{#N/A,#N/A,FALSE,"Aging Summary";#N/A,#N/A,FALSE,"Ratio Analysis";#N/A,#N/A,FALSE,"Test 120 Day Accts";#N/A,#N/A,FALSE,"Tickmarks"}</definedName>
    <definedName name="b" localSheetId="76" hidden="1">{#N/A,#N/A,FALSE,"Aging Summary";#N/A,#N/A,FALSE,"Ratio Analysis";#N/A,#N/A,FALSE,"Test 120 Day Accts";#N/A,#N/A,FALSE,"Tickmarks"}</definedName>
    <definedName name="b" localSheetId="77" hidden="1">{#N/A,#N/A,FALSE,"Aging Summary";#N/A,#N/A,FALSE,"Ratio Analysis";#N/A,#N/A,FALSE,"Test 120 Day Accts";#N/A,#N/A,FALSE,"Tickmarks"}</definedName>
    <definedName name="b" localSheetId="78" hidden="1">{#N/A,#N/A,FALSE,"Aging Summary";#N/A,#N/A,FALSE,"Ratio Analysis";#N/A,#N/A,FALSE,"Test 120 Day Accts";#N/A,#N/A,FALSE,"Tickmarks"}</definedName>
    <definedName name="b" localSheetId="79" hidden="1">{#N/A,#N/A,FALSE,"Aging Summary";#N/A,#N/A,FALSE,"Ratio Analysis";#N/A,#N/A,FALSE,"Test 120 Day Accts";#N/A,#N/A,FALSE,"Tickmarks"}</definedName>
    <definedName name="b" localSheetId="80" hidden="1">{#N/A,#N/A,FALSE,"Aging Summary";#N/A,#N/A,FALSE,"Ratio Analysis";#N/A,#N/A,FALSE,"Test 120 Day Accts";#N/A,#N/A,FALSE,"Tickmarks"}</definedName>
    <definedName name="b" localSheetId="81" hidden="1">{#N/A,#N/A,FALSE,"Aging Summary";#N/A,#N/A,FALSE,"Ratio Analysis";#N/A,#N/A,FALSE,"Test 120 Day Accts";#N/A,#N/A,FALSE,"Tickmarks"}</definedName>
    <definedName name="b" localSheetId="82" hidden="1">{#N/A,#N/A,FALSE,"Aging Summary";#N/A,#N/A,FALSE,"Ratio Analysis";#N/A,#N/A,FALSE,"Test 120 Day Accts";#N/A,#N/A,FALSE,"Tickmarks"}</definedName>
    <definedName name="b" localSheetId="83" hidden="1">{#N/A,#N/A,FALSE,"Aging Summary";#N/A,#N/A,FALSE,"Ratio Analysis";#N/A,#N/A,FALSE,"Test 120 Day Accts";#N/A,#N/A,FALSE,"Tickmarks"}</definedName>
    <definedName name="b" localSheetId="84" hidden="1">{#N/A,#N/A,FALSE,"Aging Summary";#N/A,#N/A,FALSE,"Ratio Analysis";#N/A,#N/A,FALSE,"Test 120 Day Accts";#N/A,#N/A,FALSE,"Tickmarks"}</definedName>
    <definedName name="b" localSheetId="85" hidden="1">{#N/A,#N/A,FALSE,"Aging Summary";#N/A,#N/A,FALSE,"Ratio Analysis";#N/A,#N/A,FALSE,"Test 120 Day Accts";#N/A,#N/A,FALSE,"Tickmarks"}</definedName>
    <definedName name="b" localSheetId="86" hidden="1">{#N/A,#N/A,FALSE,"Aging Summary";#N/A,#N/A,FALSE,"Ratio Analysis";#N/A,#N/A,FALSE,"Test 120 Day Accts";#N/A,#N/A,FALSE,"Tickmarks"}</definedName>
    <definedName name="b" localSheetId="87" hidden="1">{#N/A,#N/A,FALSE,"Aging Summary";#N/A,#N/A,FALSE,"Ratio Analysis";#N/A,#N/A,FALSE,"Test 120 Day Accts";#N/A,#N/A,FALSE,"Tickmarks"}</definedName>
    <definedName name="b" localSheetId="88" hidden="1">{#N/A,#N/A,FALSE,"Aging Summary";#N/A,#N/A,FALSE,"Ratio Analysis";#N/A,#N/A,FALSE,"Test 120 Day Accts";#N/A,#N/A,FALSE,"Tickmarks"}</definedName>
    <definedName name="b" localSheetId="89" hidden="1">{#N/A,#N/A,FALSE,"Aging Summary";#N/A,#N/A,FALSE,"Ratio Analysis";#N/A,#N/A,FALSE,"Test 120 Day Accts";#N/A,#N/A,FALSE,"Tickmarks"}</definedName>
    <definedName name="b" localSheetId="90" hidden="1">{#N/A,#N/A,FALSE,"Aging Summary";#N/A,#N/A,FALSE,"Ratio Analysis";#N/A,#N/A,FALSE,"Test 120 Day Accts";#N/A,#N/A,FALSE,"Tickmarks"}</definedName>
    <definedName name="b" localSheetId="91" hidden="1">{#N/A,#N/A,FALSE,"Aging Summary";#N/A,#N/A,FALSE,"Ratio Analysis";#N/A,#N/A,FALSE,"Test 120 Day Accts";#N/A,#N/A,FALSE,"Tickmarks"}</definedName>
    <definedName name="b" localSheetId="92" hidden="1">{#N/A,#N/A,FALSE,"Aging Summary";#N/A,#N/A,FALSE,"Ratio Analysis";#N/A,#N/A,FALSE,"Test 120 Day Accts";#N/A,#N/A,FALSE,"Tickmarks"}</definedName>
    <definedName name="b" localSheetId="93" hidden="1">{#N/A,#N/A,FALSE,"Aging Summary";#N/A,#N/A,FALSE,"Ratio Analysis";#N/A,#N/A,FALSE,"Test 120 Day Accts";#N/A,#N/A,FALSE,"Tickmarks"}</definedName>
    <definedName name="b" localSheetId="94" hidden="1">{#N/A,#N/A,FALSE,"Aging Summary";#N/A,#N/A,FALSE,"Ratio Analysis";#N/A,#N/A,FALSE,"Test 120 Day Accts";#N/A,#N/A,FALSE,"Tickmarks"}</definedName>
    <definedName name="b" localSheetId="95" hidden="1">{#N/A,#N/A,FALSE,"Aging Summary";#N/A,#N/A,FALSE,"Ratio Analysis";#N/A,#N/A,FALSE,"Test 120 Day Accts";#N/A,#N/A,FALSE,"Tickmarks"}</definedName>
    <definedName name="b" localSheetId="96" hidden="1">{#N/A,#N/A,FALSE,"Aging Summary";#N/A,#N/A,FALSE,"Ratio Analysis";#N/A,#N/A,FALSE,"Test 120 Day Accts";#N/A,#N/A,FALSE,"Tickmarks"}</definedName>
    <definedName name="b" localSheetId="97" hidden="1">{#N/A,#N/A,FALSE,"Aging Summary";#N/A,#N/A,FALSE,"Ratio Analysis";#N/A,#N/A,FALSE,"Test 120 Day Accts";#N/A,#N/A,FALSE,"Tickmarks"}</definedName>
    <definedName name="b" localSheetId="98" hidden="1">{#N/A,#N/A,FALSE,"Aging Summary";#N/A,#N/A,FALSE,"Ratio Analysis";#N/A,#N/A,FALSE,"Test 120 Day Accts";#N/A,#N/A,FALSE,"Tickmarks"}</definedName>
    <definedName name="b" localSheetId="99" hidden="1">{#N/A,#N/A,FALSE,"Aging Summary";#N/A,#N/A,FALSE,"Ratio Analysis";#N/A,#N/A,FALSE,"Test 120 Day Accts";#N/A,#N/A,FALSE,"Tickmarks"}</definedName>
    <definedName name="b" localSheetId="100" hidden="1">{#N/A,#N/A,FALSE,"Aging Summary";#N/A,#N/A,FALSE,"Ratio Analysis";#N/A,#N/A,FALSE,"Test 120 Day Accts";#N/A,#N/A,FALSE,"Tickmarks"}</definedName>
    <definedName name="b" localSheetId="101" hidden="1">{#N/A,#N/A,FALSE,"Aging Summary";#N/A,#N/A,FALSE,"Ratio Analysis";#N/A,#N/A,FALSE,"Test 120 Day Accts";#N/A,#N/A,FALSE,"Tickmarks"}</definedName>
    <definedName name="b" localSheetId="102" hidden="1">{#N/A,#N/A,FALSE,"Aging Summary";#N/A,#N/A,FALSE,"Ratio Analysis";#N/A,#N/A,FALSE,"Test 120 Day Accts";#N/A,#N/A,FALSE,"Tickmarks"}</definedName>
    <definedName name="b" localSheetId="103" hidden="1">{#N/A,#N/A,FALSE,"Aging Summary";#N/A,#N/A,FALSE,"Ratio Analysis";#N/A,#N/A,FALSE,"Test 120 Day Accts";#N/A,#N/A,FALSE,"Tickmarks"}</definedName>
    <definedName name="b" hidden="1">{#N/A,#N/A,FALSE,"Aging Summary";#N/A,#N/A,FALSE,"Ratio Analysis";#N/A,#N/A,FALSE,"Test 120 Day Accts";#N/A,#N/A,FALSE,"Tickmarks"}</definedName>
    <definedName name="BUGET91V" localSheetId="27">#REF!</definedName>
    <definedName name="BUGET91V" localSheetId="26">#REF!</definedName>
    <definedName name="BUGET91V" localSheetId="28">#REF!</definedName>
    <definedName name="BUGET91V" localSheetId="29">#REF!</definedName>
    <definedName name="BUGET91V" localSheetId="30">#REF!</definedName>
    <definedName name="BUGET91V" localSheetId="31">#REF!</definedName>
    <definedName name="BUGET91V" localSheetId="32">#REF!</definedName>
    <definedName name="BUGET91V" localSheetId="33">#REF!</definedName>
    <definedName name="BUGET91V" localSheetId="34">#REF!</definedName>
    <definedName name="BUGET91V" localSheetId="35">#REF!</definedName>
    <definedName name="BUGET91V" localSheetId="36">#REF!</definedName>
    <definedName name="BUGET91V" localSheetId="37">#REF!</definedName>
    <definedName name="BUGET91V" localSheetId="38">#REF!</definedName>
    <definedName name="BUGET91V" localSheetId="39">#REF!</definedName>
    <definedName name="BUGET91V" localSheetId="40">#REF!</definedName>
    <definedName name="BUGET91V" localSheetId="41">#REF!</definedName>
    <definedName name="BUGET91V" localSheetId="42">#REF!</definedName>
    <definedName name="BUGET91V" localSheetId="43">#REF!</definedName>
    <definedName name="BUGET91V" localSheetId="44">#REF!</definedName>
    <definedName name="BUGET91V" localSheetId="45">#REF!</definedName>
    <definedName name="BUGET91V" localSheetId="46">#REF!</definedName>
    <definedName name="BUGET91V" localSheetId="47">#REF!</definedName>
    <definedName name="BUGET91V" localSheetId="48">#REF!</definedName>
    <definedName name="BUGET91V" localSheetId="49">#REF!</definedName>
    <definedName name="BUGET91V" localSheetId="50">#REF!</definedName>
    <definedName name="BUGET91V" localSheetId="51">#REF!</definedName>
    <definedName name="BUGET91V" localSheetId="52">#REF!</definedName>
    <definedName name="BUGET91V" localSheetId="53">#REF!</definedName>
    <definedName name="BUGET91V" localSheetId="54">#REF!</definedName>
    <definedName name="BUGET91V" localSheetId="55">#REF!</definedName>
    <definedName name="BUGET91V" localSheetId="56">#REF!</definedName>
    <definedName name="BUGET91V" localSheetId="57">#REF!</definedName>
    <definedName name="BUGET91V" localSheetId="58">#REF!</definedName>
    <definedName name="BUGET91V" localSheetId="59">#REF!</definedName>
    <definedName name="BUGET91V" localSheetId="60">#REF!</definedName>
    <definedName name="BUGET91V" localSheetId="61">#REF!</definedName>
    <definedName name="BUGET91V" localSheetId="62">#REF!</definedName>
    <definedName name="BUGET91V" localSheetId="63">#REF!</definedName>
    <definedName name="BUGET91V" localSheetId="64">#REF!</definedName>
    <definedName name="BUGET91V" localSheetId="65">#REF!</definedName>
    <definedName name="BUGET91V" localSheetId="66">#REF!</definedName>
    <definedName name="BUGET91V" localSheetId="67">#REF!</definedName>
    <definedName name="BUGET91V" localSheetId="68">#REF!</definedName>
    <definedName name="BUGET91V" localSheetId="69">#REF!</definedName>
    <definedName name="BUGET91V" localSheetId="70">#REF!</definedName>
    <definedName name="BUGET91V" localSheetId="71">#REF!</definedName>
    <definedName name="BUGET91V" localSheetId="72">#REF!</definedName>
    <definedName name="BUGET91V" localSheetId="73">#REF!</definedName>
    <definedName name="BUGET91V" localSheetId="74">#REF!</definedName>
    <definedName name="BUGET91V" localSheetId="75">#REF!</definedName>
    <definedName name="BUGET91V" localSheetId="76">#REF!</definedName>
    <definedName name="BUGET91V" localSheetId="77">#REF!</definedName>
    <definedName name="BUGET91V" localSheetId="78">#REF!</definedName>
    <definedName name="BUGET91V" localSheetId="79">#REF!</definedName>
    <definedName name="BUGET91V" localSheetId="80">#REF!</definedName>
    <definedName name="BUGET91V" localSheetId="81">#REF!</definedName>
    <definedName name="BUGET91V" localSheetId="82">#REF!</definedName>
    <definedName name="BUGET91V" localSheetId="83">#REF!</definedName>
    <definedName name="BUGET91V" localSheetId="84">#REF!</definedName>
    <definedName name="BUGET91V" localSheetId="85">#REF!</definedName>
    <definedName name="BUGET91V" localSheetId="86">#REF!</definedName>
    <definedName name="BUGET91V" localSheetId="87">#REF!</definedName>
    <definedName name="BUGET91V" localSheetId="88">#REF!</definedName>
    <definedName name="BUGET91V" localSheetId="89">#REF!</definedName>
    <definedName name="BUGET91V" localSheetId="90">#REF!</definedName>
    <definedName name="BUGET91V" localSheetId="91">#REF!</definedName>
    <definedName name="BUGET91V" localSheetId="92">#REF!</definedName>
    <definedName name="BUGET91V" localSheetId="93">#REF!</definedName>
    <definedName name="BUGET91V" localSheetId="94">#REF!</definedName>
    <definedName name="BUGET91V" localSheetId="95">#REF!</definedName>
    <definedName name="BUGET91V" localSheetId="96">#REF!</definedName>
    <definedName name="BUGET91V" localSheetId="97">#REF!</definedName>
    <definedName name="BUGET91V" localSheetId="98">#REF!</definedName>
    <definedName name="BUGET91V" localSheetId="99">#REF!</definedName>
    <definedName name="BUGET91V" localSheetId="100">#REF!</definedName>
    <definedName name="BUGET91V" localSheetId="101">#REF!</definedName>
    <definedName name="BUGET91V" localSheetId="102">#REF!</definedName>
    <definedName name="BUGET91V" localSheetId="103">#REF!</definedName>
    <definedName name="BUGET91V" localSheetId="15">#REF!</definedName>
    <definedName name="BUGET91V" localSheetId="16">#REF!</definedName>
    <definedName name="BUGET91V" localSheetId="20">#REF!</definedName>
    <definedName name="BUGET91V" localSheetId="21">#REF!</definedName>
    <definedName name="BUGET91V" localSheetId="22">#REF!</definedName>
    <definedName name="BUGET91V" localSheetId="23">#REF!</definedName>
    <definedName name="BUGET91V" localSheetId="17">#REF!</definedName>
    <definedName name="BUGET91V" localSheetId="24">#REF!</definedName>
    <definedName name="BUGET91V" localSheetId="25">#REF!</definedName>
    <definedName name="BUGET91V" localSheetId="18">#REF!</definedName>
    <definedName name="BUGET91V" localSheetId="19">#REF!</definedName>
    <definedName name="BUGET91V" localSheetId="5">#REF!</definedName>
    <definedName name="BUGET91V" localSheetId="6">#REF!</definedName>
    <definedName name="BUGET91V" localSheetId="7">#REF!</definedName>
    <definedName name="BUGET91V" localSheetId="8">#REF!</definedName>
    <definedName name="BUGET91V" localSheetId="9">#REF!</definedName>
    <definedName name="BUGET91V" localSheetId="10">#REF!</definedName>
    <definedName name="BUGET91V" localSheetId="11">#REF!</definedName>
    <definedName name="BUGET91V" localSheetId="12">#REF!</definedName>
    <definedName name="BUGET91V" localSheetId="13">#REF!</definedName>
    <definedName name="BUGET91V" localSheetId="14">#REF!</definedName>
    <definedName name="BUGET91V">#REF!</definedName>
    <definedName name="capex2" localSheetId="27" hidden="1">#REF!</definedName>
    <definedName name="capex2" localSheetId="26" hidden="1">#REF!</definedName>
    <definedName name="capex2" localSheetId="28" hidden="1">#REF!</definedName>
    <definedName name="capex2" localSheetId="29" hidden="1">#REF!</definedName>
    <definedName name="capex2" localSheetId="30" hidden="1">#REF!</definedName>
    <definedName name="capex2" localSheetId="31" hidden="1">#REF!</definedName>
    <definedName name="capex2" localSheetId="32" hidden="1">#REF!</definedName>
    <definedName name="capex2" localSheetId="33" hidden="1">#REF!</definedName>
    <definedName name="capex2" localSheetId="34" hidden="1">#REF!</definedName>
    <definedName name="capex2" localSheetId="35" hidden="1">#REF!</definedName>
    <definedName name="capex2" localSheetId="36" hidden="1">#REF!</definedName>
    <definedName name="capex2" localSheetId="37" hidden="1">#REF!</definedName>
    <definedName name="capex2" localSheetId="38" hidden="1">#REF!</definedName>
    <definedName name="capex2" localSheetId="39" hidden="1">#REF!</definedName>
    <definedName name="capex2" localSheetId="40" hidden="1">#REF!</definedName>
    <definedName name="capex2" localSheetId="41" hidden="1">#REF!</definedName>
    <definedName name="capex2" localSheetId="42" hidden="1">#REF!</definedName>
    <definedName name="capex2" localSheetId="43" hidden="1">#REF!</definedName>
    <definedName name="capex2" localSheetId="44" hidden="1">#REF!</definedName>
    <definedName name="capex2" localSheetId="45" hidden="1">#REF!</definedName>
    <definedName name="capex2" localSheetId="46" hidden="1">#REF!</definedName>
    <definedName name="capex2" localSheetId="47" hidden="1">#REF!</definedName>
    <definedName name="capex2" localSheetId="48" hidden="1">#REF!</definedName>
    <definedName name="capex2" localSheetId="49" hidden="1">#REF!</definedName>
    <definedName name="capex2" localSheetId="50" hidden="1">#REF!</definedName>
    <definedName name="capex2" localSheetId="51" hidden="1">#REF!</definedName>
    <definedName name="capex2" localSheetId="52" hidden="1">#REF!</definedName>
    <definedName name="capex2" localSheetId="53" hidden="1">#REF!</definedName>
    <definedName name="capex2" localSheetId="54" hidden="1">#REF!</definedName>
    <definedName name="capex2" localSheetId="55" hidden="1">#REF!</definedName>
    <definedName name="capex2" localSheetId="56" hidden="1">#REF!</definedName>
    <definedName name="capex2" localSheetId="57" hidden="1">#REF!</definedName>
    <definedName name="capex2" localSheetId="58" hidden="1">#REF!</definedName>
    <definedName name="capex2" localSheetId="59" hidden="1">#REF!</definedName>
    <definedName name="capex2" localSheetId="60" hidden="1">#REF!</definedName>
    <definedName name="capex2" localSheetId="61" hidden="1">#REF!</definedName>
    <definedName name="capex2" localSheetId="62" hidden="1">#REF!</definedName>
    <definedName name="capex2" localSheetId="63" hidden="1">#REF!</definedName>
    <definedName name="capex2" localSheetId="64" hidden="1">#REF!</definedName>
    <definedName name="capex2" localSheetId="65" hidden="1">#REF!</definedName>
    <definedName name="capex2" localSheetId="66" hidden="1">#REF!</definedName>
    <definedName name="capex2" localSheetId="67" hidden="1">#REF!</definedName>
    <definedName name="capex2" localSheetId="68" hidden="1">#REF!</definedName>
    <definedName name="capex2" localSheetId="69" hidden="1">#REF!</definedName>
    <definedName name="capex2" localSheetId="70" hidden="1">#REF!</definedName>
    <definedName name="capex2" localSheetId="71" hidden="1">#REF!</definedName>
    <definedName name="capex2" localSheetId="72" hidden="1">#REF!</definedName>
    <definedName name="capex2" localSheetId="73" hidden="1">#REF!</definedName>
    <definedName name="capex2" localSheetId="74" hidden="1">#REF!</definedName>
    <definedName name="capex2" localSheetId="75" hidden="1">#REF!</definedName>
    <definedName name="capex2" localSheetId="76" hidden="1">#REF!</definedName>
    <definedName name="capex2" localSheetId="77" hidden="1">#REF!</definedName>
    <definedName name="capex2" localSheetId="78" hidden="1">#REF!</definedName>
    <definedName name="capex2" localSheetId="79" hidden="1">#REF!</definedName>
    <definedName name="capex2" localSheetId="80" hidden="1">#REF!</definedName>
    <definedName name="capex2" localSheetId="81" hidden="1">#REF!</definedName>
    <definedName name="capex2" localSheetId="82" hidden="1">#REF!</definedName>
    <definedName name="capex2" localSheetId="83" hidden="1">#REF!</definedName>
    <definedName name="capex2" localSheetId="84" hidden="1">#REF!</definedName>
    <definedName name="capex2" localSheetId="85" hidden="1">#REF!</definedName>
    <definedName name="capex2" localSheetId="86" hidden="1">#REF!</definedName>
    <definedName name="capex2" localSheetId="87" hidden="1">#REF!</definedName>
    <definedName name="capex2" localSheetId="88" hidden="1">#REF!</definedName>
    <definedName name="capex2" localSheetId="89" hidden="1">#REF!</definedName>
    <definedName name="capex2" localSheetId="90" hidden="1">#REF!</definedName>
    <definedName name="capex2" localSheetId="91" hidden="1">#REF!</definedName>
    <definedName name="capex2" localSheetId="92" hidden="1">#REF!</definedName>
    <definedName name="capex2" localSheetId="93" hidden="1">#REF!</definedName>
    <definedName name="capex2" localSheetId="94" hidden="1">#REF!</definedName>
    <definedName name="capex2" localSheetId="95" hidden="1">#REF!</definedName>
    <definedName name="capex2" localSheetId="96" hidden="1">#REF!</definedName>
    <definedName name="capex2" localSheetId="97" hidden="1">#REF!</definedName>
    <definedName name="capex2" localSheetId="98" hidden="1">#REF!</definedName>
    <definedName name="capex2" localSheetId="99" hidden="1">#REF!</definedName>
    <definedName name="capex2" localSheetId="100" hidden="1">#REF!</definedName>
    <definedName name="capex2" localSheetId="101" hidden="1">#REF!</definedName>
    <definedName name="capex2" localSheetId="102" hidden="1">#REF!</definedName>
    <definedName name="capex2" localSheetId="103" hidden="1">#REF!</definedName>
    <definedName name="capex2" localSheetId="15" hidden="1">#REF!</definedName>
    <definedName name="capex2" localSheetId="16" hidden="1">#REF!</definedName>
    <definedName name="capex2" localSheetId="20" hidden="1">#REF!</definedName>
    <definedName name="capex2" localSheetId="21" hidden="1">#REF!</definedName>
    <definedName name="capex2" localSheetId="22" hidden="1">#REF!</definedName>
    <definedName name="capex2" localSheetId="23" hidden="1">#REF!</definedName>
    <definedName name="capex2" localSheetId="17" hidden="1">#REF!</definedName>
    <definedName name="capex2" localSheetId="24" hidden="1">#REF!</definedName>
    <definedName name="capex2" localSheetId="25" hidden="1">#REF!</definedName>
    <definedName name="capex2" localSheetId="18" hidden="1">#REF!</definedName>
    <definedName name="capex2" localSheetId="19" hidden="1">#REF!</definedName>
    <definedName name="capex2" localSheetId="5" hidden="1">#REF!</definedName>
    <definedName name="capex2" localSheetId="6" hidden="1">#REF!</definedName>
    <definedName name="capex2" localSheetId="7" hidden="1">#REF!</definedName>
    <definedName name="capex2" localSheetId="8" hidden="1">#REF!</definedName>
    <definedName name="capex2" localSheetId="9" hidden="1">#REF!</definedName>
    <definedName name="capex2" localSheetId="10" hidden="1">#REF!</definedName>
    <definedName name="capex2" localSheetId="11" hidden="1">#REF!</definedName>
    <definedName name="capex2" localSheetId="12" hidden="1">#REF!</definedName>
    <definedName name="capex2" localSheetId="13" hidden="1">#REF!</definedName>
    <definedName name="capex2" localSheetId="14" hidden="1">#REF!</definedName>
    <definedName name="capex2" hidden="1">#REF!</definedName>
    <definedName name="CHECK" localSheetId="27">#REF!</definedName>
    <definedName name="CHECK" localSheetId="26">#REF!</definedName>
    <definedName name="CHECK" localSheetId="28">#REF!</definedName>
    <definedName name="CHECK" localSheetId="29">#REF!</definedName>
    <definedName name="CHECK" localSheetId="30">#REF!</definedName>
    <definedName name="CHECK" localSheetId="31">#REF!</definedName>
    <definedName name="CHECK" localSheetId="32">#REF!</definedName>
    <definedName name="CHECK" localSheetId="33">#REF!</definedName>
    <definedName name="CHECK" localSheetId="34">#REF!</definedName>
    <definedName name="CHECK" localSheetId="35">#REF!</definedName>
    <definedName name="CHECK" localSheetId="36">#REF!</definedName>
    <definedName name="CHECK" localSheetId="37">#REF!</definedName>
    <definedName name="CHECK" localSheetId="38">#REF!</definedName>
    <definedName name="CHECK" localSheetId="39">#REF!</definedName>
    <definedName name="CHECK" localSheetId="40">#REF!</definedName>
    <definedName name="CHECK" localSheetId="41">#REF!</definedName>
    <definedName name="CHECK" localSheetId="42">#REF!</definedName>
    <definedName name="CHECK" localSheetId="43">#REF!</definedName>
    <definedName name="CHECK" localSheetId="44">#REF!</definedName>
    <definedName name="CHECK" localSheetId="45">#REF!</definedName>
    <definedName name="CHECK" localSheetId="46">#REF!</definedName>
    <definedName name="CHECK" localSheetId="47">#REF!</definedName>
    <definedName name="CHECK" localSheetId="48">#REF!</definedName>
    <definedName name="CHECK" localSheetId="49">#REF!</definedName>
    <definedName name="CHECK" localSheetId="50">#REF!</definedName>
    <definedName name="CHECK" localSheetId="51">#REF!</definedName>
    <definedName name="CHECK" localSheetId="52">#REF!</definedName>
    <definedName name="CHECK" localSheetId="53">#REF!</definedName>
    <definedName name="CHECK" localSheetId="54">#REF!</definedName>
    <definedName name="CHECK" localSheetId="55">#REF!</definedName>
    <definedName name="CHECK" localSheetId="56">#REF!</definedName>
    <definedName name="CHECK" localSheetId="57">#REF!</definedName>
    <definedName name="CHECK" localSheetId="58">#REF!</definedName>
    <definedName name="CHECK" localSheetId="59">#REF!</definedName>
    <definedName name="CHECK" localSheetId="60">#REF!</definedName>
    <definedName name="CHECK" localSheetId="61">#REF!</definedName>
    <definedName name="CHECK" localSheetId="62">#REF!</definedName>
    <definedName name="CHECK" localSheetId="63">#REF!</definedName>
    <definedName name="CHECK" localSheetId="64">#REF!</definedName>
    <definedName name="CHECK" localSheetId="65">#REF!</definedName>
    <definedName name="CHECK" localSheetId="66">#REF!</definedName>
    <definedName name="CHECK" localSheetId="67">#REF!</definedName>
    <definedName name="CHECK" localSheetId="68">#REF!</definedName>
    <definedName name="CHECK" localSheetId="69">#REF!</definedName>
    <definedName name="CHECK" localSheetId="70">#REF!</definedName>
    <definedName name="CHECK" localSheetId="71">#REF!</definedName>
    <definedName name="CHECK" localSheetId="72">#REF!</definedName>
    <definedName name="CHECK" localSheetId="73">#REF!</definedName>
    <definedName name="CHECK" localSheetId="74">#REF!</definedName>
    <definedName name="CHECK" localSheetId="75">#REF!</definedName>
    <definedName name="CHECK" localSheetId="76">#REF!</definedName>
    <definedName name="CHECK" localSheetId="77">#REF!</definedName>
    <definedName name="CHECK" localSheetId="78">#REF!</definedName>
    <definedName name="CHECK" localSheetId="79">#REF!</definedName>
    <definedName name="CHECK" localSheetId="80">#REF!</definedName>
    <definedName name="CHECK" localSheetId="81">#REF!</definedName>
    <definedName name="CHECK" localSheetId="82">#REF!</definedName>
    <definedName name="CHECK" localSheetId="83">#REF!</definedName>
    <definedName name="CHECK" localSheetId="84">#REF!</definedName>
    <definedName name="CHECK" localSheetId="85">#REF!</definedName>
    <definedName name="CHECK" localSheetId="86">#REF!</definedName>
    <definedName name="CHECK" localSheetId="87">#REF!</definedName>
    <definedName name="CHECK" localSheetId="88">#REF!</definedName>
    <definedName name="CHECK" localSheetId="89">#REF!</definedName>
    <definedName name="CHECK" localSheetId="90">#REF!</definedName>
    <definedName name="CHECK" localSheetId="91">#REF!</definedName>
    <definedName name="CHECK" localSheetId="92">#REF!</definedName>
    <definedName name="CHECK" localSheetId="93">#REF!</definedName>
    <definedName name="CHECK" localSheetId="94">#REF!</definedName>
    <definedName name="CHECK" localSheetId="95">#REF!</definedName>
    <definedName name="CHECK" localSheetId="96">#REF!</definedName>
    <definedName name="CHECK" localSheetId="97">#REF!</definedName>
    <definedName name="CHECK" localSheetId="98">#REF!</definedName>
    <definedName name="CHECK" localSheetId="99">#REF!</definedName>
    <definedName name="CHECK" localSheetId="100">#REF!</definedName>
    <definedName name="CHECK" localSheetId="101">#REF!</definedName>
    <definedName name="CHECK" localSheetId="102">#REF!</definedName>
    <definedName name="CHECK" localSheetId="103">#REF!</definedName>
    <definedName name="CHECK" localSheetId="15">#REF!</definedName>
    <definedName name="CHECK" localSheetId="16">#REF!</definedName>
    <definedName name="CHECK" localSheetId="20">#REF!</definedName>
    <definedName name="CHECK" localSheetId="21">#REF!</definedName>
    <definedName name="CHECK" localSheetId="22">#REF!</definedName>
    <definedName name="CHECK" localSheetId="23">#REF!</definedName>
    <definedName name="CHECK" localSheetId="17">#REF!</definedName>
    <definedName name="CHECK" localSheetId="24">#REF!</definedName>
    <definedName name="CHECK" localSheetId="25">#REF!</definedName>
    <definedName name="CHECK" localSheetId="18">#REF!</definedName>
    <definedName name="CHECK" localSheetId="19">#REF!</definedName>
    <definedName name="CHECK" localSheetId="5">#REF!</definedName>
    <definedName name="CHECK" localSheetId="6">#REF!</definedName>
    <definedName name="CHECK" localSheetId="7">#REF!</definedName>
    <definedName name="CHECK" localSheetId="8">#REF!</definedName>
    <definedName name="CHECK" localSheetId="9">#REF!</definedName>
    <definedName name="CHECK" localSheetId="10">#REF!</definedName>
    <definedName name="CHECK" localSheetId="11">#REF!</definedName>
    <definedName name="CHECK" localSheetId="12">#REF!</definedName>
    <definedName name="CHECK" localSheetId="13">#REF!</definedName>
    <definedName name="CHECK" localSheetId="14">#REF!</definedName>
    <definedName name="CHECK">#REF!</definedName>
    <definedName name="CIPHSJ" localSheetId="27" hidden="1">#REF!</definedName>
    <definedName name="CIPHSJ" localSheetId="26" hidden="1">#REF!</definedName>
    <definedName name="CIPHSJ" localSheetId="28" hidden="1">#REF!</definedName>
    <definedName name="CIPHSJ" localSheetId="29" hidden="1">#REF!</definedName>
    <definedName name="CIPHSJ" localSheetId="30" hidden="1">#REF!</definedName>
    <definedName name="CIPHSJ" localSheetId="31" hidden="1">#REF!</definedName>
    <definedName name="CIPHSJ" localSheetId="32" hidden="1">#REF!</definedName>
    <definedName name="CIPHSJ" localSheetId="33" hidden="1">#REF!</definedName>
    <definedName name="CIPHSJ" localSheetId="34" hidden="1">#REF!</definedName>
    <definedName name="CIPHSJ" localSheetId="35" hidden="1">#REF!</definedName>
    <definedName name="CIPHSJ" localSheetId="36" hidden="1">#REF!</definedName>
    <definedName name="CIPHSJ" localSheetId="37" hidden="1">#REF!</definedName>
    <definedName name="CIPHSJ" localSheetId="38" hidden="1">#REF!</definedName>
    <definedName name="CIPHSJ" localSheetId="39" hidden="1">#REF!</definedName>
    <definedName name="CIPHSJ" localSheetId="40" hidden="1">#REF!</definedName>
    <definedName name="CIPHSJ" localSheetId="41" hidden="1">#REF!</definedName>
    <definedName name="CIPHSJ" localSheetId="42" hidden="1">#REF!</definedName>
    <definedName name="CIPHSJ" localSheetId="43" hidden="1">#REF!</definedName>
    <definedName name="CIPHSJ" localSheetId="44" hidden="1">#REF!</definedName>
    <definedName name="CIPHSJ" localSheetId="45" hidden="1">#REF!</definedName>
    <definedName name="CIPHSJ" localSheetId="46" hidden="1">#REF!</definedName>
    <definedName name="CIPHSJ" localSheetId="47" hidden="1">#REF!</definedName>
    <definedName name="CIPHSJ" localSheetId="48" hidden="1">#REF!</definedName>
    <definedName name="CIPHSJ" localSheetId="49" hidden="1">#REF!</definedName>
    <definedName name="CIPHSJ" localSheetId="50" hidden="1">#REF!</definedName>
    <definedName name="CIPHSJ" localSheetId="51" hidden="1">#REF!</definedName>
    <definedName name="CIPHSJ" localSheetId="52" hidden="1">#REF!</definedName>
    <definedName name="CIPHSJ" localSheetId="53" hidden="1">#REF!</definedName>
    <definedName name="CIPHSJ" localSheetId="54" hidden="1">#REF!</definedName>
    <definedName name="CIPHSJ" localSheetId="55" hidden="1">#REF!</definedName>
    <definedName name="CIPHSJ" localSheetId="56" hidden="1">#REF!</definedName>
    <definedName name="CIPHSJ" localSheetId="57" hidden="1">#REF!</definedName>
    <definedName name="CIPHSJ" localSheetId="58" hidden="1">#REF!</definedName>
    <definedName name="CIPHSJ" localSheetId="59" hidden="1">#REF!</definedName>
    <definedName name="CIPHSJ" localSheetId="60" hidden="1">#REF!</definedName>
    <definedName name="CIPHSJ" localSheetId="61" hidden="1">#REF!</definedName>
    <definedName name="CIPHSJ" localSheetId="62" hidden="1">#REF!</definedName>
    <definedName name="CIPHSJ" localSheetId="63" hidden="1">#REF!</definedName>
    <definedName name="CIPHSJ" localSheetId="64" hidden="1">#REF!</definedName>
    <definedName name="CIPHSJ" localSheetId="65" hidden="1">#REF!</definedName>
    <definedName name="CIPHSJ" localSheetId="66" hidden="1">#REF!</definedName>
    <definedName name="CIPHSJ" localSheetId="67" hidden="1">#REF!</definedName>
    <definedName name="CIPHSJ" localSheetId="68" hidden="1">#REF!</definedName>
    <definedName name="CIPHSJ" localSheetId="69" hidden="1">#REF!</definedName>
    <definedName name="CIPHSJ" localSheetId="70" hidden="1">#REF!</definedName>
    <definedName name="CIPHSJ" localSheetId="71" hidden="1">#REF!</definedName>
    <definedName name="CIPHSJ" localSheetId="72" hidden="1">#REF!</definedName>
    <definedName name="CIPHSJ" localSheetId="73" hidden="1">#REF!</definedName>
    <definedName name="CIPHSJ" localSheetId="74" hidden="1">#REF!</definedName>
    <definedName name="CIPHSJ" localSheetId="75" hidden="1">#REF!</definedName>
    <definedName name="CIPHSJ" localSheetId="76" hidden="1">#REF!</definedName>
    <definedName name="CIPHSJ" localSheetId="77" hidden="1">#REF!</definedName>
    <definedName name="CIPHSJ" localSheetId="78" hidden="1">#REF!</definedName>
    <definedName name="CIPHSJ" localSheetId="79" hidden="1">#REF!</definedName>
    <definedName name="CIPHSJ" localSheetId="80" hidden="1">#REF!</definedName>
    <definedName name="CIPHSJ" localSheetId="81" hidden="1">#REF!</definedName>
    <definedName name="CIPHSJ" localSheetId="82" hidden="1">#REF!</definedName>
    <definedName name="CIPHSJ" localSheetId="83" hidden="1">#REF!</definedName>
    <definedName name="CIPHSJ" localSheetId="84" hidden="1">#REF!</definedName>
    <definedName name="CIPHSJ" localSheetId="85" hidden="1">#REF!</definedName>
    <definedName name="CIPHSJ" localSheetId="86" hidden="1">#REF!</definedName>
    <definedName name="CIPHSJ" localSheetId="87" hidden="1">#REF!</definedName>
    <definedName name="CIPHSJ" localSheetId="88" hidden="1">#REF!</definedName>
    <definedName name="CIPHSJ" localSheetId="89" hidden="1">#REF!</definedName>
    <definedName name="CIPHSJ" localSheetId="90" hidden="1">#REF!</definedName>
    <definedName name="CIPHSJ" localSheetId="91" hidden="1">#REF!</definedName>
    <definedName name="CIPHSJ" localSheetId="92" hidden="1">#REF!</definedName>
    <definedName name="CIPHSJ" localSheetId="93" hidden="1">#REF!</definedName>
    <definedName name="CIPHSJ" localSheetId="94" hidden="1">#REF!</definedName>
    <definedName name="CIPHSJ" localSheetId="95" hidden="1">#REF!</definedName>
    <definedName name="CIPHSJ" localSheetId="96" hidden="1">#REF!</definedName>
    <definedName name="CIPHSJ" localSheetId="97" hidden="1">#REF!</definedName>
    <definedName name="CIPHSJ" localSheetId="98" hidden="1">#REF!</definedName>
    <definedName name="CIPHSJ" localSheetId="99" hidden="1">#REF!</definedName>
    <definedName name="CIPHSJ" localSheetId="100" hidden="1">#REF!</definedName>
    <definedName name="CIPHSJ" localSheetId="101" hidden="1">#REF!</definedName>
    <definedName name="CIPHSJ" localSheetId="102" hidden="1">#REF!</definedName>
    <definedName name="CIPHSJ" localSheetId="103" hidden="1">#REF!</definedName>
    <definedName name="CIPHSJ" localSheetId="15" hidden="1">#REF!</definedName>
    <definedName name="CIPHSJ" localSheetId="16" hidden="1">#REF!</definedName>
    <definedName name="CIPHSJ" localSheetId="20" hidden="1">#REF!</definedName>
    <definedName name="CIPHSJ" localSheetId="21" hidden="1">#REF!</definedName>
    <definedName name="CIPHSJ" localSheetId="22" hidden="1">#REF!</definedName>
    <definedName name="CIPHSJ" localSheetId="23" hidden="1">#REF!</definedName>
    <definedName name="CIPHSJ" localSheetId="17" hidden="1">#REF!</definedName>
    <definedName name="CIPHSJ" localSheetId="24" hidden="1">#REF!</definedName>
    <definedName name="CIPHSJ" localSheetId="25" hidden="1">#REF!</definedName>
    <definedName name="CIPHSJ" localSheetId="18" hidden="1">#REF!</definedName>
    <definedName name="CIPHSJ" localSheetId="19" hidden="1">#REF!</definedName>
    <definedName name="CIPHSJ" localSheetId="5" hidden="1">#REF!</definedName>
    <definedName name="CIPHSJ" localSheetId="6" hidden="1">#REF!</definedName>
    <definedName name="CIPHSJ" localSheetId="7" hidden="1">#REF!</definedName>
    <definedName name="CIPHSJ" localSheetId="8" hidden="1">#REF!</definedName>
    <definedName name="CIPHSJ" localSheetId="9" hidden="1">#REF!</definedName>
    <definedName name="CIPHSJ" localSheetId="10" hidden="1">#REF!</definedName>
    <definedName name="CIPHSJ" localSheetId="11" hidden="1">#REF!</definedName>
    <definedName name="CIPHSJ" localSheetId="12" hidden="1">#REF!</definedName>
    <definedName name="CIPHSJ" localSheetId="13" hidden="1">#REF!</definedName>
    <definedName name="CIPHSJ" localSheetId="14" hidden="1">#REF!</definedName>
    <definedName name="CIPHSJ" hidden="1">#REF!</definedName>
    <definedName name="cusmasteras20102005_list_query" localSheetId="27">#REF!</definedName>
    <definedName name="cusmasteras20102005_list_query" localSheetId="26">#REF!</definedName>
    <definedName name="cusmasteras20102005_list_query" localSheetId="28">#REF!</definedName>
    <definedName name="cusmasteras20102005_list_query" localSheetId="29">#REF!</definedName>
    <definedName name="cusmasteras20102005_list_query" localSheetId="30">#REF!</definedName>
    <definedName name="cusmasteras20102005_list_query" localSheetId="31">#REF!</definedName>
    <definedName name="cusmasteras20102005_list_query" localSheetId="32">#REF!</definedName>
    <definedName name="cusmasteras20102005_list_query" localSheetId="33">#REF!</definedName>
    <definedName name="cusmasteras20102005_list_query" localSheetId="34">#REF!</definedName>
    <definedName name="cusmasteras20102005_list_query" localSheetId="35">#REF!</definedName>
    <definedName name="cusmasteras20102005_list_query" localSheetId="36">#REF!</definedName>
    <definedName name="cusmasteras20102005_list_query" localSheetId="37">#REF!</definedName>
    <definedName name="cusmasteras20102005_list_query" localSheetId="38">#REF!</definedName>
    <definedName name="cusmasteras20102005_list_query" localSheetId="39">#REF!</definedName>
    <definedName name="cusmasteras20102005_list_query" localSheetId="40">#REF!</definedName>
    <definedName name="cusmasteras20102005_list_query" localSheetId="41">#REF!</definedName>
    <definedName name="cusmasteras20102005_list_query" localSheetId="42">#REF!</definedName>
    <definedName name="cusmasteras20102005_list_query" localSheetId="43">#REF!</definedName>
    <definedName name="cusmasteras20102005_list_query" localSheetId="44">#REF!</definedName>
    <definedName name="cusmasteras20102005_list_query" localSheetId="45">#REF!</definedName>
    <definedName name="cusmasteras20102005_list_query" localSheetId="46">#REF!</definedName>
    <definedName name="cusmasteras20102005_list_query" localSheetId="47">#REF!</definedName>
    <definedName name="cusmasteras20102005_list_query" localSheetId="48">#REF!</definedName>
    <definedName name="cusmasteras20102005_list_query" localSheetId="49">#REF!</definedName>
    <definedName name="cusmasteras20102005_list_query" localSheetId="50">#REF!</definedName>
    <definedName name="cusmasteras20102005_list_query" localSheetId="51">#REF!</definedName>
    <definedName name="cusmasteras20102005_list_query" localSheetId="52">#REF!</definedName>
    <definedName name="cusmasteras20102005_list_query" localSheetId="53">#REF!</definedName>
    <definedName name="cusmasteras20102005_list_query" localSheetId="54">#REF!</definedName>
    <definedName name="cusmasteras20102005_list_query" localSheetId="55">#REF!</definedName>
    <definedName name="cusmasteras20102005_list_query" localSheetId="56">#REF!</definedName>
    <definedName name="cusmasteras20102005_list_query" localSheetId="57">#REF!</definedName>
    <definedName name="cusmasteras20102005_list_query" localSheetId="58">#REF!</definedName>
    <definedName name="cusmasteras20102005_list_query" localSheetId="59">#REF!</definedName>
    <definedName name="cusmasteras20102005_list_query" localSheetId="60">#REF!</definedName>
    <definedName name="cusmasteras20102005_list_query" localSheetId="61">#REF!</definedName>
    <definedName name="cusmasteras20102005_list_query" localSheetId="62">#REF!</definedName>
    <definedName name="cusmasteras20102005_list_query" localSheetId="63">#REF!</definedName>
    <definedName name="cusmasteras20102005_list_query" localSheetId="64">#REF!</definedName>
    <definedName name="cusmasteras20102005_list_query" localSheetId="65">#REF!</definedName>
    <definedName name="cusmasteras20102005_list_query" localSheetId="66">#REF!</definedName>
    <definedName name="cusmasteras20102005_list_query" localSheetId="67">#REF!</definedName>
    <definedName name="cusmasteras20102005_list_query" localSheetId="68">#REF!</definedName>
    <definedName name="cusmasteras20102005_list_query" localSheetId="69">#REF!</definedName>
    <definedName name="cusmasteras20102005_list_query" localSheetId="70">#REF!</definedName>
    <definedName name="cusmasteras20102005_list_query" localSheetId="71">#REF!</definedName>
    <definedName name="cusmasteras20102005_list_query" localSheetId="72">#REF!</definedName>
    <definedName name="cusmasteras20102005_list_query" localSheetId="73">#REF!</definedName>
    <definedName name="cusmasteras20102005_list_query" localSheetId="74">#REF!</definedName>
    <definedName name="cusmasteras20102005_list_query" localSheetId="75">#REF!</definedName>
    <definedName name="cusmasteras20102005_list_query" localSheetId="76">#REF!</definedName>
    <definedName name="cusmasteras20102005_list_query" localSheetId="77">#REF!</definedName>
    <definedName name="cusmasteras20102005_list_query" localSheetId="78">#REF!</definedName>
    <definedName name="cusmasteras20102005_list_query" localSheetId="79">#REF!</definedName>
    <definedName name="cusmasteras20102005_list_query" localSheetId="80">#REF!</definedName>
    <definedName name="cusmasteras20102005_list_query" localSheetId="81">#REF!</definedName>
    <definedName name="cusmasteras20102005_list_query" localSheetId="82">#REF!</definedName>
    <definedName name="cusmasteras20102005_list_query" localSheetId="83">#REF!</definedName>
    <definedName name="cusmasteras20102005_list_query" localSheetId="84">#REF!</definedName>
    <definedName name="cusmasteras20102005_list_query" localSheetId="85">#REF!</definedName>
    <definedName name="cusmasteras20102005_list_query" localSheetId="86">#REF!</definedName>
    <definedName name="cusmasteras20102005_list_query" localSheetId="87">#REF!</definedName>
    <definedName name="cusmasteras20102005_list_query" localSheetId="88">#REF!</definedName>
    <definedName name="cusmasteras20102005_list_query" localSheetId="89">#REF!</definedName>
    <definedName name="cusmasteras20102005_list_query" localSheetId="90">#REF!</definedName>
    <definedName name="cusmasteras20102005_list_query" localSheetId="91">#REF!</definedName>
    <definedName name="cusmasteras20102005_list_query" localSheetId="92">#REF!</definedName>
    <definedName name="cusmasteras20102005_list_query" localSheetId="93">#REF!</definedName>
    <definedName name="cusmasteras20102005_list_query" localSheetId="94">#REF!</definedName>
    <definedName name="cusmasteras20102005_list_query" localSheetId="95">#REF!</definedName>
    <definedName name="cusmasteras20102005_list_query" localSheetId="96">#REF!</definedName>
    <definedName name="cusmasteras20102005_list_query" localSheetId="97">#REF!</definedName>
    <definedName name="cusmasteras20102005_list_query" localSheetId="98">#REF!</definedName>
    <definedName name="cusmasteras20102005_list_query" localSheetId="99">#REF!</definedName>
    <definedName name="cusmasteras20102005_list_query" localSheetId="100">#REF!</definedName>
    <definedName name="cusmasteras20102005_list_query" localSheetId="101">#REF!</definedName>
    <definedName name="cusmasteras20102005_list_query" localSheetId="102">#REF!</definedName>
    <definedName name="cusmasteras20102005_list_query" localSheetId="103">#REF!</definedName>
    <definedName name="cusmasteras20102005_list_query" localSheetId="15">#REF!</definedName>
    <definedName name="cusmasteras20102005_list_query" localSheetId="16">#REF!</definedName>
    <definedName name="cusmasteras20102005_list_query" localSheetId="20">#REF!</definedName>
    <definedName name="cusmasteras20102005_list_query" localSheetId="21">#REF!</definedName>
    <definedName name="cusmasteras20102005_list_query" localSheetId="22">#REF!</definedName>
    <definedName name="cusmasteras20102005_list_query" localSheetId="23">#REF!</definedName>
    <definedName name="cusmasteras20102005_list_query" localSheetId="17">#REF!</definedName>
    <definedName name="cusmasteras20102005_list_query" localSheetId="24">#REF!</definedName>
    <definedName name="cusmasteras20102005_list_query" localSheetId="25">#REF!</definedName>
    <definedName name="cusmasteras20102005_list_query" localSheetId="18">#REF!</definedName>
    <definedName name="cusmasteras20102005_list_query" localSheetId="19">#REF!</definedName>
    <definedName name="cusmasteras20102005_list_query" localSheetId="5">#REF!</definedName>
    <definedName name="cusmasteras20102005_list_query" localSheetId="6">#REF!</definedName>
    <definedName name="cusmasteras20102005_list_query" localSheetId="7">#REF!</definedName>
    <definedName name="cusmasteras20102005_list_query" localSheetId="8">#REF!</definedName>
    <definedName name="cusmasteras20102005_list_query" localSheetId="9">#REF!</definedName>
    <definedName name="cusmasteras20102005_list_query" localSheetId="10">#REF!</definedName>
    <definedName name="cusmasteras20102005_list_query" localSheetId="11">#REF!</definedName>
    <definedName name="cusmasteras20102005_list_query" localSheetId="12">#REF!</definedName>
    <definedName name="cusmasteras20102005_list_query" localSheetId="13">#REF!</definedName>
    <definedName name="cusmasteras20102005_list_query" localSheetId="14">#REF!</definedName>
    <definedName name="cusmasteras20102005_list_query">#REF!</definedName>
    <definedName name="D_RPSCHS_Crosstab" localSheetId="27">#REF!</definedName>
    <definedName name="D_RPSCHS_Crosstab" localSheetId="26">#REF!</definedName>
    <definedName name="D_RPSCHS_Crosstab" localSheetId="28">#REF!</definedName>
    <definedName name="D_RPSCHS_Crosstab" localSheetId="29">#REF!</definedName>
    <definedName name="D_RPSCHS_Crosstab" localSheetId="30">#REF!</definedName>
    <definedName name="D_RPSCHS_Crosstab" localSheetId="31">#REF!</definedName>
    <definedName name="D_RPSCHS_Crosstab" localSheetId="32">#REF!</definedName>
    <definedName name="D_RPSCHS_Crosstab" localSheetId="33">#REF!</definedName>
    <definedName name="D_RPSCHS_Crosstab" localSheetId="34">#REF!</definedName>
    <definedName name="D_RPSCHS_Crosstab" localSheetId="35">#REF!</definedName>
    <definedName name="D_RPSCHS_Crosstab" localSheetId="36">#REF!</definedName>
    <definedName name="D_RPSCHS_Crosstab" localSheetId="37">#REF!</definedName>
    <definedName name="D_RPSCHS_Crosstab" localSheetId="38">#REF!</definedName>
    <definedName name="D_RPSCHS_Crosstab" localSheetId="39">#REF!</definedName>
    <definedName name="D_RPSCHS_Crosstab" localSheetId="40">#REF!</definedName>
    <definedName name="D_RPSCHS_Crosstab" localSheetId="41">#REF!</definedName>
    <definedName name="D_RPSCHS_Crosstab" localSheetId="42">#REF!</definedName>
    <definedName name="D_RPSCHS_Crosstab" localSheetId="43">#REF!</definedName>
    <definedName name="D_RPSCHS_Crosstab" localSheetId="44">#REF!</definedName>
    <definedName name="D_RPSCHS_Crosstab" localSheetId="45">#REF!</definedName>
    <definedName name="D_RPSCHS_Crosstab" localSheetId="46">#REF!</definedName>
    <definedName name="D_RPSCHS_Crosstab" localSheetId="47">#REF!</definedName>
    <definedName name="D_RPSCHS_Crosstab" localSheetId="48">#REF!</definedName>
    <definedName name="D_RPSCHS_Crosstab" localSheetId="49">#REF!</definedName>
    <definedName name="D_RPSCHS_Crosstab" localSheetId="50">#REF!</definedName>
    <definedName name="D_RPSCHS_Crosstab" localSheetId="51">#REF!</definedName>
    <definedName name="D_RPSCHS_Crosstab" localSheetId="52">#REF!</definedName>
    <definedName name="D_RPSCHS_Crosstab" localSheetId="53">#REF!</definedName>
    <definedName name="D_RPSCHS_Crosstab" localSheetId="54">#REF!</definedName>
    <definedName name="D_RPSCHS_Crosstab" localSheetId="55">#REF!</definedName>
    <definedName name="D_RPSCHS_Crosstab" localSheetId="56">#REF!</definedName>
    <definedName name="D_RPSCHS_Crosstab" localSheetId="57">#REF!</definedName>
    <definedName name="D_RPSCHS_Crosstab" localSheetId="58">#REF!</definedName>
    <definedName name="D_RPSCHS_Crosstab" localSheetId="59">#REF!</definedName>
    <definedName name="D_RPSCHS_Crosstab" localSheetId="60">#REF!</definedName>
    <definedName name="D_RPSCHS_Crosstab" localSheetId="61">#REF!</definedName>
    <definedName name="D_RPSCHS_Crosstab" localSheetId="62">#REF!</definedName>
    <definedName name="D_RPSCHS_Crosstab" localSheetId="63">#REF!</definedName>
    <definedName name="D_RPSCHS_Crosstab" localSheetId="64">#REF!</definedName>
    <definedName name="D_RPSCHS_Crosstab" localSheetId="65">#REF!</definedName>
    <definedName name="D_RPSCHS_Crosstab" localSheetId="66">#REF!</definedName>
    <definedName name="D_RPSCHS_Crosstab" localSheetId="67">#REF!</definedName>
    <definedName name="D_RPSCHS_Crosstab" localSheetId="68">#REF!</definedName>
    <definedName name="D_RPSCHS_Crosstab" localSheetId="69">#REF!</definedName>
    <definedName name="D_RPSCHS_Crosstab" localSheetId="70">#REF!</definedName>
    <definedName name="D_RPSCHS_Crosstab" localSheetId="71">#REF!</definedName>
    <definedName name="D_RPSCHS_Crosstab" localSheetId="72">#REF!</definedName>
    <definedName name="D_RPSCHS_Crosstab" localSheetId="73">#REF!</definedName>
    <definedName name="D_RPSCHS_Crosstab" localSheetId="74">#REF!</definedName>
    <definedName name="D_RPSCHS_Crosstab" localSheetId="75">#REF!</definedName>
    <definedName name="D_RPSCHS_Crosstab" localSheetId="76">#REF!</definedName>
    <definedName name="D_RPSCHS_Crosstab" localSheetId="77">#REF!</definedName>
    <definedName name="D_RPSCHS_Crosstab" localSheetId="78">#REF!</definedName>
    <definedName name="D_RPSCHS_Crosstab" localSheetId="79">#REF!</definedName>
    <definedName name="D_RPSCHS_Crosstab" localSheetId="80">#REF!</definedName>
    <definedName name="D_RPSCHS_Crosstab" localSheetId="81">#REF!</definedName>
    <definedName name="D_RPSCHS_Crosstab" localSheetId="82">#REF!</definedName>
    <definedName name="D_RPSCHS_Crosstab" localSheetId="83">#REF!</definedName>
    <definedName name="D_RPSCHS_Crosstab" localSheetId="84">#REF!</definedName>
    <definedName name="D_RPSCHS_Crosstab" localSheetId="85">#REF!</definedName>
    <definedName name="D_RPSCHS_Crosstab" localSheetId="86">#REF!</definedName>
    <definedName name="D_RPSCHS_Crosstab" localSheetId="87">#REF!</definedName>
    <definedName name="D_RPSCHS_Crosstab" localSheetId="88">#REF!</definedName>
    <definedName name="D_RPSCHS_Crosstab" localSheetId="89">#REF!</definedName>
    <definedName name="D_RPSCHS_Crosstab" localSheetId="90">#REF!</definedName>
    <definedName name="D_RPSCHS_Crosstab" localSheetId="91">#REF!</definedName>
    <definedName name="D_RPSCHS_Crosstab" localSheetId="92">#REF!</definedName>
    <definedName name="D_RPSCHS_Crosstab" localSheetId="93">#REF!</definedName>
    <definedName name="D_RPSCHS_Crosstab" localSheetId="94">#REF!</definedName>
    <definedName name="D_RPSCHS_Crosstab" localSheetId="95">#REF!</definedName>
    <definedName name="D_RPSCHS_Crosstab" localSheetId="96">#REF!</definedName>
    <definedName name="D_RPSCHS_Crosstab" localSheetId="97">#REF!</definedName>
    <definedName name="D_RPSCHS_Crosstab" localSheetId="98">#REF!</definedName>
    <definedName name="D_RPSCHS_Crosstab" localSheetId="99">#REF!</definedName>
    <definedName name="D_RPSCHS_Crosstab" localSheetId="100">#REF!</definedName>
    <definedName name="D_RPSCHS_Crosstab" localSheetId="101">#REF!</definedName>
    <definedName name="D_RPSCHS_Crosstab" localSheetId="102">#REF!</definedName>
    <definedName name="D_RPSCHS_Crosstab" localSheetId="103">#REF!</definedName>
    <definedName name="D_RPSCHS_Crosstab" localSheetId="15">#REF!</definedName>
    <definedName name="D_RPSCHS_Crosstab" localSheetId="16">#REF!</definedName>
    <definedName name="D_RPSCHS_Crosstab" localSheetId="20">#REF!</definedName>
    <definedName name="D_RPSCHS_Crosstab" localSheetId="21">#REF!</definedName>
    <definedName name="D_RPSCHS_Crosstab" localSheetId="22">#REF!</definedName>
    <definedName name="D_RPSCHS_Crosstab" localSheetId="23">#REF!</definedName>
    <definedName name="D_RPSCHS_Crosstab" localSheetId="17">#REF!</definedName>
    <definedName name="D_RPSCHS_Crosstab" localSheetId="24">#REF!</definedName>
    <definedName name="D_RPSCHS_Crosstab" localSheetId="25">#REF!</definedName>
    <definedName name="D_RPSCHS_Crosstab" localSheetId="18">#REF!</definedName>
    <definedName name="D_RPSCHS_Crosstab" localSheetId="19">#REF!</definedName>
    <definedName name="D_RPSCHS_Crosstab" localSheetId="5">#REF!</definedName>
    <definedName name="D_RPSCHS_Crosstab" localSheetId="6">#REF!</definedName>
    <definedName name="D_RPSCHS_Crosstab" localSheetId="7">#REF!</definedName>
    <definedName name="D_RPSCHS_Crosstab" localSheetId="8">#REF!</definedName>
    <definedName name="D_RPSCHS_Crosstab" localSheetId="9">#REF!</definedName>
    <definedName name="D_RPSCHS_Crosstab" localSheetId="10">#REF!</definedName>
    <definedName name="D_RPSCHS_Crosstab" localSheetId="11">#REF!</definedName>
    <definedName name="D_RPSCHS_Crosstab" localSheetId="12">#REF!</definedName>
    <definedName name="D_RPSCHS_Crosstab" localSheetId="13">#REF!</definedName>
    <definedName name="D_RPSCHS_Crosstab" localSheetId="14">#REF!</definedName>
    <definedName name="D_RPSCHS_Crosstab">#REF!</definedName>
    <definedName name="_xlnm.Database" localSheetId="27" hidden="1">#REF!</definedName>
    <definedName name="_xlnm.Database" localSheetId="26" hidden="1">#REF!</definedName>
    <definedName name="_xlnm.Database" localSheetId="28" hidden="1">#REF!</definedName>
    <definedName name="_xlnm.Database" localSheetId="29" hidden="1">#REF!</definedName>
    <definedName name="_xlnm.Database" localSheetId="30" hidden="1">#REF!</definedName>
    <definedName name="_xlnm.Database" localSheetId="31" hidden="1">#REF!</definedName>
    <definedName name="_xlnm.Database" localSheetId="32" hidden="1">#REF!</definedName>
    <definedName name="_xlnm.Database" localSheetId="33" hidden="1">#REF!</definedName>
    <definedName name="_xlnm.Database" localSheetId="34" hidden="1">#REF!</definedName>
    <definedName name="_xlnm.Database" localSheetId="35" hidden="1">#REF!</definedName>
    <definedName name="_xlnm.Database" localSheetId="36" hidden="1">#REF!</definedName>
    <definedName name="_xlnm.Database" localSheetId="37" hidden="1">#REF!</definedName>
    <definedName name="_xlnm.Database" localSheetId="38" hidden="1">#REF!</definedName>
    <definedName name="_xlnm.Database" localSheetId="39" hidden="1">#REF!</definedName>
    <definedName name="_xlnm.Database" localSheetId="40" hidden="1">#REF!</definedName>
    <definedName name="_xlnm.Database" localSheetId="41" hidden="1">#REF!</definedName>
    <definedName name="_xlnm.Database" localSheetId="42" hidden="1">#REF!</definedName>
    <definedName name="_xlnm.Database" localSheetId="43" hidden="1">#REF!</definedName>
    <definedName name="_xlnm.Database" localSheetId="44" hidden="1">#REF!</definedName>
    <definedName name="_xlnm.Database" localSheetId="45" hidden="1">#REF!</definedName>
    <definedName name="_xlnm.Database" localSheetId="46" hidden="1">#REF!</definedName>
    <definedName name="_xlnm.Database" localSheetId="47" hidden="1">#REF!</definedName>
    <definedName name="_xlnm.Database" localSheetId="48" hidden="1">#REF!</definedName>
    <definedName name="_xlnm.Database" localSheetId="49" hidden="1">#REF!</definedName>
    <definedName name="_xlnm.Database" localSheetId="50" hidden="1">#REF!</definedName>
    <definedName name="_xlnm.Database" localSheetId="51" hidden="1">#REF!</definedName>
    <definedName name="_xlnm.Database" localSheetId="52" hidden="1">#REF!</definedName>
    <definedName name="_xlnm.Database" localSheetId="53" hidden="1">#REF!</definedName>
    <definedName name="_xlnm.Database" localSheetId="54" hidden="1">#REF!</definedName>
    <definedName name="_xlnm.Database" localSheetId="55" hidden="1">#REF!</definedName>
    <definedName name="_xlnm.Database" localSheetId="56" hidden="1">#REF!</definedName>
    <definedName name="_xlnm.Database" localSheetId="57" hidden="1">#REF!</definedName>
    <definedName name="_xlnm.Database" localSheetId="58" hidden="1">#REF!</definedName>
    <definedName name="_xlnm.Database" localSheetId="59" hidden="1">#REF!</definedName>
    <definedName name="_xlnm.Database" localSheetId="60" hidden="1">#REF!</definedName>
    <definedName name="_xlnm.Database" localSheetId="61" hidden="1">#REF!</definedName>
    <definedName name="_xlnm.Database" localSheetId="62" hidden="1">#REF!</definedName>
    <definedName name="_xlnm.Database" localSheetId="63" hidden="1">#REF!</definedName>
    <definedName name="_xlnm.Database" localSheetId="64" hidden="1">#REF!</definedName>
    <definedName name="_xlnm.Database" localSheetId="65" hidden="1">#REF!</definedName>
    <definedName name="_xlnm.Database" localSheetId="66" hidden="1">#REF!</definedName>
    <definedName name="_xlnm.Database" localSheetId="67" hidden="1">#REF!</definedName>
    <definedName name="_xlnm.Database" localSheetId="68" hidden="1">#REF!</definedName>
    <definedName name="_xlnm.Database" localSheetId="69" hidden="1">#REF!</definedName>
    <definedName name="_xlnm.Database" localSheetId="70" hidden="1">#REF!</definedName>
    <definedName name="_xlnm.Database" localSheetId="71" hidden="1">#REF!</definedName>
    <definedName name="_xlnm.Database" localSheetId="72" hidden="1">#REF!</definedName>
    <definedName name="_xlnm.Database" localSheetId="73" hidden="1">#REF!</definedName>
    <definedName name="_xlnm.Database" localSheetId="74" hidden="1">#REF!</definedName>
    <definedName name="_xlnm.Database" localSheetId="75" hidden="1">#REF!</definedName>
    <definedName name="_xlnm.Database" localSheetId="76" hidden="1">#REF!</definedName>
    <definedName name="_xlnm.Database" localSheetId="77" hidden="1">#REF!</definedName>
    <definedName name="_xlnm.Database" localSheetId="78" hidden="1">#REF!</definedName>
    <definedName name="_xlnm.Database" localSheetId="79" hidden="1">#REF!</definedName>
    <definedName name="_xlnm.Database" localSheetId="80" hidden="1">#REF!</definedName>
    <definedName name="_xlnm.Database" localSheetId="81" hidden="1">#REF!</definedName>
    <definedName name="_xlnm.Database" localSheetId="82" hidden="1">#REF!</definedName>
    <definedName name="_xlnm.Database" localSheetId="83" hidden="1">#REF!</definedName>
    <definedName name="_xlnm.Database" localSheetId="84" hidden="1">#REF!</definedName>
    <definedName name="_xlnm.Database" localSheetId="85" hidden="1">#REF!</definedName>
    <definedName name="_xlnm.Database" localSheetId="86" hidden="1">#REF!</definedName>
    <definedName name="_xlnm.Database" localSheetId="87" hidden="1">#REF!</definedName>
    <definedName name="_xlnm.Database" localSheetId="88" hidden="1">#REF!</definedName>
    <definedName name="_xlnm.Database" localSheetId="89" hidden="1">#REF!</definedName>
    <definedName name="_xlnm.Database" localSheetId="90" hidden="1">#REF!</definedName>
    <definedName name="_xlnm.Database" localSheetId="91" hidden="1">#REF!</definedName>
    <definedName name="_xlnm.Database" localSheetId="92" hidden="1">#REF!</definedName>
    <definedName name="_xlnm.Database" localSheetId="93" hidden="1">#REF!</definedName>
    <definedName name="_xlnm.Database" localSheetId="94" hidden="1">#REF!</definedName>
    <definedName name="_xlnm.Database" localSheetId="95" hidden="1">#REF!</definedName>
    <definedName name="_xlnm.Database" localSheetId="96" hidden="1">#REF!</definedName>
    <definedName name="_xlnm.Database" localSheetId="97" hidden="1">#REF!</definedName>
    <definedName name="_xlnm.Database" localSheetId="98" hidden="1">#REF!</definedName>
    <definedName name="_xlnm.Database" localSheetId="99" hidden="1">#REF!</definedName>
    <definedName name="_xlnm.Database" localSheetId="100" hidden="1">#REF!</definedName>
    <definedName name="_xlnm.Database" localSheetId="101" hidden="1">#REF!</definedName>
    <definedName name="_xlnm.Database" localSheetId="102" hidden="1">#REF!</definedName>
    <definedName name="_xlnm.Database" localSheetId="103" hidden="1">#REF!</definedName>
    <definedName name="_xlnm.Database" localSheetId="15" hidden="1">#REF!</definedName>
    <definedName name="_xlnm.Database" localSheetId="16" hidden="1">#REF!</definedName>
    <definedName name="_xlnm.Database" localSheetId="20" hidden="1">#REF!</definedName>
    <definedName name="_xlnm.Database" localSheetId="21" hidden="1">#REF!</definedName>
    <definedName name="_xlnm.Database" localSheetId="22" hidden="1">#REF!</definedName>
    <definedName name="_xlnm.Database" localSheetId="23" hidden="1">#REF!</definedName>
    <definedName name="_xlnm.Database" localSheetId="17" hidden="1">#REF!</definedName>
    <definedName name="_xlnm.Database" localSheetId="24" hidden="1">#REF!</definedName>
    <definedName name="_xlnm.Database" localSheetId="25" hidden="1">#REF!</definedName>
    <definedName name="_xlnm.Database" localSheetId="18" hidden="1">#REF!</definedName>
    <definedName name="_xlnm.Database" localSheetId="19" hidden="1">#REF!</definedName>
    <definedName name="_xlnm.Database" localSheetId="5" hidden="1">#REF!</definedName>
    <definedName name="_xlnm.Database" localSheetId="6" hidden="1">#REF!</definedName>
    <definedName name="_xlnm.Database" localSheetId="7" hidden="1">#REF!</definedName>
    <definedName name="_xlnm.Database" localSheetId="8" hidden="1">#REF!</definedName>
    <definedName name="_xlnm.Database" localSheetId="9" hidden="1">#REF!</definedName>
    <definedName name="_xlnm.Database" localSheetId="10" hidden="1">#REF!</definedName>
    <definedName name="_xlnm.Database" localSheetId="11" hidden="1">#REF!</definedName>
    <definedName name="_xlnm.Database" localSheetId="12" hidden="1">#REF!</definedName>
    <definedName name="_xlnm.Database" localSheetId="13" hidden="1">#REF!</definedName>
    <definedName name="_xlnm.Database" localSheetId="14" hidden="1">#REF!</definedName>
    <definedName name="_xlnm.Database" hidden="1">#REF!</definedName>
    <definedName name="DataNowMonth">[9]Constants!$B$2</definedName>
    <definedName name="ＤＤ１" localSheetId="27">#REF!</definedName>
    <definedName name="ＤＤ１" localSheetId="26">#REF!</definedName>
    <definedName name="ＤＤ１" localSheetId="28">#REF!</definedName>
    <definedName name="ＤＤ１" localSheetId="29">#REF!</definedName>
    <definedName name="ＤＤ１" localSheetId="30">#REF!</definedName>
    <definedName name="ＤＤ１" localSheetId="31">#REF!</definedName>
    <definedName name="ＤＤ１" localSheetId="32">#REF!</definedName>
    <definedName name="ＤＤ１" localSheetId="33">#REF!</definedName>
    <definedName name="ＤＤ１" localSheetId="34">#REF!</definedName>
    <definedName name="ＤＤ１" localSheetId="35">#REF!</definedName>
    <definedName name="ＤＤ１" localSheetId="36">#REF!</definedName>
    <definedName name="ＤＤ１" localSheetId="37">#REF!</definedName>
    <definedName name="ＤＤ１" localSheetId="38">#REF!</definedName>
    <definedName name="ＤＤ１" localSheetId="39">#REF!</definedName>
    <definedName name="ＤＤ１" localSheetId="40">#REF!</definedName>
    <definedName name="ＤＤ１" localSheetId="41">#REF!</definedName>
    <definedName name="ＤＤ１" localSheetId="42">#REF!</definedName>
    <definedName name="ＤＤ１" localSheetId="43">#REF!</definedName>
    <definedName name="ＤＤ１" localSheetId="44">#REF!</definedName>
    <definedName name="ＤＤ１" localSheetId="45">#REF!</definedName>
    <definedName name="ＤＤ１" localSheetId="46">#REF!</definedName>
    <definedName name="ＤＤ１" localSheetId="47">#REF!</definedName>
    <definedName name="ＤＤ１" localSheetId="48">#REF!</definedName>
    <definedName name="ＤＤ１" localSheetId="49">#REF!</definedName>
    <definedName name="ＤＤ１" localSheetId="50">#REF!</definedName>
    <definedName name="ＤＤ１" localSheetId="51">#REF!</definedName>
    <definedName name="ＤＤ１" localSheetId="52">#REF!</definedName>
    <definedName name="ＤＤ１" localSheetId="53">#REF!</definedName>
    <definedName name="ＤＤ１" localSheetId="54">#REF!</definedName>
    <definedName name="ＤＤ１" localSheetId="55">#REF!</definedName>
    <definedName name="ＤＤ１" localSheetId="56">#REF!</definedName>
    <definedName name="ＤＤ１" localSheetId="57">#REF!</definedName>
    <definedName name="ＤＤ１" localSheetId="58">#REF!</definedName>
    <definedName name="ＤＤ１" localSheetId="59">#REF!</definedName>
    <definedName name="ＤＤ１" localSheetId="60">#REF!</definedName>
    <definedName name="ＤＤ１" localSheetId="61">#REF!</definedName>
    <definedName name="ＤＤ１" localSheetId="62">#REF!</definedName>
    <definedName name="ＤＤ１" localSheetId="63">#REF!</definedName>
    <definedName name="ＤＤ１" localSheetId="64">#REF!</definedName>
    <definedName name="ＤＤ１" localSheetId="65">#REF!</definedName>
    <definedName name="ＤＤ１" localSheetId="66">#REF!</definedName>
    <definedName name="ＤＤ１" localSheetId="67">#REF!</definedName>
    <definedName name="ＤＤ１" localSheetId="68">#REF!</definedName>
    <definedName name="ＤＤ１" localSheetId="69">#REF!</definedName>
    <definedName name="ＤＤ１" localSheetId="70">#REF!</definedName>
    <definedName name="ＤＤ１" localSheetId="71">#REF!</definedName>
    <definedName name="ＤＤ１" localSheetId="72">#REF!</definedName>
    <definedName name="ＤＤ１" localSheetId="73">#REF!</definedName>
    <definedName name="ＤＤ１" localSheetId="74">#REF!</definedName>
    <definedName name="ＤＤ１" localSheetId="75">#REF!</definedName>
    <definedName name="ＤＤ１" localSheetId="76">#REF!</definedName>
    <definedName name="ＤＤ１" localSheetId="77">#REF!</definedName>
    <definedName name="ＤＤ１" localSheetId="78">#REF!</definedName>
    <definedName name="ＤＤ１" localSheetId="79">#REF!</definedName>
    <definedName name="ＤＤ１" localSheetId="80">#REF!</definedName>
    <definedName name="ＤＤ１" localSheetId="81">#REF!</definedName>
    <definedName name="ＤＤ１" localSheetId="82">#REF!</definedName>
    <definedName name="ＤＤ１" localSheetId="83">#REF!</definedName>
    <definedName name="ＤＤ１" localSheetId="84">#REF!</definedName>
    <definedName name="ＤＤ１" localSheetId="85">#REF!</definedName>
    <definedName name="ＤＤ１" localSheetId="86">#REF!</definedName>
    <definedName name="ＤＤ１" localSheetId="87">#REF!</definedName>
    <definedName name="ＤＤ１" localSheetId="88">#REF!</definedName>
    <definedName name="ＤＤ１" localSheetId="89">#REF!</definedName>
    <definedName name="ＤＤ１" localSheetId="90">#REF!</definedName>
    <definedName name="ＤＤ１" localSheetId="91">#REF!</definedName>
    <definedName name="ＤＤ１" localSheetId="92">#REF!</definedName>
    <definedName name="ＤＤ１" localSheetId="93">#REF!</definedName>
    <definedName name="ＤＤ１" localSheetId="94">#REF!</definedName>
    <definedName name="ＤＤ１" localSheetId="95">#REF!</definedName>
    <definedName name="ＤＤ１" localSheetId="96">#REF!</definedName>
    <definedName name="ＤＤ１" localSheetId="97">#REF!</definedName>
    <definedName name="ＤＤ１" localSheetId="98">#REF!</definedName>
    <definedName name="ＤＤ１" localSheetId="99">#REF!</definedName>
    <definedName name="ＤＤ１" localSheetId="100">#REF!</definedName>
    <definedName name="ＤＤ１" localSheetId="101">#REF!</definedName>
    <definedName name="ＤＤ１" localSheetId="102">#REF!</definedName>
    <definedName name="ＤＤ１" localSheetId="103">#REF!</definedName>
    <definedName name="ＤＤ１" localSheetId="15">#REF!</definedName>
    <definedName name="ＤＤ１" localSheetId="16">#REF!</definedName>
    <definedName name="ＤＤ１" localSheetId="20">#REF!</definedName>
    <definedName name="ＤＤ１" localSheetId="21">#REF!</definedName>
    <definedName name="ＤＤ１" localSheetId="22">#REF!</definedName>
    <definedName name="ＤＤ１" localSheetId="23">#REF!</definedName>
    <definedName name="ＤＤ１" localSheetId="17">#REF!</definedName>
    <definedName name="ＤＤ１" localSheetId="24">#REF!</definedName>
    <definedName name="ＤＤ１" localSheetId="25">#REF!</definedName>
    <definedName name="ＤＤ１" localSheetId="18">#REF!</definedName>
    <definedName name="ＤＤ１" localSheetId="19">#REF!</definedName>
    <definedName name="ＤＤ１" localSheetId="5">#REF!</definedName>
    <definedName name="ＤＤ１" localSheetId="6">#REF!</definedName>
    <definedName name="ＤＤ１" localSheetId="7">#REF!</definedName>
    <definedName name="ＤＤ１" localSheetId="8">#REF!</definedName>
    <definedName name="ＤＤ１" localSheetId="9">#REF!</definedName>
    <definedName name="ＤＤ１" localSheetId="10">#REF!</definedName>
    <definedName name="ＤＤ１" localSheetId="11">#REF!</definedName>
    <definedName name="ＤＤ１" localSheetId="12">#REF!</definedName>
    <definedName name="ＤＤ１" localSheetId="13">#REF!</definedName>
    <definedName name="ＤＤ１" localSheetId="14">#REF!</definedName>
    <definedName name="ＤＤ１">#REF!</definedName>
    <definedName name="Deposit" localSheetId="29" hidden="1">{#N/A,#N/A,FALSE,"Aging Summary";#N/A,#N/A,FALSE,"Ratio Analysis";#N/A,#N/A,FALSE,"Test 120 Day Accts";#N/A,#N/A,FALSE,"Tickmarks"}</definedName>
    <definedName name="Deposit" localSheetId="30" hidden="1">{#N/A,#N/A,FALSE,"Aging Summary";#N/A,#N/A,FALSE,"Ratio Analysis";#N/A,#N/A,FALSE,"Test 120 Day Accts";#N/A,#N/A,FALSE,"Tickmarks"}</definedName>
    <definedName name="Deposit" localSheetId="31" hidden="1">{#N/A,#N/A,FALSE,"Aging Summary";#N/A,#N/A,FALSE,"Ratio Analysis";#N/A,#N/A,FALSE,"Test 120 Day Accts";#N/A,#N/A,FALSE,"Tickmarks"}</definedName>
    <definedName name="Deposit" localSheetId="32" hidden="1">{#N/A,#N/A,FALSE,"Aging Summary";#N/A,#N/A,FALSE,"Ratio Analysis";#N/A,#N/A,FALSE,"Test 120 Day Accts";#N/A,#N/A,FALSE,"Tickmarks"}</definedName>
    <definedName name="Deposit" localSheetId="33" hidden="1">{#N/A,#N/A,FALSE,"Aging Summary";#N/A,#N/A,FALSE,"Ratio Analysis";#N/A,#N/A,FALSE,"Test 120 Day Accts";#N/A,#N/A,FALSE,"Tickmarks"}</definedName>
    <definedName name="Deposit" localSheetId="34" hidden="1">{#N/A,#N/A,FALSE,"Aging Summary";#N/A,#N/A,FALSE,"Ratio Analysis";#N/A,#N/A,FALSE,"Test 120 Day Accts";#N/A,#N/A,FALSE,"Tickmarks"}</definedName>
    <definedName name="Deposit" localSheetId="35" hidden="1">{#N/A,#N/A,FALSE,"Aging Summary";#N/A,#N/A,FALSE,"Ratio Analysis";#N/A,#N/A,FALSE,"Test 120 Day Accts";#N/A,#N/A,FALSE,"Tickmarks"}</definedName>
    <definedName name="Deposit" localSheetId="36" hidden="1">{#N/A,#N/A,FALSE,"Aging Summary";#N/A,#N/A,FALSE,"Ratio Analysis";#N/A,#N/A,FALSE,"Test 120 Day Accts";#N/A,#N/A,FALSE,"Tickmarks"}</definedName>
    <definedName name="Deposit" localSheetId="37" hidden="1">{#N/A,#N/A,FALSE,"Aging Summary";#N/A,#N/A,FALSE,"Ratio Analysis";#N/A,#N/A,FALSE,"Test 120 Day Accts";#N/A,#N/A,FALSE,"Tickmarks"}</definedName>
    <definedName name="Deposit" localSheetId="38" hidden="1">{#N/A,#N/A,FALSE,"Aging Summary";#N/A,#N/A,FALSE,"Ratio Analysis";#N/A,#N/A,FALSE,"Test 120 Day Accts";#N/A,#N/A,FALSE,"Tickmarks"}</definedName>
    <definedName name="Deposit" localSheetId="39" hidden="1">{#N/A,#N/A,FALSE,"Aging Summary";#N/A,#N/A,FALSE,"Ratio Analysis";#N/A,#N/A,FALSE,"Test 120 Day Accts";#N/A,#N/A,FALSE,"Tickmarks"}</definedName>
    <definedName name="Deposit" localSheetId="40" hidden="1">{#N/A,#N/A,FALSE,"Aging Summary";#N/A,#N/A,FALSE,"Ratio Analysis";#N/A,#N/A,FALSE,"Test 120 Day Accts";#N/A,#N/A,FALSE,"Tickmarks"}</definedName>
    <definedName name="Deposit" localSheetId="41" hidden="1">{#N/A,#N/A,FALSE,"Aging Summary";#N/A,#N/A,FALSE,"Ratio Analysis";#N/A,#N/A,FALSE,"Test 120 Day Accts";#N/A,#N/A,FALSE,"Tickmarks"}</definedName>
    <definedName name="Deposit" localSheetId="42" hidden="1">{#N/A,#N/A,FALSE,"Aging Summary";#N/A,#N/A,FALSE,"Ratio Analysis";#N/A,#N/A,FALSE,"Test 120 Day Accts";#N/A,#N/A,FALSE,"Tickmarks"}</definedName>
    <definedName name="Deposit" localSheetId="43" hidden="1">{#N/A,#N/A,FALSE,"Aging Summary";#N/A,#N/A,FALSE,"Ratio Analysis";#N/A,#N/A,FALSE,"Test 120 Day Accts";#N/A,#N/A,FALSE,"Tickmarks"}</definedName>
    <definedName name="Deposit" localSheetId="44" hidden="1">{#N/A,#N/A,FALSE,"Aging Summary";#N/A,#N/A,FALSE,"Ratio Analysis";#N/A,#N/A,FALSE,"Test 120 Day Accts";#N/A,#N/A,FALSE,"Tickmarks"}</definedName>
    <definedName name="Deposit" localSheetId="45" hidden="1">{#N/A,#N/A,FALSE,"Aging Summary";#N/A,#N/A,FALSE,"Ratio Analysis";#N/A,#N/A,FALSE,"Test 120 Day Accts";#N/A,#N/A,FALSE,"Tickmarks"}</definedName>
    <definedName name="Deposit" localSheetId="46" hidden="1">{#N/A,#N/A,FALSE,"Aging Summary";#N/A,#N/A,FALSE,"Ratio Analysis";#N/A,#N/A,FALSE,"Test 120 Day Accts";#N/A,#N/A,FALSE,"Tickmarks"}</definedName>
    <definedName name="Deposit" localSheetId="47" hidden="1">{#N/A,#N/A,FALSE,"Aging Summary";#N/A,#N/A,FALSE,"Ratio Analysis";#N/A,#N/A,FALSE,"Test 120 Day Accts";#N/A,#N/A,FALSE,"Tickmarks"}</definedName>
    <definedName name="Deposit" localSheetId="48" hidden="1">{#N/A,#N/A,FALSE,"Aging Summary";#N/A,#N/A,FALSE,"Ratio Analysis";#N/A,#N/A,FALSE,"Test 120 Day Accts";#N/A,#N/A,FALSE,"Tickmarks"}</definedName>
    <definedName name="Deposit" localSheetId="49" hidden="1">{#N/A,#N/A,FALSE,"Aging Summary";#N/A,#N/A,FALSE,"Ratio Analysis";#N/A,#N/A,FALSE,"Test 120 Day Accts";#N/A,#N/A,FALSE,"Tickmarks"}</definedName>
    <definedName name="Deposit" localSheetId="50" hidden="1">{#N/A,#N/A,FALSE,"Aging Summary";#N/A,#N/A,FALSE,"Ratio Analysis";#N/A,#N/A,FALSE,"Test 120 Day Accts";#N/A,#N/A,FALSE,"Tickmarks"}</definedName>
    <definedName name="Deposit" localSheetId="51" hidden="1">{#N/A,#N/A,FALSE,"Aging Summary";#N/A,#N/A,FALSE,"Ratio Analysis";#N/A,#N/A,FALSE,"Test 120 Day Accts";#N/A,#N/A,FALSE,"Tickmarks"}</definedName>
    <definedName name="Deposit" localSheetId="52" hidden="1">{#N/A,#N/A,FALSE,"Aging Summary";#N/A,#N/A,FALSE,"Ratio Analysis";#N/A,#N/A,FALSE,"Test 120 Day Accts";#N/A,#N/A,FALSE,"Tickmarks"}</definedName>
    <definedName name="Deposit" localSheetId="53" hidden="1">{#N/A,#N/A,FALSE,"Aging Summary";#N/A,#N/A,FALSE,"Ratio Analysis";#N/A,#N/A,FALSE,"Test 120 Day Accts";#N/A,#N/A,FALSE,"Tickmarks"}</definedName>
    <definedName name="Deposit" localSheetId="54" hidden="1">{#N/A,#N/A,FALSE,"Aging Summary";#N/A,#N/A,FALSE,"Ratio Analysis";#N/A,#N/A,FALSE,"Test 120 Day Accts";#N/A,#N/A,FALSE,"Tickmarks"}</definedName>
    <definedName name="Deposit" localSheetId="55" hidden="1">{#N/A,#N/A,FALSE,"Aging Summary";#N/A,#N/A,FALSE,"Ratio Analysis";#N/A,#N/A,FALSE,"Test 120 Day Accts";#N/A,#N/A,FALSE,"Tickmarks"}</definedName>
    <definedName name="Deposit" localSheetId="56" hidden="1">{#N/A,#N/A,FALSE,"Aging Summary";#N/A,#N/A,FALSE,"Ratio Analysis";#N/A,#N/A,FALSE,"Test 120 Day Accts";#N/A,#N/A,FALSE,"Tickmarks"}</definedName>
    <definedName name="Deposit" localSheetId="57" hidden="1">{#N/A,#N/A,FALSE,"Aging Summary";#N/A,#N/A,FALSE,"Ratio Analysis";#N/A,#N/A,FALSE,"Test 120 Day Accts";#N/A,#N/A,FALSE,"Tickmarks"}</definedName>
    <definedName name="Deposit" localSheetId="58" hidden="1">{#N/A,#N/A,FALSE,"Aging Summary";#N/A,#N/A,FALSE,"Ratio Analysis";#N/A,#N/A,FALSE,"Test 120 Day Accts";#N/A,#N/A,FALSE,"Tickmarks"}</definedName>
    <definedName name="Deposit" localSheetId="59" hidden="1">{#N/A,#N/A,FALSE,"Aging Summary";#N/A,#N/A,FALSE,"Ratio Analysis";#N/A,#N/A,FALSE,"Test 120 Day Accts";#N/A,#N/A,FALSE,"Tickmarks"}</definedName>
    <definedName name="Deposit" localSheetId="60" hidden="1">{#N/A,#N/A,FALSE,"Aging Summary";#N/A,#N/A,FALSE,"Ratio Analysis";#N/A,#N/A,FALSE,"Test 120 Day Accts";#N/A,#N/A,FALSE,"Tickmarks"}</definedName>
    <definedName name="Deposit" localSheetId="61" hidden="1">{#N/A,#N/A,FALSE,"Aging Summary";#N/A,#N/A,FALSE,"Ratio Analysis";#N/A,#N/A,FALSE,"Test 120 Day Accts";#N/A,#N/A,FALSE,"Tickmarks"}</definedName>
    <definedName name="Deposit" localSheetId="62" hidden="1">{#N/A,#N/A,FALSE,"Aging Summary";#N/A,#N/A,FALSE,"Ratio Analysis";#N/A,#N/A,FALSE,"Test 120 Day Accts";#N/A,#N/A,FALSE,"Tickmarks"}</definedName>
    <definedName name="Deposit" localSheetId="63" hidden="1">{#N/A,#N/A,FALSE,"Aging Summary";#N/A,#N/A,FALSE,"Ratio Analysis";#N/A,#N/A,FALSE,"Test 120 Day Accts";#N/A,#N/A,FALSE,"Tickmarks"}</definedName>
    <definedName name="Deposit" localSheetId="64" hidden="1">{#N/A,#N/A,FALSE,"Aging Summary";#N/A,#N/A,FALSE,"Ratio Analysis";#N/A,#N/A,FALSE,"Test 120 Day Accts";#N/A,#N/A,FALSE,"Tickmarks"}</definedName>
    <definedName name="Deposit" localSheetId="65" hidden="1">{#N/A,#N/A,FALSE,"Aging Summary";#N/A,#N/A,FALSE,"Ratio Analysis";#N/A,#N/A,FALSE,"Test 120 Day Accts";#N/A,#N/A,FALSE,"Tickmarks"}</definedName>
    <definedName name="Deposit" localSheetId="66" hidden="1">{#N/A,#N/A,FALSE,"Aging Summary";#N/A,#N/A,FALSE,"Ratio Analysis";#N/A,#N/A,FALSE,"Test 120 Day Accts";#N/A,#N/A,FALSE,"Tickmarks"}</definedName>
    <definedName name="Deposit" localSheetId="67" hidden="1">{#N/A,#N/A,FALSE,"Aging Summary";#N/A,#N/A,FALSE,"Ratio Analysis";#N/A,#N/A,FALSE,"Test 120 Day Accts";#N/A,#N/A,FALSE,"Tickmarks"}</definedName>
    <definedName name="Deposit" localSheetId="68" hidden="1">{#N/A,#N/A,FALSE,"Aging Summary";#N/A,#N/A,FALSE,"Ratio Analysis";#N/A,#N/A,FALSE,"Test 120 Day Accts";#N/A,#N/A,FALSE,"Tickmarks"}</definedName>
    <definedName name="Deposit" localSheetId="69" hidden="1">{#N/A,#N/A,FALSE,"Aging Summary";#N/A,#N/A,FALSE,"Ratio Analysis";#N/A,#N/A,FALSE,"Test 120 Day Accts";#N/A,#N/A,FALSE,"Tickmarks"}</definedName>
    <definedName name="Deposit" localSheetId="70" hidden="1">{#N/A,#N/A,FALSE,"Aging Summary";#N/A,#N/A,FALSE,"Ratio Analysis";#N/A,#N/A,FALSE,"Test 120 Day Accts";#N/A,#N/A,FALSE,"Tickmarks"}</definedName>
    <definedName name="Deposit" localSheetId="71" hidden="1">{#N/A,#N/A,FALSE,"Aging Summary";#N/A,#N/A,FALSE,"Ratio Analysis";#N/A,#N/A,FALSE,"Test 120 Day Accts";#N/A,#N/A,FALSE,"Tickmarks"}</definedName>
    <definedName name="Deposit" localSheetId="72" hidden="1">{#N/A,#N/A,FALSE,"Aging Summary";#N/A,#N/A,FALSE,"Ratio Analysis";#N/A,#N/A,FALSE,"Test 120 Day Accts";#N/A,#N/A,FALSE,"Tickmarks"}</definedName>
    <definedName name="Deposit" localSheetId="73" hidden="1">{#N/A,#N/A,FALSE,"Aging Summary";#N/A,#N/A,FALSE,"Ratio Analysis";#N/A,#N/A,FALSE,"Test 120 Day Accts";#N/A,#N/A,FALSE,"Tickmarks"}</definedName>
    <definedName name="Deposit" localSheetId="74" hidden="1">{#N/A,#N/A,FALSE,"Aging Summary";#N/A,#N/A,FALSE,"Ratio Analysis";#N/A,#N/A,FALSE,"Test 120 Day Accts";#N/A,#N/A,FALSE,"Tickmarks"}</definedName>
    <definedName name="Deposit" localSheetId="75" hidden="1">{#N/A,#N/A,FALSE,"Aging Summary";#N/A,#N/A,FALSE,"Ratio Analysis";#N/A,#N/A,FALSE,"Test 120 Day Accts";#N/A,#N/A,FALSE,"Tickmarks"}</definedName>
    <definedName name="Deposit" localSheetId="76" hidden="1">{#N/A,#N/A,FALSE,"Aging Summary";#N/A,#N/A,FALSE,"Ratio Analysis";#N/A,#N/A,FALSE,"Test 120 Day Accts";#N/A,#N/A,FALSE,"Tickmarks"}</definedName>
    <definedName name="Deposit" localSheetId="77" hidden="1">{#N/A,#N/A,FALSE,"Aging Summary";#N/A,#N/A,FALSE,"Ratio Analysis";#N/A,#N/A,FALSE,"Test 120 Day Accts";#N/A,#N/A,FALSE,"Tickmarks"}</definedName>
    <definedName name="Deposit" localSheetId="78" hidden="1">{#N/A,#N/A,FALSE,"Aging Summary";#N/A,#N/A,FALSE,"Ratio Analysis";#N/A,#N/A,FALSE,"Test 120 Day Accts";#N/A,#N/A,FALSE,"Tickmarks"}</definedName>
    <definedName name="Deposit" localSheetId="79" hidden="1">{#N/A,#N/A,FALSE,"Aging Summary";#N/A,#N/A,FALSE,"Ratio Analysis";#N/A,#N/A,FALSE,"Test 120 Day Accts";#N/A,#N/A,FALSE,"Tickmarks"}</definedName>
    <definedName name="Deposit" localSheetId="80" hidden="1">{#N/A,#N/A,FALSE,"Aging Summary";#N/A,#N/A,FALSE,"Ratio Analysis";#N/A,#N/A,FALSE,"Test 120 Day Accts";#N/A,#N/A,FALSE,"Tickmarks"}</definedName>
    <definedName name="Deposit" localSheetId="81" hidden="1">{#N/A,#N/A,FALSE,"Aging Summary";#N/A,#N/A,FALSE,"Ratio Analysis";#N/A,#N/A,FALSE,"Test 120 Day Accts";#N/A,#N/A,FALSE,"Tickmarks"}</definedName>
    <definedName name="Deposit" localSheetId="82" hidden="1">{#N/A,#N/A,FALSE,"Aging Summary";#N/A,#N/A,FALSE,"Ratio Analysis";#N/A,#N/A,FALSE,"Test 120 Day Accts";#N/A,#N/A,FALSE,"Tickmarks"}</definedName>
    <definedName name="Deposit" localSheetId="83" hidden="1">{#N/A,#N/A,FALSE,"Aging Summary";#N/A,#N/A,FALSE,"Ratio Analysis";#N/A,#N/A,FALSE,"Test 120 Day Accts";#N/A,#N/A,FALSE,"Tickmarks"}</definedName>
    <definedName name="Deposit" localSheetId="84" hidden="1">{#N/A,#N/A,FALSE,"Aging Summary";#N/A,#N/A,FALSE,"Ratio Analysis";#N/A,#N/A,FALSE,"Test 120 Day Accts";#N/A,#N/A,FALSE,"Tickmarks"}</definedName>
    <definedName name="Deposit" localSheetId="85" hidden="1">{#N/A,#N/A,FALSE,"Aging Summary";#N/A,#N/A,FALSE,"Ratio Analysis";#N/A,#N/A,FALSE,"Test 120 Day Accts";#N/A,#N/A,FALSE,"Tickmarks"}</definedName>
    <definedName name="Deposit" localSheetId="86" hidden="1">{#N/A,#N/A,FALSE,"Aging Summary";#N/A,#N/A,FALSE,"Ratio Analysis";#N/A,#N/A,FALSE,"Test 120 Day Accts";#N/A,#N/A,FALSE,"Tickmarks"}</definedName>
    <definedName name="Deposit" localSheetId="87" hidden="1">{#N/A,#N/A,FALSE,"Aging Summary";#N/A,#N/A,FALSE,"Ratio Analysis";#N/A,#N/A,FALSE,"Test 120 Day Accts";#N/A,#N/A,FALSE,"Tickmarks"}</definedName>
    <definedName name="Deposit" localSheetId="88" hidden="1">{#N/A,#N/A,FALSE,"Aging Summary";#N/A,#N/A,FALSE,"Ratio Analysis";#N/A,#N/A,FALSE,"Test 120 Day Accts";#N/A,#N/A,FALSE,"Tickmarks"}</definedName>
    <definedName name="Deposit" localSheetId="89" hidden="1">{#N/A,#N/A,FALSE,"Aging Summary";#N/A,#N/A,FALSE,"Ratio Analysis";#N/A,#N/A,FALSE,"Test 120 Day Accts";#N/A,#N/A,FALSE,"Tickmarks"}</definedName>
    <definedName name="Deposit" localSheetId="90" hidden="1">{#N/A,#N/A,FALSE,"Aging Summary";#N/A,#N/A,FALSE,"Ratio Analysis";#N/A,#N/A,FALSE,"Test 120 Day Accts";#N/A,#N/A,FALSE,"Tickmarks"}</definedName>
    <definedName name="Deposit" localSheetId="91" hidden="1">{#N/A,#N/A,FALSE,"Aging Summary";#N/A,#N/A,FALSE,"Ratio Analysis";#N/A,#N/A,FALSE,"Test 120 Day Accts";#N/A,#N/A,FALSE,"Tickmarks"}</definedName>
    <definedName name="Deposit" localSheetId="92" hidden="1">{#N/A,#N/A,FALSE,"Aging Summary";#N/A,#N/A,FALSE,"Ratio Analysis";#N/A,#N/A,FALSE,"Test 120 Day Accts";#N/A,#N/A,FALSE,"Tickmarks"}</definedName>
    <definedName name="Deposit" localSheetId="93" hidden="1">{#N/A,#N/A,FALSE,"Aging Summary";#N/A,#N/A,FALSE,"Ratio Analysis";#N/A,#N/A,FALSE,"Test 120 Day Accts";#N/A,#N/A,FALSE,"Tickmarks"}</definedName>
    <definedName name="Deposit" localSheetId="94" hidden="1">{#N/A,#N/A,FALSE,"Aging Summary";#N/A,#N/A,FALSE,"Ratio Analysis";#N/A,#N/A,FALSE,"Test 120 Day Accts";#N/A,#N/A,FALSE,"Tickmarks"}</definedName>
    <definedName name="Deposit" localSheetId="95" hidden="1">{#N/A,#N/A,FALSE,"Aging Summary";#N/A,#N/A,FALSE,"Ratio Analysis";#N/A,#N/A,FALSE,"Test 120 Day Accts";#N/A,#N/A,FALSE,"Tickmarks"}</definedName>
    <definedName name="Deposit" localSheetId="96" hidden="1">{#N/A,#N/A,FALSE,"Aging Summary";#N/A,#N/A,FALSE,"Ratio Analysis";#N/A,#N/A,FALSE,"Test 120 Day Accts";#N/A,#N/A,FALSE,"Tickmarks"}</definedName>
    <definedName name="Deposit" localSheetId="97" hidden="1">{#N/A,#N/A,FALSE,"Aging Summary";#N/A,#N/A,FALSE,"Ratio Analysis";#N/A,#N/A,FALSE,"Test 120 Day Accts";#N/A,#N/A,FALSE,"Tickmarks"}</definedName>
    <definedName name="Deposit" localSheetId="98" hidden="1">{#N/A,#N/A,FALSE,"Aging Summary";#N/A,#N/A,FALSE,"Ratio Analysis";#N/A,#N/A,FALSE,"Test 120 Day Accts";#N/A,#N/A,FALSE,"Tickmarks"}</definedName>
    <definedName name="Deposit" localSheetId="99" hidden="1">{#N/A,#N/A,FALSE,"Aging Summary";#N/A,#N/A,FALSE,"Ratio Analysis";#N/A,#N/A,FALSE,"Test 120 Day Accts";#N/A,#N/A,FALSE,"Tickmarks"}</definedName>
    <definedName name="Deposit" localSheetId="100" hidden="1">{#N/A,#N/A,FALSE,"Aging Summary";#N/A,#N/A,FALSE,"Ratio Analysis";#N/A,#N/A,FALSE,"Test 120 Day Accts";#N/A,#N/A,FALSE,"Tickmarks"}</definedName>
    <definedName name="Deposit" localSheetId="101" hidden="1">{#N/A,#N/A,FALSE,"Aging Summary";#N/A,#N/A,FALSE,"Ratio Analysis";#N/A,#N/A,FALSE,"Test 120 Day Accts";#N/A,#N/A,FALSE,"Tickmarks"}</definedName>
    <definedName name="Deposit" localSheetId="102" hidden="1">{#N/A,#N/A,FALSE,"Aging Summary";#N/A,#N/A,FALSE,"Ratio Analysis";#N/A,#N/A,FALSE,"Test 120 Day Accts";#N/A,#N/A,FALSE,"Tickmarks"}</definedName>
    <definedName name="Deposit" localSheetId="103" hidden="1">{#N/A,#N/A,FALSE,"Aging Summary";#N/A,#N/A,FALSE,"Ratio Analysis";#N/A,#N/A,FALSE,"Test 120 Day Accts";#N/A,#N/A,FALSE,"Tickmarks"}</definedName>
    <definedName name="Deposit" hidden="1">{#N/A,#N/A,FALSE,"Aging Summary";#N/A,#N/A,FALSE,"Ratio Analysis";#N/A,#N/A,FALSE,"Test 120 Day Accts";#N/A,#N/A,FALSE,"Tickmarks"}</definedName>
    <definedName name="DM" localSheetId="27">[2]A!#REF!</definedName>
    <definedName name="DM" localSheetId="26">[2]A!#REF!</definedName>
    <definedName name="DM" localSheetId="28">[2]A!#REF!</definedName>
    <definedName name="DM" localSheetId="29">[2]A!#REF!</definedName>
    <definedName name="DM" localSheetId="30">[2]A!#REF!</definedName>
    <definedName name="DM" localSheetId="31">[2]A!#REF!</definedName>
    <definedName name="DM" localSheetId="32">[2]A!#REF!</definedName>
    <definedName name="DM" localSheetId="33">[2]A!#REF!</definedName>
    <definedName name="DM" localSheetId="34">[2]A!#REF!</definedName>
    <definedName name="DM" localSheetId="35">[2]A!#REF!</definedName>
    <definedName name="DM" localSheetId="36">[2]A!#REF!</definedName>
    <definedName name="DM" localSheetId="37">[2]A!#REF!</definedName>
    <definedName name="DM" localSheetId="38">[2]A!#REF!</definedName>
    <definedName name="DM" localSheetId="39">[2]A!#REF!</definedName>
    <definedName name="DM" localSheetId="40">[2]A!#REF!</definedName>
    <definedName name="DM" localSheetId="41">[2]A!#REF!</definedName>
    <definedName name="DM" localSheetId="42">[2]A!#REF!</definedName>
    <definedName name="DM" localSheetId="43">[2]A!#REF!</definedName>
    <definedName name="DM" localSheetId="44">[2]A!#REF!</definedName>
    <definedName name="DM" localSheetId="45">[2]A!#REF!</definedName>
    <definedName name="DM" localSheetId="46">[2]A!#REF!</definedName>
    <definedName name="DM" localSheetId="47">[2]A!#REF!</definedName>
    <definedName name="DM" localSheetId="48">[2]A!#REF!</definedName>
    <definedName name="DM" localSheetId="49">[2]A!#REF!</definedName>
    <definedName name="DM" localSheetId="50">[2]A!#REF!</definedName>
    <definedName name="DM" localSheetId="51">[2]A!#REF!</definedName>
    <definedName name="DM" localSheetId="52">[2]A!#REF!</definedName>
    <definedName name="DM" localSheetId="53">[2]A!#REF!</definedName>
    <definedName name="DM" localSheetId="54">[2]A!#REF!</definedName>
    <definedName name="DM" localSheetId="55">[2]A!#REF!</definedName>
    <definedName name="DM" localSheetId="56">[2]A!#REF!</definedName>
    <definedName name="DM" localSheetId="57">[2]A!#REF!</definedName>
    <definedName name="DM" localSheetId="58">[2]A!#REF!</definedName>
    <definedName name="DM" localSheetId="59">[2]A!#REF!</definedName>
    <definedName name="DM" localSheetId="60">[2]A!#REF!</definedName>
    <definedName name="DM" localSheetId="61">[2]A!#REF!</definedName>
    <definedName name="DM" localSheetId="62">[2]A!#REF!</definedName>
    <definedName name="DM" localSheetId="63">[2]A!#REF!</definedName>
    <definedName name="DM" localSheetId="64">[2]A!#REF!</definedName>
    <definedName name="DM" localSheetId="65">[2]A!#REF!</definedName>
    <definedName name="DM" localSheetId="66">[2]A!#REF!</definedName>
    <definedName name="DM" localSheetId="67">[2]A!#REF!</definedName>
    <definedName name="DM" localSheetId="68">[2]A!#REF!</definedName>
    <definedName name="DM" localSheetId="69">[2]A!#REF!</definedName>
    <definedName name="DM" localSheetId="70">[2]A!#REF!</definedName>
    <definedName name="DM" localSheetId="71">[2]A!#REF!</definedName>
    <definedName name="DM" localSheetId="72">[2]A!#REF!</definedName>
    <definedName name="DM" localSheetId="73">[2]A!#REF!</definedName>
    <definedName name="DM" localSheetId="74">[2]A!#REF!</definedName>
    <definedName name="DM" localSheetId="75">[2]A!#REF!</definedName>
    <definedName name="DM" localSheetId="76">[2]A!#REF!</definedName>
    <definedName name="DM" localSheetId="77">[2]A!#REF!</definedName>
    <definedName name="DM" localSheetId="78">[2]A!#REF!</definedName>
    <definedName name="DM" localSheetId="79">[2]A!#REF!</definedName>
    <definedName name="DM" localSheetId="80">[2]A!#REF!</definedName>
    <definedName name="DM" localSheetId="81">[2]A!#REF!</definedName>
    <definedName name="DM" localSheetId="82">[2]A!#REF!</definedName>
    <definedName name="DM" localSheetId="83">[2]A!#REF!</definedName>
    <definedName name="DM" localSheetId="84">[2]A!#REF!</definedName>
    <definedName name="DM" localSheetId="85">[2]A!#REF!</definedName>
    <definedName name="DM" localSheetId="86">[2]A!#REF!</definedName>
    <definedName name="DM" localSheetId="87">[2]A!#REF!</definedName>
    <definedName name="DM" localSheetId="88">[2]A!#REF!</definedName>
    <definedName name="DM" localSheetId="89">[2]A!#REF!</definedName>
    <definedName name="DM" localSheetId="90">[2]A!#REF!</definedName>
    <definedName name="DM" localSheetId="91">[2]A!#REF!</definedName>
    <definedName name="DM" localSheetId="92">[2]A!#REF!</definedName>
    <definedName name="DM" localSheetId="93">[2]A!#REF!</definedName>
    <definedName name="DM" localSheetId="94">[2]A!#REF!</definedName>
    <definedName name="DM" localSheetId="95">[2]A!#REF!</definedName>
    <definedName name="DM" localSheetId="96">[2]A!#REF!</definedName>
    <definedName name="DM" localSheetId="97">[2]A!#REF!</definedName>
    <definedName name="DM" localSheetId="98">[2]A!#REF!</definedName>
    <definedName name="DM" localSheetId="99">[2]A!#REF!</definedName>
    <definedName name="DM" localSheetId="100">[2]A!#REF!</definedName>
    <definedName name="DM" localSheetId="101">[2]A!#REF!</definedName>
    <definedName name="DM" localSheetId="102">[2]A!#REF!</definedName>
    <definedName name="DM" localSheetId="103">[2]A!#REF!</definedName>
    <definedName name="DM" localSheetId="15">[2]A!#REF!</definedName>
    <definedName name="DM" localSheetId="16">[2]A!#REF!</definedName>
    <definedName name="DM" localSheetId="20">[2]A!#REF!</definedName>
    <definedName name="DM" localSheetId="21">[2]A!#REF!</definedName>
    <definedName name="DM" localSheetId="22">[2]A!#REF!</definedName>
    <definedName name="DM" localSheetId="23">[2]A!#REF!</definedName>
    <definedName name="DM" localSheetId="17">[2]A!#REF!</definedName>
    <definedName name="DM" localSheetId="24">[2]A!#REF!</definedName>
    <definedName name="DM" localSheetId="25">[2]A!#REF!</definedName>
    <definedName name="DM" localSheetId="18">[2]A!#REF!</definedName>
    <definedName name="DM" localSheetId="19">[2]A!#REF!</definedName>
    <definedName name="DM" localSheetId="5">[2]A!#REF!</definedName>
    <definedName name="DM" localSheetId="6">[2]A!#REF!</definedName>
    <definedName name="DM" localSheetId="7">[2]A!#REF!</definedName>
    <definedName name="DM" localSheetId="8">[2]A!#REF!</definedName>
    <definedName name="DM" localSheetId="9">[2]A!#REF!</definedName>
    <definedName name="DM" localSheetId="10">[2]A!#REF!</definedName>
    <definedName name="DM" localSheetId="11">[2]A!#REF!</definedName>
    <definedName name="DM" localSheetId="12">[2]A!#REF!</definedName>
    <definedName name="DM" localSheetId="13">[2]A!#REF!</definedName>
    <definedName name="DM" localSheetId="14">[2]A!#REF!</definedName>
    <definedName name="DM">[2]A!#REF!</definedName>
    <definedName name="dsdsd" localSheetId="27">#REF!</definedName>
    <definedName name="dsdsd" localSheetId="26">#REF!</definedName>
    <definedName name="dsdsd" localSheetId="28">#REF!</definedName>
    <definedName name="dsdsd" localSheetId="29">#REF!</definedName>
    <definedName name="dsdsd" localSheetId="30">#REF!</definedName>
    <definedName name="dsdsd" localSheetId="31">#REF!</definedName>
    <definedName name="dsdsd" localSheetId="32">#REF!</definedName>
    <definedName name="dsdsd" localSheetId="33">#REF!</definedName>
    <definedName name="dsdsd" localSheetId="34">#REF!</definedName>
    <definedName name="dsdsd" localSheetId="35">#REF!</definedName>
    <definedName name="dsdsd" localSheetId="36">#REF!</definedName>
    <definedName name="dsdsd" localSheetId="37">#REF!</definedName>
    <definedName name="dsdsd" localSheetId="38">#REF!</definedName>
    <definedName name="dsdsd" localSheetId="39">#REF!</definedName>
    <definedName name="dsdsd" localSheetId="40">#REF!</definedName>
    <definedName name="dsdsd" localSheetId="41">#REF!</definedName>
    <definedName name="dsdsd" localSheetId="42">#REF!</definedName>
    <definedName name="dsdsd" localSheetId="43">#REF!</definedName>
    <definedName name="dsdsd" localSheetId="44">#REF!</definedName>
    <definedName name="dsdsd" localSheetId="45">#REF!</definedName>
    <definedName name="dsdsd" localSheetId="46">#REF!</definedName>
    <definedName name="dsdsd" localSheetId="47">#REF!</definedName>
    <definedName name="dsdsd" localSheetId="48">#REF!</definedName>
    <definedName name="dsdsd" localSheetId="49">#REF!</definedName>
    <definedName name="dsdsd" localSheetId="50">#REF!</definedName>
    <definedName name="dsdsd" localSheetId="51">#REF!</definedName>
    <definedName name="dsdsd" localSheetId="52">#REF!</definedName>
    <definedName name="dsdsd" localSheetId="53">#REF!</definedName>
    <definedName name="dsdsd" localSheetId="54">#REF!</definedName>
    <definedName name="dsdsd" localSheetId="55">#REF!</definedName>
    <definedName name="dsdsd" localSheetId="56">#REF!</definedName>
    <definedName name="dsdsd" localSheetId="57">#REF!</definedName>
    <definedName name="dsdsd" localSheetId="58">#REF!</definedName>
    <definedName name="dsdsd" localSheetId="59">#REF!</definedName>
    <definedName name="dsdsd" localSheetId="60">#REF!</definedName>
    <definedName name="dsdsd" localSheetId="61">#REF!</definedName>
    <definedName name="dsdsd" localSheetId="62">#REF!</definedName>
    <definedName name="dsdsd" localSheetId="63">#REF!</definedName>
    <definedName name="dsdsd" localSheetId="64">#REF!</definedName>
    <definedName name="dsdsd" localSheetId="65">#REF!</definedName>
    <definedName name="dsdsd" localSheetId="66">#REF!</definedName>
    <definedName name="dsdsd" localSheetId="67">#REF!</definedName>
    <definedName name="dsdsd" localSheetId="68">#REF!</definedName>
    <definedName name="dsdsd" localSheetId="69">#REF!</definedName>
    <definedName name="dsdsd" localSheetId="70">#REF!</definedName>
    <definedName name="dsdsd" localSheetId="71">#REF!</definedName>
    <definedName name="dsdsd" localSheetId="72">#REF!</definedName>
    <definedName name="dsdsd" localSheetId="73">#REF!</definedName>
    <definedName name="dsdsd" localSheetId="74">#REF!</definedName>
    <definedName name="dsdsd" localSheetId="75">#REF!</definedName>
    <definedName name="dsdsd" localSheetId="76">#REF!</definedName>
    <definedName name="dsdsd" localSheetId="77">#REF!</definedName>
    <definedName name="dsdsd" localSheetId="78">#REF!</definedName>
    <definedName name="dsdsd" localSheetId="79">#REF!</definedName>
    <definedName name="dsdsd" localSheetId="80">#REF!</definedName>
    <definedName name="dsdsd" localSheetId="81">#REF!</definedName>
    <definedName name="dsdsd" localSheetId="82">#REF!</definedName>
    <definedName name="dsdsd" localSheetId="83">#REF!</definedName>
    <definedName name="dsdsd" localSheetId="84">#REF!</definedName>
    <definedName name="dsdsd" localSheetId="85">#REF!</definedName>
    <definedName name="dsdsd" localSheetId="86">#REF!</definedName>
    <definedName name="dsdsd" localSheetId="87">#REF!</definedName>
    <definedName name="dsdsd" localSheetId="88">#REF!</definedName>
    <definedName name="dsdsd" localSheetId="89">#REF!</definedName>
    <definedName name="dsdsd" localSheetId="90">#REF!</definedName>
    <definedName name="dsdsd" localSheetId="91">#REF!</definedName>
    <definedName name="dsdsd" localSheetId="92">#REF!</definedName>
    <definedName name="dsdsd" localSheetId="93">#REF!</definedName>
    <definedName name="dsdsd" localSheetId="94">#REF!</definedName>
    <definedName name="dsdsd" localSheetId="95">#REF!</definedName>
    <definedName name="dsdsd" localSheetId="96">#REF!</definedName>
    <definedName name="dsdsd" localSheetId="97">#REF!</definedName>
    <definedName name="dsdsd" localSheetId="98">#REF!</definedName>
    <definedName name="dsdsd" localSheetId="99">#REF!</definedName>
    <definedName name="dsdsd" localSheetId="100">#REF!</definedName>
    <definedName name="dsdsd" localSheetId="101">#REF!</definedName>
    <definedName name="dsdsd" localSheetId="102">#REF!</definedName>
    <definedName name="dsdsd" localSheetId="103">#REF!</definedName>
    <definedName name="dsdsd" localSheetId="15">#REF!</definedName>
    <definedName name="dsdsd" localSheetId="16">#REF!</definedName>
    <definedName name="dsdsd" localSheetId="20">#REF!</definedName>
    <definedName name="dsdsd" localSheetId="21">#REF!</definedName>
    <definedName name="dsdsd" localSheetId="22">#REF!</definedName>
    <definedName name="dsdsd" localSheetId="23">#REF!</definedName>
    <definedName name="dsdsd" localSheetId="17">#REF!</definedName>
    <definedName name="dsdsd" localSheetId="24">#REF!</definedName>
    <definedName name="dsdsd" localSheetId="25">#REF!</definedName>
    <definedName name="dsdsd" localSheetId="18">#REF!</definedName>
    <definedName name="dsdsd" localSheetId="19">#REF!</definedName>
    <definedName name="dsdsd" localSheetId="5">#REF!</definedName>
    <definedName name="dsdsd" localSheetId="6">#REF!</definedName>
    <definedName name="dsdsd" localSheetId="7">#REF!</definedName>
    <definedName name="dsdsd" localSheetId="8">#REF!</definedName>
    <definedName name="dsdsd" localSheetId="9">#REF!</definedName>
    <definedName name="dsdsd" localSheetId="10">#REF!</definedName>
    <definedName name="dsdsd" localSheetId="11">#REF!</definedName>
    <definedName name="dsdsd" localSheetId="12">#REF!</definedName>
    <definedName name="dsdsd" localSheetId="13">#REF!</definedName>
    <definedName name="dsdsd" localSheetId="14">#REF!</definedName>
    <definedName name="dsdsd">#REF!</definedName>
    <definedName name="Employee" localSheetId="29" hidden="1">{#N/A,#N/A,FALSE,"Aging Summary";#N/A,#N/A,FALSE,"Ratio Analysis";#N/A,#N/A,FALSE,"Test 120 Day Accts";#N/A,#N/A,FALSE,"Tickmarks"}</definedName>
    <definedName name="Employee" localSheetId="30" hidden="1">{#N/A,#N/A,FALSE,"Aging Summary";#N/A,#N/A,FALSE,"Ratio Analysis";#N/A,#N/A,FALSE,"Test 120 Day Accts";#N/A,#N/A,FALSE,"Tickmarks"}</definedName>
    <definedName name="Employee" localSheetId="31" hidden="1">{#N/A,#N/A,FALSE,"Aging Summary";#N/A,#N/A,FALSE,"Ratio Analysis";#N/A,#N/A,FALSE,"Test 120 Day Accts";#N/A,#N/A,FALSE,"Tickmarks"}</definedName>
    <definedName name="Employee" localSheetId="32" hidden="1">{#N/A,#N/A,FALSE,"Aging Summary";#N/A,#N/A,FALSE,"Ratio Analysis";#N/A,#N/A,FALSE,"Test 120 Day Accts";#N/A,#N/A,FALSE,"Tickmarks"}</definedName>
    <definedName name="Employee" localSheetId="33" hidden="1">{#N/A,#N/A,FALSE,"Aging Summary";#N/A,#N/A,FALSE,"Ratio Analysis";#N/A,#N/A,FALSE,"Test 120 Day Accts";#N/A,#N/A,FALSE,"Tickmarks"}</definedName>
    <definedName name="Employee" localSheetId="34" hidden="1">{#N/A,#N/A,FALSE,"Aging Summary";#N/A,#N/A,FALSE,"Ratio Analysis";#N/A,#N/A,FALSE,"Test 120 Day Accts";#N/A,#N/A,FALSE,"Tickmarks"}</definedName>
    <definedName name="Employee" localSheetId="35" hidden="1">{#N/A,#N/A,FALSE,"Aging Summary";#N/A,#N/A,FALSE,"Ratio Analysis";#N/A,#N/A,FALSE,"Test 120 Day Accts";#N/A,#N/A,FALSE,"Tickmarks"}</definedName>
    <definedName name="Employee" localSheetId="36" hidden="1">{#N/A,#N/A,FALSE,"Aging Summary";#N/A,#N/A,FALSE,"Ratio Analysis";#N/A,#N/A,FALSE,"Test 120 Day Accts";#N/A,#N/A,FALSE,"Tickmarks"}</definedName>
    <definedName name="Employee" localSheetId="37" hidden="1">{#N/A,#N/A,FALSE,"Aging Summary";#N/A,#N/A,FALSE,"Ratio Analysis";#N/A,#N/A,FALSE,"Test 120 Day Accts";#N/A,#N/A,FALSE,"Tickmarks"}</definedName>
    <definedName name="Employee" localSheetId="38" hidden="1">{#N/A,#N/A,FALSE,"Aging Summary";#N/A,#N/A,FALSE,"Ratio Analysis";#N/A,#N/A,FALSE,"Test 120 Day Accts";#N/A,#N/A,FALSE,"Tickmarks"}</definedName>
    <definedName name="Employee" localSheetId="39" hidden="1">{#N/A,#N/A,FALSE,"Aging Summary";#N/A,#N/A,FALSE,"Ratio Analysis";#N/A,#N/A,FALSE,"Test 120 Day Accts";#N/A,#N/A,FALSE,"Tickmarks"}</definedName>
    <definedName name="Employee" localSheetId="40" hidden="1">{#N/A,#N/A,FALSE,"Aging Summary";#N/A,#N/A,FALSE,"Ratio Analysis";#N/A,#N/A,FALSE,"Test 120 Day Accts";#N/A,#N/A,FALSE,"Tickmarks"}</definedName>
    <definedName name="Employee" localSheetId="41" hidden="1">{#N/A,#N/A,FALSE,"Aging Summary";#N/A,#N/A,FALSE,"Ratio Analysis";#N/A,#N/A,FALSE,"Test 120 Day Accts";#N/A,#N/A,FALSE,"Tickmarks"}</definedName>
    <definedName name="Employee" localSheetId="42" hidden="1">{#N/A,#N/A,FALSE,"Aging Summary";#N/A,#N/A,FALSE,"Ratio Analysis";#N/A,#N/A,FALSE,"Test 120 Day Accts";#N/A,#N/A,FALSE,"Tickmarks"}</definedName>
    <definedName name="Employee" localSheetId="43" hidden="1">{#N/A,#N/A,FALSE,"Aging Summary";#N/A,#N/A,FALSE,"Ratio Analysis";#N/A,#N/A,FALSE,"Test 120 Day Accts";#N/A,#N/A,FALSE,"Tickmarks"}</definedName>
    <definedName name="Employee" localSheetId="44" hidden="1">{#N/A,#N/A,FALSE,"Aging Summary";#N/A,#N/A,FALSE,"Ratio Analysis";#N/A,#N/A,FALSE,"Test 120 Day Accts";#N/A,#N/A,FALSE,"Tickmarks"}</definedName>
    <definedName name="Employee" localSheetId="45" hidden="1">{#N/A,#N/A,FALSE,"Aging Summary";#N/A,#N/A,FALSE,"Ratio Analysis";#N/A,#N/A,FALSE,"Test 120 Day Accts";#N/A,#N/A,FALSE,"Tickmarks"}</definedName>
    <definedName name="Employee" localSheetId="46" hidden="1">{#N/A,#N/A,FALSE,"Aging Summary";#N/A,#N/A,FALSE,"Ratio Analysis";#N/A,#N/A,FALSE,"Test 120 Day Accts";#N/A,#N/A,FALSE,"Tickmarks"}</definedName>
    <definedName name="Employee" localSheetId="47" hidden="1">{#N/A,#N/A,FALSE,"Aging Summary";#N/A,#N/A,FALSE,"Ratio Analysis";#N/A,#N/A,FALSE,"Test 120 Day Accts";#N/A,#N/A,FALSE,"Tickmarks"}</definedName>
    <definedName name="Employee" localSheetId="48" hidden="1">{#N/A,#N/A,FALSE,"Aging Summary";#N/A,#N/A,FALSE,"Ratio Analysis";#N/A,#N/A,FALSE,"Test 120 Day Accts";#N/A,#N/A,FALSE,"Tickmarks"}</definedName>
    <definedName name="Employee" localSheetId="49" hidden="1">{#N/A,#N/A,FALSE,"Aging Summary";#N/A,#N/A,FALSE,"Ratio Analysis";#N/A,#N/A,FALSE,"Test 120 Day Accts";#N/A,#N/A,FALSE,"Tickmarks"}</definedName>
    <definedName name="Employee" localSheetId="50" hidden="1">{#N/A,#N/A,FALSE,"Aging Summary";#N/A,#N/A,FALSE,"Ratio Analysis";#N/A,#N/A,FALSE,"Test 120 Day Accts";#N/A,#N/A,FALSE,"Tickmarks"}</definedName>
    <definedName name="Employee" localSheetId="51" hidden="1">{#N/A,#N/A,FALSE,"Aging Summary";#N/A,#N/A,FALSE,"Ratio Analysis";#N/A,#N/A,FALSE,"Test 120 Day Accts";#N/A,#N/A,FALSE,"Tickmarks"}</definedName>
    <definedName name="Employee" localSheetId="52" hidden="1">{#N/A,#N/A,FALSE,"Aging Summary";#N/A,#N/A,FALSE,"Ratio Analysis";#N/A,#N/A,FALSE,"Test 120 Day Accts";#N/A,#N/A,FALSE,"Tickmarks"}</definedName>
    <definedName name="Employee" localSheetId="53" hidden="1">{#N/A,#N/A,FALSE,"Aging Summary";#N/A,#N/A,FALSE,"Ratio Analysis";#N/A,#N/A,FALSE,"Test 120 Day Accts";#N/A,#N/A,FALSE,"Tickmarks"}</definedName>
    <definedName name="Employee" localSheetId="54" hidden="1">{#N/A,#N/A,FALSE,"Aging Summary";#N/A,#N/A,FALSE,"Ratio Analysis";#N/A,#N/A,FALSE,"Test 120 Day Accts";#N/A,#N/A,FALSE,"Tickmarks"}</definedName>
    <definedName name="Employee" localSheetId="55" hidden="1">{#N/A,#N/A,FALSE,"Aging Summary";#N/A,#N/A,FALSE,"Ratio Analysis";#N/A,#N/A,FALSE,"Test 120 Day Accts";#N/A,#N/A,FALSE,"Tickmarks"}</definedName>
    <definedName name="Employee" localSheetId="56" hidden="1">{#N/A,#N/A,FALSE,"Aging Summary";#N/A,#N/A,FALSE,"Ratio Analysis";#N/A,#N/A,FALSE,"Test 120 Day Accts";#N/A,#N/A,FALSE,"Tickmarks"}</definedName>
    <definedName name="Employee" localSheetId="57" hidden="1">{#N/A,#N/A,FALSE,"Aging Summary";#N/A,#N/A,FALSE,"Ratio Analysis";#N/A,#N/A,FALSE,"Test 120 Day Accts";#N/A,#N/A,FALSE,"Tickmarks"}</definedName>
    <definedName name="Employee" localSheetId="58" hidden="1">{#N/A,#N/A,FALSE,"Aging Summary";#N/A,#N/A,FALSE,"Ratio Analysis";#N/A,#N/A,FALSE,"Test 120 Day Accts";#N/A,#N/A,FALSE,"Tickmarks"}</definedName>
    <definedName name="Employee" localSheetId="59" hidden="1">{#N/A,#N/A,FALSE,"Aging Summary";#N/A,#N/A,FALSE,"Ratio Analysis";#N/A,#N/A,FALSE,"Test 120 Day Accts";#N/A,#N/A,FALSE,"Tickmarks"}</definedName>
    <definedName name="Employee" localSheetId="60" hidden="1">{#N/A,#N/A,FALSE,"Aging Summary";#N/A,#N/A,FALSE,"Ratio Analysis";#N/A,#N/A,FALSE,"Test 120 Day Accts";#N/A,#N/A,FALSE,"Tickmarks"}</definedName>
    <definedName name="Employee" localSheetId="61" hidden="1">{#N/A,#N/A,FALSE,"Aging Summary";#N/A,#N/A,FALSE,"Ratio Analysis";#N/A,#N/A,FALSE,"Test 120 Day Accts";#N/A,#N/A,FALSE,"Tickmarks"}</definedName>
    <definedName name="Employee" localSheetId="62" hidden="1">{#N/A,#N/A,FALSE,"Aging Summary";#N/A,#N/A,FALSE,"Ratio Analysis";#N/A,#N/A,FALSE,"Test 120 Day Accts";#N/A,#N/A,FALSE,"Tickmarks"}</definedName>
    <definedName name="Employee" localSheetId="63" hidden="1">{#N/A,#N/A,FALSE,"Aging Summary";#N/A,#N/A,FALSE,"Ratio Analysis";#N/A,#N/A,FALSE,"Test 120 Day Accts";#N/A,#N/A,FALSE,"Tickmarks"}</definedName>
    <definedName name="Employee" localSheetId="64" hidden="1">{#N/A,#N/A,FALSE,"Aging Summary";#N/A,#N/A,FALSE,"Ratio Analysis";#N/A,#N/A,FALSE,"Test 120 Day Accts";#N/A,#N/A,FALSE,"Tickmarks"}</definedName>
    <definedName name="Employee" localSheetId="65" hidden="1">{#N/A,#N/A,FALSE,"Aging Summary";#N/A,#N/A,FALSE,"Ratio Analysis";#N/A,#N/A,FALSE,"Test 120 Day Accts";#N/A,#N/A,FALSE,"Tickmarks"}</definedName>
    <definedName name="Employee" localSheetId="66" hidden="1">{#N/A,#N/A,FALSE,"Aging Summary";#N/A,#N/A,FALSE,"Ratio Analysis";#N/A,#N/A,FALSE,"Test 120 Day Accts";#N/A,#N/A,FALSE,"Tickmarks"}</definedName>
    <definedName name="Employee" localSheetId="67" hidden="1">{#N/A,#N/A,FALSE,"Aging Summary";#N/A,#N/A,FALSE,"Ratio Analysis";#N/A,#N/A,FALSE,"Test 120 Day Accts";#N/A,#N/A,FALSE,"Tickmarks"}</definedName>
    <definedName name="Employee" localSheetId="68" hidden="1">{#N/A,#N/A,FALSE,"Aging Summary";#N/A,#N/A,FALSE,"Ratio Analysis";#N/A,#N/A,FALSE,"Test 120 Day Accts";#N/A,#N/A,FALSE,"Tickmarks"}</definedName>
    <definedName name="Employee" localSheetId="69" hidden="1">{#N/A,#N/A,FALSE,"Aging Summary";#N/A,#N/A,FALSE,"Ratio Analysis";#N/A,#N/A,FALSE,"Test 120 Day Accts";#N/A,#N/A,FALSE,"Tickmarks"}</definedName>
    <definedName name="Employee" localSheetId="70" hidden="1">{#N/A,#N/A,FALSE,"Aging Summary";#N/A,#N/A,FALSE,"Ratio Analysis";#N/A,#N/A,FALSE,"Test 120 Day Accts";#N/A,#N/A,FALSE,"Tickmarks"}</definedName>
    <definedName name="Employee" localSheetId="71" hidden="1">{#N/A,#N/A,FALSE,"Aging Summary";#N/A,#N/A,FALSE,"Ratio Analysis";#N/A,#N/A,FALSE,"Test 120 Day Accts";#N/A,#N/A,FALSE,"Tickmarks"}</definedName>
    <definedName name="Employee" localSheetId="72" hidden="1">{#N/A,#N/A,FALSE,"Aging Summary";#N/A,#N/A,FALSE,"Ratio Analysis";#N/A,#N/A,FALSE,"Test 120 Day Accts";#N/A,#N/A,FALSE,"Tickmarks"}</definedName>
    <definedName name="Employee" localSheetId="73" hidden="1">{#N/A,#N/A,FALSE,"Aging Summary";#N/A,#N/A,FALSE,"Ratio Analysis";#N/A,#N/A,FALSE,"Test 120 Day Accts";#N/A,#N/A,FALSE,"Tickmarks"}</definedName>
    <definedName name="Employee" localSheetId="74" hidden="1">{#N/A,#N/A,FALSE,"Aging Summary";#N/A,#N/A,FALSE,"Ratio Analysis";#N/A,#N/A,FALSE,"Test 120 Day Accts";#N/A,#N/A,FALSE,"Tickmarks"}</definedName>
    <definedName name="Employee" localSheetId="75" hidden="1">{#N/A,#N/A,FALSE,"Aging Summary";#N/A,#N/A,FALSE,"Ratio Analysis";#N/A,#N/A,FALSE,"Test 120 Day Accts";#N/A,#N/A,FALSE,"Tickmarks"}</definedName>
    <definedName name="Employee" localSheetId="76" hidden="1">{#N/A,#N/A,FALSE,"Aging Summary";#N/A,#N/A,FALSE,"Ratio Analysis";#N/A,#N/A,FALSE,"Test 120 Day Accts";#N/A,#N/A,FALSE,"Tickmarks"}</definedName>
    <definedName name="Employee" localSheetId="77" hidden="1">{#N/A,#N/A,FALSE,"Aging Summary";#N/A,#N/A,FALSE,"Ratio Analysis";#N/A,#N/A,FALSE,"Test 120 Day Accts";#N/A,#N/A,FALSE,"Tickmarks"}</definedName>
    <definedName name="Employee" localSheetId="78" hidden="1">{#N/A,#N/A,FALSE,"Aging Summary";#N/A,#N/A,FALSE,"Ratio Analysis";#N/A,#N/A,FALSE,"Test 120 Day Accts";#N/A,#N/A,FALSE,"Tickmarks"}</definedName>
    <definedName name="Employee" localSheetId="79" hidden="1">{#N/A,#N/A,FALSE,"Aging Summary";#N/A,#N/A,FALSE,"Ratio Analysis";#N/A,#N/A,FALSE,"Test 120 Day Accts";#N/A,#N/A,FALSE,"Tickmarks"}</definedName>
    <definedName name="Employee" localSheetId="80" hidden="1">{#N/A,#N/A,FALSE,"Aging Summary";#N/A,#N/A,FALSE,"Ratio Analysis";#N/A,#N/A,FALSE,"Test 120 Day Accts";#N/A,#N/A,FALSE,"Tickmarks"}</definedName>
    <definedName name="Employee" localSheetId="81" hidden="1">{#N/A,#N/A,FALSE,"Aging Summary";#N/A,#N/A,FALSE,"Ratio Analysis";#N/A,#N/A,FALSE,"Test 120 Day Accts";#N/A,#N/A,FALSE,"Tickmarks"}</definedName>
    <definedName name="Employee" localSheetId="82" hidden="1">{#N/A,#N/A,FALSE,"Aging Summary";#N/A,#N/A,FALSE,"Ratio Analysis";#N/A,#N/A,FALSE,"Test 120 Day Accts";#N/A,#N/A,FALSE,"Tickmarks"}</definedName>
    <definedName name="Employee" localSheetId="83" hidden="1">{#N/A,#N/A,FALSE,"Aging Summary";#N/A,#N/A,FALSE,"Ratio Analysis";#N/A,#N/A,FALSE,"Test 120 Day Accts";#N/A,#N/A,FALSE,"Tickmarks"}</definedName>
    <definedName name="Employee" localSheetId="84" hidden="1">{#N/A,#N/A,FALSE,"Aging Summary";#N/A,#N/A,FALSE,"Ratio Analysis";#N/A,#N/A,FALSE,"Test 120 Day Accts";#N/A,#N/A,FALSE,"Tickmarks"}</definedName>
    <definedName name="Employee" localSheetId="85" hidden="1">{#N/A,#N/A,FALSE,"Aging Summary";#N/A,#N/A,FALSE,"Ratio Analysis";#N/A,#N/A,FALSE,"Test 120 Day Accts";#N/A,#N/A,FALSE,"Tickmarks"}</definedName>
    <definedName name="Employee" localSheetId="86" hidden="1">{#N/A,#N/A,FALSE,"Aging Summary";#N/A,#N/A,FALSE,"Ratio Analysis";#N/A,#N/A,FALSE,"Test 120 Day Accts";#N/A,#N/A,FALSE,"Tickmarks"}</definedName>
    <definedName name="Employee" localSheetId="87" hidden="1">{#N/A,#N/A,FALSE,"Aging Summary";#N/A,#N/A,FALSE,"Ratio Analysis";#N/A,#N/A,FALSE,"Test 120 Day Accts";#N/A,#N/A,FALSE,"Tickmarks"}</definedName>
    <definedName name="Employee" localSheetId="88" hidden="1">{#N/A,#N/A,FALSE,"Aging Summary";#N/A,#N/A,FALSE,"Ratio Analysis";#N/A,#N/A,FALSE,"Test 120 Day Accts";#N/A,#N/A,FALSE,"Tickmarks"}</definedName>
    <definedName name="Employee" localSheetId="89" hidden="1">{#N/A,#N/A,FALSE,"Aging Summary";#N/A,#N/A,FALSE,"Ratio Analysis";#N/A,#N/A,FALSE,"Test 120 Day Accts";#N/A,#N/A,FALSE,"Tickmarks"}</definedName>
    <definedName name="Employee" localSheetId="90" hidden="1">{#N/A,#N/A,FALSE,"Aging Summary";#N/A,#N/A,FALSE,"Ratio Analysis";#N/A,#N/A,FALSE,"Test 120 Day Accts";#N/A,#N/A,FALSE,"Tickmarks"}</definedName>
    <definedName name="Employee" localSheetId="91" hidden="1">{#N/A,#N/A,FALSE,"Aging Summary";#N/A,#N/A,FALSE,"Ratio Analysis";#N/A,#N/A,FALSE,"Test 120 Day Accts";#N/A,#N/A,FALSE,"Tickmarks"}</definedName>
    <definedName name="Employee" localSheetId="92" hidden="1">{#N/A,#N/A,FALSE,"Aging Summary";#N/A,#N/A,FALSE,"Ratio Analysis";#N/A,#N/A,FALSE,"Test 120 Day Accts";#N/A,#N/A,FALSE,"Tickmarks"}</definedName>
    <definedName name="Employee" localSheetId="93" hidden="1">{#N/A,#N/A,FALSE,"Aging Summary";#N/A,#N/A,FALSE,"Ratio Analysis";#N/A,#N/A,FALSE,"Test 120 Day Accts";#N/A,#N/A,FALSE,"Tickmarks"}</definedName>
    <definedName name="Employee" localSheetId="94" hidden="1">{#N/A,#N/A,FALSE,"Aging Summary";#N/A,#N/A,FALSE,"Ratio Analysis";#N/A,#N/A,FALSE,"Test 120 Day Accts";#N/A,#N/A,FALSE,"Tickmarks"}</definedName>
    <definedName name="Employee" localSheetId="95" hidden="1">{#N/A,#N/A,FALSE,"Aging Summary";#N/A,#N/A,FALSE,"Ratio Analysis";#N/A,#N/A,FALSE,"Test 120 Day Accts";#N/A,#N/A,FALSE,"Tickmarks"}</definedName>
    <definedName name="Employee" localSheetId="96" hidden="1">{#N/A,#N/A,FALSE,"Aging Summary";#N/A,#N/A,FALSE,"Ratio Analysis";#N/A,#N/A,FALSE,"Test 120 Day Accts";#N/A,#N/A,FALSE,"Tickmarks"}</definedName>
    <definedName name="Employee" localSheetId="97" hidden="1">{#N/A,#N/A,FALSE,"Aging Summary";#N/A,#N/A,FALSE,"Ratio Analysis";#N/A,#N/A,FALSE,"Test 120 Day Accts";#N/A,#N/A,FALSE,"Tickmarks"}</definedName>
    <definedName name="Employee" localSheetId="98" hidden="1">{#N/A,#N/A,FALSE,"Aging Summary";#N/A,#N/A,FALSE,"Ratio Analysis";#N/A,#N/A,FALSE,"Test 120 Day Accts";#N/A,#N/A,FALSE,"Tickmarks"}</definedName>
    <definedName name="Employee" localSheetId="99" hidden="1">{#N/A,#N/A,FALSE,"Aging Summary";#N/A,#N/A,FALSE,"Ratio Analysis";#N/A,#N/A,FALSE,"Test 120 Day Accts";#N/A,#N/A,FALSE,"Tickmarks"}</definedName>
    <definedName name="Employee" localSheetId="100" hidden="1">{#N/A,#N/A,FALSE,"Aging Summary";#N/A,#N/A,FALSE,"Ratio Analysis";#N/A,#N/A,FALSE,"Test 120 Day Accts";#N/A,#N/A,FALSE,"Tickmarks"}</definedName>
    <definedName name="Employee" localSheetId="101" hidden="1">{#N/A,#N/A,FALSE,"Aging Summary";#N/A,#N/A,FALSE,"Ratio Analysis";#N/A,#N/A,FALSE,"Test 120 Day Accts";#N/A,#N/A,FALSE,"Tickmarks"}</definedName>
    <definedName name="Employee" localSheetId="102" hidden="1">{#N/A,#N/A,FALSE,"Aging Summary";#N/A,#N/A,FALSE,"Ratio Analysis";#N/A,#N/A,FALSE,"Test 120 Day Accts";#N/A,#N/A,FALSE,"Tickmarks"}</definedName>
    <definedName name="Employee" localSheetId="103" hidden="1">{#N/A,#N/A,FALSE,"Aging Summary";#N/A,#N/A,FALSE,"Ratio Analysis";#N/A,#N/A,FALSE,"Test 120 Day Accts";#N/A,#N/A,FALSE,"Tickmarks"}</definedName>
    <definedName name="Employee" hidden="1">{#N/A,#N/A,FALSE,"Aging Summary";#N/A,#N/A,FALSE,"Ratio Analysis";#N/A,#N/A,FALSE,"Test 120 Day Accts";#N/A,#N/A,FALSE,"Tickmarks"}</definedName>
    <definedName name="employee1" localSheetId="29" hidden="1">{#N/A,#N/A,FALSE,"Aging Summary";#N/A,#N/A,FALSE,"Ratio Analysis";#N/A,#N/A,FALSE,"Test 120 Day Accts";#N/A,#N/A,FALSE,"Tickmarks"}</definedName>
    <definedName name="employee1" localSheetId="30" hidden="1">{#N/A,#N/A,FALSE,"Aging Summary";#N/A,#N/A,FALSE,"Ratio Analysis";#N/A,#N/A,FALSE,"Test 120 Day Accts";#N/A,#N/A,FALSE,"Tickmarks"}</definedName>
    <definedName name="employee1" localSheetId="31" hidden="1">{#N/A,#N/A,FALSE,"Aging Summary";#N/A,#N/A,FALSE,"Ratio Analysis";#N/A,#N/A,FALSE,"Test 120 Day Accts";#N/A,#N/A,FALSE,"Tickmarks"}</definedName>
    <definedName name="employee1" localSheetId="32" hidden="1">{#N/A,#N/A,FALSE,"Aging Summary";#N/A,#N/A,FALSE,"Ratio Analysis";#N/A,#N/A,FALSE,"Test 120 Day Accts";#N/A,#N/A,FALSE,"Tickmarks"}</definedName>
    <definedName name="employee1" localSheetId="33" hidden="1">{#N/A,#N/A,FALSE,"Aging Summary";#N/A,#N/A,FALSE,"Ratio Analysis";#N/A,#N/A,FALSE,"Test 120 Day Accts";#N/A,#N/A,FALSE,"Tickmarks"}</definedName>
    <definedName name="employee1" localSheetId="34" hidden="1">{#N/A,#N/A,FALSE,"Aging Summary";#N/A,#N/A,FALSE,"Ratio Analysis";#N/A,#N/A,FALSE,"Test 120 Day Accts";#N/A,#N/A,FALSE,"Tickmarks"}</definedName>
    <definedName name="employee1" localSheetId="35" hidden="1">{#N/A,#N/A,FALSE,"Aging Summary";#N/A,#N/A,FALSE,"Ratio Analysis";#N/A,#N/A,FALSE,"Test 120 Day Accts";#N/A,#N/A,FALSE,"Tickmarks"}</definedName>
    <definedName name="employee1" localSheetId="36" hidden="1">{#N/A,#N/A,FALSE,"Aging Summary";#N/A,#N/A,FALSE,"Ratio Analysis";#N/A,#N/A,FALSE,"Test 120 Day Accts";#N/A,#N/A,FALSE,"Tickmarks"}</definedName>
    <definedName name="employee1" localSheetId="37" hidden="1">{#N/A,#N/A,FALSE,"Aging Summary";#N/A,#N/A,FALSE,"Ratio Analysis";#N/A,#N/A,FALSE,"Test 120 Day Accts";#N/A,#N/A,FALSE,"Tickmarks"}</definedName>
    <definedName name="employee1" localSheetId="38" hidden="1">{#N/A,#N/A,FALSE,"Aging Summary";#N/A,#N/A,FALSE,"Ratio Analysis";#N/A,#N/A,FALSE,"Test 120 Day Accts";#N/A,#N/A,FALSE,"Tickmarks"}</definedName>
    <definedName name="employee1" localSheetId="39" hidden="1">{#N/A,#N/A,FALSE,"Aging Summary";#N/A,#N/A,FALSE,"Ratio Analysis";#N/A,#N/A,FALSE,"Test 120 Day Accts";#N/A,#N/A,FALSE,"Tickmarks"}</definedName>
    <definedName name="employee1" localSheetId="40" hidden="1">{#N/A,#N/A,FALSE,"Aging Summary";#N/A,#N/A,FALSE,"Ratio Analysis";#N/A,#N/A,FALSE,"Test 120 Day Accts";#N/A,#N/A,FALSE,"Tickmarks"}</definedName>
    <definedName name="employee1" localSheetId="41" hidden="1">{#N/A,#N/A,FALSE,"Aging Summary";#N/A,#N/A,FALSE,"Ratio Analysis";#N/A,#N/A,FALSE,"Test 120 Day Accts";#N/A,#N/A,FALSE,"Tickmarks"}</definedName>
    <definedName name="employee1" localSheetId="42" hidden="1">{#N/A,#N/A,FALSE,"Aging Summary";#N/A,#N/A,FALSE,"Ratio Analysis";#N/A,#N/A,FALSE,"Test 120 Day Accts";#N/A,#N/A,FALSE,"Tickmarks"}</definedName>
    <definedName name="employee1" localSheetId="43" hidden="1">{#N/A,#N/A,FALSE,"Aging Summary";#N/A,#N/A,FALSE,"Ratio Analysis";#N/A,#N/A,FALSE,"Test 120 Day Accts";#N/A,#N/A,FALSE,"Tickmarks"}</definedName>
    <definedName name="employee1" localSheetId="44" hidden="1">{#N/A,#N/A,FALSE,"Aging Summary";#N/A,#N/A,FALSE,"Ratio Analysis";#N/A,#N/A,FALSE,"Test 120 Day Accts";#N/A,#N/A,FALSE,"Tickmarks"}</definedName>
    <definedName name="employee1" localSheetId="45" hidden="1">{#N/A,#N/A,FALSE,"Aging Summary";#N/A,#N/A,FALSE,"Ratio Analysis";#N/A,#N/A,FALSE,"Test 120 Day Accts";#N/A,#N/A,FALSE,"Tickmarks"}</definedName>
    <definedName name="employee1" localSheetId="46" hidden="1">{#N/A,#N/A,FALSE,"Aging Summary";#N/A,#N/A,FALSE,"Ratio Analysis";#N/A,#N/A,FALSE,"Test 120 Day Accts";#N/A,#N/A,FALSE,"Tickmarks"}</definedName>
    <definedName name="employee1" localSheetId="47" hidden="1">{#N/A,#N/A,FALSE,"Aging Summary";#N/A,#N/A,FALSE,"Ratio Analysis";#N/A,#N/A,FALSE,"Test 120 Day Accts";#N/A,#N/A,FALSE,"Tickmarks"}</definedName>
    <definedName name="employee1" localSheetId="48" hidden="1">{#N/A,#N/A,FALSE,"Aging Summary";#N/A,#N/A,FALSE,"Ratio Analysis";#N/A,#N/A,FALSE,"Test 120 Day Accts";#N/A,#N/A,FALSE,"Tickmarks"}</definedName>
    <definedName name="employee1" localSheetId="49" hidden="1">{#N/A,#N/A,FALSE,"Aging Summary";#N/A,#N/A,FALSE,"Ratio Analysis";#N/A,#N/A,FALSE,"Test 120 Day Accts";#N/A,#N/A,FALSE,"Tickmarks"}</definedName>
    <definedName name="employee1" localSheetId="50" hidden="1">{#N/A,#N/A,FALSE,"Aging Summary";#N/A,#N/A,FALSE,"Ratio Analysis";#N/A,#N/A,FALSE,"Test 120 Day Accts";#N/A,#N/A,FALSE,"Tickmarks"}</definedName>
    <definedName name="employee1" localSheetId="51" hidden="1">{#N/A,#N/A,FALSE,"Aging Summary";#N/A,#N/A,FALSE,"Ratio Analysis";#N/A,#N/A,FALSE,"Test 120 Day Accts";#N/A,#N/A,FALSE,"Tickmarks"}</definedName>
    <definedName name="employee1" localSheetId="52" hidden="1">{#N/A,#N/A,FALSE,"Aging Summary";#N/A,#N/A,FALSE,"Ratio Analysis";#N/A,#N/A,FALSE,"Test 120 Day Accts";#N/A,#N/A,FALSE,"Tickmarks"}</definedName>
    <definedName name="employee1" localSheetId="53" hidden="1">{#N/A,#N/A,FALSE,"Aging Summary";#N/A,#N/A,FALSE,"Ratio Analysis";#N/A,#N/A,FALSE,"Test 120 Day Accts";#N/A,#N/A,FALSE,"Tickmarks"}</definedName>
    <definedName name="employee1" localSheetId="54" hidden="1">{#N/A,#N/A,FALSE,"Aging Summary";#N/A,#N/A,FALSE,"Ratio Analysis";#N/A,#N/A,FALSE,"Test 120 Day Accts";#N/A,#N/A,FALSE,"Tickmarks"}</definedName>
    <definedName name="employee1" localSheetId="55" hidden="1">{#N/A,#N/A,FALSE,"Aging Summary";#N/A,#N/A,FALSE,"Ratio Analysis";#N/A,#N/A,FALSE,"Test 120 Day Accts";#N/A,#N/A,FALSE,"Tickmarks"}</definedName>
    <definedName name="employee1" localSheetId="56" hidden="1">{#N/A,#N/A,FALSE,"Aging Summary";#N/A,#N/A,FALSE,"Ratio Analysis";#N/A,#N/A,FALSE,"Test 120 Day Accts";#N/A,#N/A,FALSE,"Tickmarks"}</definedName>
    <definedName name="employee1" localSheetId="57" hidden="1">{#N/A,#N/A,FALSE,"Aging Summary";#N/A,#N/A,FALSE,"Ratio Analysis";#N/A,#N/A,FALSE,"Test 120 Day Accts";#N/A,#N/A,FALSE,"Tickmarks"}</definedName>
    <definedName name="employee1" localSheetId="58" hidden="1">{#N/A,#N/A,FALSE,"Aging Summary";#N/A,#N/A,FALSE,"Ratio Analysis";#N/A,#N/A,FALSE,"Test 120 Day Accts";#N/A,#N/A,FALSE,"Tickmarks"}</definedName>
    <definedName name="employee1" localSheetId="59" hidden="1">{#N/A,#N/A,FALSE,"Aging Summary";#N/A,#N/A,FALSE,"Ratio Analysis";#N/A,#N/A,FALSE,"Test 120 Day Accts";#N/A,#N/A,FALSE,"Tickmarks"}</definedName>
    <definedName name="employee1" localSheetId="60" hidden="1">{#N/A,#N/A,FALSE,"Aging Summary";#N/A,#N/A,FALSE,"Ratio Analysis";#N/A,#N/A,FALSE,"Test 120 Day Accts";#N/A,#N/A,FALSE,"Tickmarks"}</definedName>
    <definedName name="employee1" localSheetId="61" hidden="1">{#N/A,#N/A,FALSE,"Aging Summary";#N/A,#N/A,FALSE,"Ratio Analysis";#N/A,#N/A,FALSE,"Test 120 Day Accts";#N/A,#N/A,FALSE,"Tickmarks"}</definedName>
    <definedName name="employee1" localSheetId="62" hidden="1">{#N/A,#N/A,FALSE,"Aging Summary";#N/A,#N/A,FALSE,"Ratio Analysis";#N/A,#N/A,FALSE,"Test 120 Day Accts";#N/A,#N/A,FALSE,"Tickmarks"}</definedName>
    <definedName name="employee1" localSheetId="63" hidden="1">{#N/A,#N/A,FALSE,"Aging Summary";#N/A,#N/A,FALSE,"Ratio Analysis";#N/A,#N/A,FALSE,"Test 120 Day Accts";#N/A,#N/A,FALSE,"Tickmarks"}</definedName>
    <definedName name="employee1" localSheetId="64" hidden="1">{#N/A,#N/A,FALSE,"Aging Summary";#N/A,#N/A,FALSE,"Ratio Analysis";#N/A,#N/A,FALSE,"Test 120 Day Accts";#N/A,#N/A,FALSE,"Tickmarks"}</definedName>
    <definedName name="employee1" localSheetId="65" hidden="1">{#N/A,#N/A,FALSE,"Aging Summary";#N/A,#N/A,FALSE,"Ratio Analysis";#N/A,#N/A,FALSE,"Test 120 Day Accts";#N/A,#N/A,FALSE,"Tickmarks"}</definedName>
    <definedName name="employee1" localSheetId="66" hidden="1">{#N/A,#N/A,FALSE,"Aging Summary";#N/A,#N/A,FALSE,"Ratio Analysis";#N/A,#N/A,FALSE,"Test 120 Day Accts";#N/A,#N/A,FALSE,"Tickmarks"}</definedName>
    <definedName name="employee1" localSheetId="67" hidden="1">{#N/A,#N/A,FALSE,"Aging Summary";#N/A,#N/A,FALSE,"Ratio Analysis";#N/A,#N/A,FALSE,"Test 120 Day Accts";#N/A,#N/A,FALSE,"Tickmarks"}</definedName>
    <definedName name="employee1" localSheetId="68" hidden="1">{#N/A,#N/A,FALSE,"Aging Summary";#N/A,#N/A,FALSE,"Ratio Analysis";#N/A,#N/A,FALSE,"Test 120 Day Accts";#N/A,#N/A,FALSE,"Tickmarks"}</definedName>
    <definedName name="employee1" localSheetId="69" hidden="1">{#N/A,#N/A,FALSE,"Aging Summary";#N/A,#N/A,FALSE,"Ratio Analysis";#N/A,#N/A,FALSE,"Test 120 Day Accts";#N/A,#N/A,FALSE,"Tickmarks"}</definedName>
    <definedName name="employee1" localSheetId="70" hidden="1">{#N/A,#N/A,FALSE,"Aging Summary";#N/A,#N/A,FALSE,"Ratio Analysis";#N/A,#N/A,FALSE,"Test 120 Day Accts";#N/A,#N/A,FALSE,"Tickmarks"}</definedName>
    <definedName name="employee1" localSheetId="71" hidden="1">{#N/A,#N/A,FALSE,"Aging Summary";#N/A,#N/A,FALSE,"Ratio Analysis";#N/A,#N/A,FALSE,"Test 120 Day Accts";#N/A,#N/A,FALSE,"Tickmarks"}</definedName>
    <definedName name="employee1" localSheetId="72" hidden="1">{#N/A,#N/A,FALSE,"Aging Summary";#N/A,#N/A,FALSE,"Ratio Analysis";#N/A,#N/A,FALSE,"Test 120 Day Accts";#N/A,#N/A,FALSE,"Tickmarks"}</definedName>
    <definedName name="employee1" localSheetId="73" hidden="1">{#N/A,#N/A,FALSE,"Aging Summary";#N/A,#N/A,FALSE,"Ratio Analysis";#N/A,#N/A,FALSE,"Test 120 Day Accts";#N/A,#N/A,FALSE,"Tickmarks"}</definedName>
    <definedName name="employee1" localSheetId="74" hidden="1">{#N/A,#N/A,FALSE,"Aging Summary";#N/A,#N/A,FALSE,"Ratio Analysis";#N/A,#N/A,FALSE,"Test 120 Day Accts";#N/A,#N/A,FALSE,"Tickmarks"}</definedName>
    <definedName name="employee1" localSheetId="75" hidden="1">{#N/A,#N/A,FALSE,"Aging Summary";#N/A,#N/A,FALSE,"Ratio Analysis";#N/A,#N/A,FALSE,"Test 120 Day Accts";#N/A,#N/A,FALSE,"Tickmarks"}</definedName>
    <definedName name="employee1" localSheetId="76" hidden="1">{#N/A,#N/A,FALSE,"Aging Summary";#N/A,#N/A,FALSE,"Ratio Analysis";#N/A,#N/A,FALSE,"Test 120 Day Accts";#N/A,#N/A,FALSE,"Tickmarks"}</definedName>
    <definedName name="employee1" localSheetId="77" hidden="1">{#N/A,#N/A,FALSE,"Aging Summary";#N/A,#N/A,FALSE,"Ratio Analysis";#N/A,#N/A,FALSE,"Test 120 Day Accts";#N/A,#N/A,FALSE,"Tickmarks"}</definedName>
    <definedName name="employee1" localSheetId="78" hidden="1">{#N/A,#N/A,FALSE,"Aging Summary";#N/A,#N/A,FALSE,"Ratio Analysis";#N/A,#N/A,FALSE,"Test 120 Day Accts";#N/A,#N/A,FALSE,"Tickmarks"}</definedName>
    <definedName name="employee1" localSheetId="79" hidden="1">{#N/A,#N/A,FALSE,"Aging Summary";#N/A,#N/A,FALSE,"Ratio Analysis";#N/A,#N/A,FALSE,"Test 120 Day Accts";#N/A,#N/A,FALSE,"Tickmarks"}</definedName>
    <definedName name="employee1" localSheetId="80" hidden="1">{#N/A,#N/A,FALSE,"Aging Summary";#N/A,#N/A,FALSE,"Ratio Analysis";#N/A,#N/A,FALSE,"Test 120 Day Accts";#N/A,#N/A,FALSE,"Tickmarks"}</definedName>
    <definedName name="employee1" localSheetId="81" hidden="1">{#N/A,#N/A,FALSE,"Aging Summary";#N/A,#N/A,FALSE,"Ratio Analysis";#N/A,#N/A,FALSE,"Test 120 Day Accts";#N/A,#N/A,FALSE,"Tickmarks"}</definedName>
    <definedName name="employee1" localSheetId="82" hidden="1">{#N/A,#N/A,FALSE,"Aging Summary";#N/A,#N/A,FALSE,"Ratio Analysis";#N/A,#N/A,FALSE,"Test 120 Day Accts";#N/A,#N/A,FALSE,"Tickmarks"}</definedName>
    <definedName name="employee1" localSheetId="83" hidden="1">{#N/A,#N/A,FALSE,"Aging Summary";#N/A,#N/A,FALSE,"Ratio Analysis";#N/A,#N/A,FALSE,"Test 120 Day Accts";#N/A,#N/A,FALSE,"Tickmarks"}</definedName>
    <definedName name="employee1" localSheetId="84" hidden="1">{#N/A,#N/A,FALSE,"Aging Summary";#N/A,#N/A,FALSE,"Ratio Analysis";#N/A,#N/A,FALSE,"Test 120 Day Accts";#N/A,#N/A,FALSE,"Tickmarks"}</definedName>
    <definedName name="employee1" localSheetId="85" hidden="1">{#N/A,#N/A,FALSE,"Aging Summary";#N/A,#N/A,FALSE,"Ratio Analysis";#N/A,#N/A,FALSE,"Test 120 Day Accts";#N/A,#N/A,FALSE,"Tickmarks"}</definedName>
    <definedName name="employee1" localSheetId="86" hidden="1">{#N/A,#N/A,FALSE,"Aging Summary";#N/A,#N/A,FALSE,"Ratio Analysis";#N/A,#N/A,FALSE,"Test 120 Day Accts";#N/A,#N/A,FALSE,"Tickmarks"}</definedName>
    <definedName name="employee1" localSheetId="87" hidden="1">{#N/A,#N/A,FALSE,"Aging Summary";#N/A,#N/A,FALSE,"Ratio Analysis";#N/A,#N/A,FALSE,"Test 120 Day Accts";#N/A,#N/A,FALSE,"Tickmarks"}</definedName>
    <definedName name="employee1" localSheetId="88" hidden="1">{#N/A,#N/A,FALSE,"Aging Summary";#N/A,#N/A,FALSE,"Ratio Analysis";#N/A,#N/A,FALSE,"Test 120 Day Accts";#N/A,#N/A,FALSE,"Tickmarks"}</definedName>
    <definedName name="employee1" localSheetId="89" hidden="1">{#N/A,#N/A,FALSE,"Aging Summary";#N/A,#N/A,FALSE,"Ratio Analysis";#N/A,#N/A,FALSE,"Test 120 Day Accts";#N/A,#N/A,FALSE,"Tickmarks"}</definedName>
    <definedName name="employee1" localSheetId="90" hidden="1">{#N/A,#N/A,FALSE,"Aging Summary";#N/A,#N/A,FALSE,"Ratio Analysis";#N/A,#N/A,FALSE,"Test 120 Day Accts";#N/A,#N/A,FALSE,"Tickmarks"}</definedName>
    <definedName name="employee1" localSheetId="91" hidden="1">{#N/A,#N/A,FALSE,"Aging Summary";#N/A,#N/A,FALSE,"Ratio Analysis";#N/A,#N/A,FALSE,"Test 120 Day Accts";#N/A,#N/A,FALSE,"Tickmarks"}</definedName>
    <definedName name="employee1" localSheetId="92" hidden="1">{#N/A,#N/A,FALSE,"Aging Summary";#N/A,#N/A,FALSE,"Ratio Analysis";#N/A,#N/A,FALSE,"Test 120 Day Accts";#N/A,#N/A,FALSE,"Tickmarks"}</definedName>
    <definedName name="employee1" localSheetId="93" hidden="1">{#N/A,#N/A,FALSE,"Aging Summary";#N/A,#N/A,FALSE,"Ratio Analysis";#N/A,#N/A,FALSE,"Test 120 Day Accts";#N/A,#N/A,FALSE,"Tickmarks"}</definedName>
    <definedName name="employee1" localSheetId="94" hidden="1">{#N/A,#N/A,FALSE,"Aging Summary";#N/A,#N/A,FALSE,"Ratio Analysis";#N/A,#N/A,FALSE,"Test 120 Day Accts";#N/A,#N/A,FALSE,"Tickmarks"}</definedName>
    <definedName name="employee1" localSheetId="95" hidden="1">{#N/A,#N/A,FALSE,"Aging Summary";#N/A,#N/A,FALSE,"Ratio Analysis";#N/A,#N/A,FALSE,"Test 120 Day Accts";#N/A,#N/A,FALSE,"Tickmarks"}</definedName>
    <definedName name="employee1" localSheetId="96" hidden="1">{#N/A,#N/A,FALSE,"Aging Summary";#N/A,#N/A,FALSE,"Ratio Analysis";#N/A,#N/A,FALSE,"Test 120 Day Accts";#N/A,#N/A,FALSE,"Tickmarks"}</definedName>
    <definedName name="employee1" localSheetId="97" hidden="1">{#N/A,#N/A,FALSE,"Aging Summary";#N/A,#N/A,FALSE,"Ratio Analysis";#N/A,#N/A,FALSE,"Test 120 Day Accts";#N/A,#N/A,FALSE,"Tickmarks"}</definedName>
    <definedName name="employee1" localSheetId="98" hidden="1">{#N/A,#N/A,FALSE,"Aging Summary";#N/A,#N/A,FALSE,"Ratio Analysis";#N/A,#N/A,FALSE,"Test 120 Day Accts";#N/A,#N/A,FALSE,"Tickmarks"}</definedName>
    <definedName name="employee1" localSheetId="99" hidden="1">{#N/A,#N/A,FALSE,"Aging Summary";#N/A,#N/A,FALSE,"Ratio Analysis";#N/A,#N/A,FALSE,"Test 120 Day Accts";#N/A,#N/A,FALSE,"Tickmarks"}</definedName>
    <definedName name="employee1" localSheetId="100" hidden="1">{#N/A,#N/A,FALSE,"Aging Summary";#N/A,#N/A,FALSE,"Ratio Analysis";#N/A,#N/A,FALSE,"Test 120 Day Accts";#N/A,#N/A,FALSE,"Tickmarks"}</definedName>
    <definedName name="employee1" localSheetId="101" hidden="1">{#N/A,#N/A,FALSE,"Aging Summary";#N/A,#N/A,FALSE,"Ratio Analysis";#N/A,#N/A,FALSE,"Test 120 Day Accts";#N/A,#N/A,FALSE,"Tickmarks"}</definedName>
    <definedName name="employee1" localSheetId="102" hidden="1">{#N/A,#N/A,FALSE,"Aging Summary";#N/A,#N/A,FALSE,"Ratio Analysis";#N/A,#N/A,FALSE,"Test 120 Day Accts";#N/A,#N/A,FALSE,"Tickmarks"}</definedName>
    <definedName name="employee1" localSheetId="103" hidden="1">{#N/A,#N/A,FALSE,"Aging Summary";#N/A,#N/A,FALSE,"Ratio Analysis";#N/A,#N/A,FALSE,"Test 120 Day Accts";#N/A,#N/A,FALSE,"Tickmarks"}</definedName>
    <definedName name="employee1" hidden="1">{#N/A,#N/A,FALSE,"Aging Summary";#N/A,#N/A,FALSE,"Ratio Analysis";#N/A,#N/A,FALSE,"Test 120 Day Accts";#N/A,#N/A,FALSE,"Tickmarks"}</definedName>
    <definedName name="ENTRY" localSheetId="27">[2]A!#REF!</definedName>
    <definedName name="ENTRY" localSheetId="26">[2]A!#REF!</definedName>
    <definedName name="ENTRY" localSheetId="28">[2]A!#REF!</definedName>
    <definedName name="ENTRY" localSheetId="29">[2]A!#REF!</definedName>
    <definedName name="ENTRY" localSheetId="30">[2]A!#REF!</definedName>
    <definedName name="ENTRY" localSheetId="31">[2]A!#REF!</definedName>
    <definedName name="ENTRY" localSheetId="32">[2]A!#REF!</definedName>
    <definedName name="ENTRY" localSheetId="33">[2]A!#REF!</definedName>
    <definedName name="ENTRY" localSheetId="34">[2]A!#REF!</definedName>
    <definedName name="ENTRY" localSheetId="35">[2]A!#REF!</definedName>
    <definedName name="ENTRY" localSheetId="36">[2]A!#REF!</definedName>
    <definedName name="ENTRY" localSheetId="37">[2]A!#REF!</definedName>
    <definedName name="ENTRY" localSheetId="38">[2]A!#REF!</definedName>
    <definedName name="ENTRY" localSheetId="39">[2]A!#REF!</definedName>
    <definedName name="ENTRY" localSheetId="40">[2]A!#REF!</definedName>
    <definedName name="ENTRY" localSheetId="41">[2]A!#REF!</definedName>
    <definedName name="ENTRY" localSheetId="42">[2]A!#REF!</definedName>
    <definedName name="ENTRY" localSheetId="43">[2]A!#REF!</definedName>
    <definedName name="ENTRY" localSheetId="44">[2]A!#REF!</definedName>
    <definedName name="ENTRY" localSheetId="45">[2]A!#REF!</definedName>
    <definedName name="ENTRY" localSheetId="46">[2]A!#REF!</definedName>
    <definedName name="ENTRY" localSheetId="47">[2]A!#REF!</definedName>
    <definedName name="ENTRY" localSheetId="48">[2]A!#REF!</definedName>
    <definedName name="ENTRY" localSheetId="49">[2]A!#REF!</definedName>
    <definedName name="ENTRY" localSheetId="50">[2]A!#REF!</definedName>
    <definedName name="ENTRY" localSheetId="51">[2]A!#REF!</definedName>
    <definedName name="ENTRY" localSheetId="52">[2]A!#REF!</definedName>
    <definedName name="ENTRY" localSheetId="53">[2]A!#REF!</definedName>
    <definedName name="ENTRY" localSheetId="54">[2]A!#REF!</definedName>
    <definedName name="ENTRY" localSheetId="55">[2]A!#REF!</definedName>
    <definedName name="ENTRY" localSheetId="56">[2]A!#REF!</definedName>
    <definedName name="ENTRY" localSheetId="57">[2]A!#REF!</definedName>
    <definedName name="ENTRY" localSheetId="58">[2]A!#REF!</definedName>
    <definedName name="ENTRY" localSheetId="59">[2]A!#REF!</definedName>
    <definedName name="ENTRY" localSheetId="60">[2]A!#REF!</definedName>
    <definedName name="ENTRY" localSheetId="61">[2]A!#REF!</definedName>
    <definedName name="ENTRY" localSheetId="62">[2]A!#REF!</definedName>
    <definedName name="ENTRY" localSheetId="63">[2]A!#REF!</definedName>
    <definedName name="ENTRY" localSheetId="64">[2]A!#REF!</definedName>
    <definedName name="ENTRY" localSheetId="65">[2]A!#REF!</definedName>
    <definedName name="ENTRY" localSheetId="66">[2]A!#REF!</definedName>
    <definedName name="ENTRY" localSheetId="67">[2]A!#REF!</definedName>
    <definedName name="ENTRY" localSheetId="68">[2]A!#REF!</definedName>
    <definedName name="ENTRY" localSheetId="69">[2]A!#REF!</definedName>
    <definedName name="ENTRY" localSheetId="70">[2]A!#REF!</definedName>
    <definedName name="ENTRY" localSheetId="71">[2]A!#REF!</definedName>
    <definedName name="ENTRY" localSheetId="72">[2]A!#REF!</definedName>
    <definedName name="ENTRY" localSheetId="73">[2]A!#REF!</definedName>
    <definedName name="ENTRY" localSheetId="74">[2]A!#REF!</definedName>
    <definedName name="ENTRY" localSheetId="75">[2]A!#REF!</definedName>
    <definedName name="ENTRY" localSheetId="76">[2]A!#REF!</definedName>
    <definedName name="ENTRY" localSheetId="77">[2]A!#REF!</definedName>
    <definedName name="ENTRY" localSheetId="78">[2]A!#REF!</definedName>
    <definedName name="ENTRY" localSheetId="79">[2]A!#REF!</definedName>
    <definedName name="ENTRY" localSheetId="80">[2]A!#REF!</definedName>
    <definedName name="ENTRY" localSheetId="81">[2]A!#REF!</definedName>
    <definedName name="ENTRY" localSheetId="82">[2]A!#REF!</definedName>
    <definedName name="ENTRY" localSheetId="83">[2]A!#REF!</definedName>
    <definedName name="ENTRY" localSheetId="84">[2]A!#REF!</definedName>
    <definedName name="ENTRY" localSheetId="85">[2]A!#REF!</definedName>
    <definedName name="ENTRY" localSheetId="86">[2]A!#REF!</definedName>
    <definedName name="ENTRY" localSheetId="87">[2]A!#REF!</definedName>
    <definedName name="ENTRY" localSheetId="88">[2]A!#REF!</definedName>
    <definedName name="ENTRY" localSheetId="89">[2]A!#REF!</definedName>
    <definedName name="ENTRY" localSheetId="90">[2]A!#REF!</definedName>
    <definedName name="ENTRY" localSheetId="91">[2]A!#REF!</definedName>
    <definedName name="ENTRY" localSheetId="92">[2]A!#REF!</definedName>
    <definedName name="ENTRY" localSheetId="93">[2]A!#REF!</definedName>
    <definedName name="ENTRY" localSheetId="94">[2]A!#REF!</definedName>
    <definedName name="ENTRY" localSheetId="95">[2]A!#REF!</definedName>
    <definedName name="ENTRY" localSheetId="96">[2]A!#REF!</definedName>
    <definedName name="ENTRY" localSheetId="97">[2]A!#REF!</definedName>
    <definedName name="ENTRY" localSheetId="98">[2]A!#REF!</definedName>
    <definedName name="ENTRY" localSheetId="99">[2]A!#REF!</definedName>
    <definedName name="ENTRY" localSheetId="100">[2]A!#REF!</definedName>
    <definedName name="ENTRY" localSheetId="101">[2]A!#REF!</definedName>
    <definedName name="ENTRY" localSheetId="102">[2]A!#REF!</definedName>
    <definedName name="ENTRY" localSheetId="103">[2]A!#REF!</definedName>
    <definedName name="ENTRY" localSheetId="15">[2]A!#REF!</definedName>
    <definedName name="ENTRY" localSheetId="16">[2]A!#REF!</definedName>
    <definedName name="ENTRY" localSheetId="20">[2]A!#REF!</definedName>
    <definedName name="ENTRY" localSheetId="21">[2]A!#REF!</definedName>
    <definedName name="ENTRY" localSheetId="22">[2]A!#REF!</definedName>
    <definedName name="ENTRY" localSheetId="23">[2]A!#REF!</definedName>
    <definedName name="ENTRY" localSheetId="17">[2]A!#REF!</definedName>
    <definedName name="ENTRY" localSheetId="24">[2]A!#REF!</definedName>
    <definedName name="ENTRY" localSheetId="25">[2]A!#REF!</definedName>
    <definedName name="ENTRY" localSheetId="18">[2]A!#REF!</definedName>
    <definedName name="ENTRY" localSheetId="19">[2]A!#REF!</definedName>
    <definedName name="ENTRY" localSheetId="5">[2]A!#REF!</definedName>
    <definedName name="ENTRY" localSheetId="6">[2]A!#REF!</definedName>
    <definedName name="ENTRY" localSheetId="7">[2]A!#REF!</definedName>
    <definedName name="ENTRY" localSheetId="8">[2]A!#REF!</definedName>
    <definedName name="ENTRY" localSheetId="9">[2]A!#REF!</definedName>
    <definedName name="ENTRY" localSheetId="10">[2]A!#REF!</definedName>
    <definedName name="ENTRY" localSheetId="11">[2]A!#REF!</definedName>
    <definedName name="ENTRY" localSheetId="12">[2]A!#REF!</definedName>
    <definedName name="ENTRY" localSheetId="13">[2]A!#REF!</definedName>
    <definedName name="ENTRY" localSheetId="14">[2]A!#REF!</definedName>
    <definedName name="ENTRY">[2]A!#REF!</definedName>
    <definedName name="Excel_BuiltIn_Print_Area_1">[10]FREIGHT!$A$1:$O$26</definedName>
    <definedName name="Excel_BuiltIn_Print_Area_10" localSheetId="27">#REF!</definedName>
    <definedName name="Excel_BuiltIn_Print_Area_10" localSheetId="26">#REF!</definedName>
    <definedName name="Excel_BuiltIn_Print_Area_10" localSheetId="28">#REF!</definedName>
    <definedName name="Excel_BuiltIn_Print_Area_10" localSheetId="29">#REF!</definedName>
    <definedName name="Excel_BuiltIn_Print_Area_10" localSheetId="30">#REF!</definedName>
    <definedName name="Excel_BuiltIn_Print_Area_10" localSheetId="31">#REF!</definedName>
    <definedName name="Excel_BuiltIn_Print_Area_10" localSheetId="32">#REF!</definedName>
    <definedName name="Excel_BuiltIn_Print_Area_10" localSheetId="33">#REF!</definedName>
    <definedName name="Excel_BuiltIn_Print_Area_10" localSheetId="34">#REF!</definedName>
    <definedName name="Excel_BuiltIn_Print_Area_10" localSheetId="35">#REF!</definedName>
    <definedName name="Excel_BuiltIn_Print_Area_10" localSheetId="36">#REF!</definedName>
    <definedName name="Excel_BuiltIn_Print_Area_10" localSheetId="37">#REF!</definedName>
    <definedName name="Excel_BuiltIn_Print_Area_10" localSheetId="38">#REF!</definedName>
    <definedName name="Excel_BuiltIn_Print_Area_10" localSheetId="39">#REF!</definedName>
    <definedName name="Excel_BuiltIn_Print_Area_10" localSheetId="40">#REF!</definedName>
    <definedName name="Excel_BuiltIn_Print_Area_10" localSheetId="41">#REF!</definedName>
    <definedName name="Excel_BuiltIn_Print_Area_10" localSheetId="42">#REF!</definedName>
    <definedName name="Excel_BuiltIn_Print_Area_10" localSheetId="43">#REF!</definedName>
    <definedName name="Excel_BuiltIn_Print_Area_10" localSheetId="44">#REF!</definedName>
    <definedName name="Excel_BuiltIn_Print_Area_10" localSheetId="45">#REF!</definedName>
    <definedName name="Excel_BuiltIn_Print_Area_10" localSheetId="46">#REF!</definedName>
    <definedName name="Excel_BuiltIn_Print_Area_10" localSheetId="47">#REF!</definedName>
    <definedName name="Excel_BuiltIn_Print_Area_10" localSheetId="48">#REF!</definedName>
    <definedName name="Excel_BuiltIn_Print_Area_10" localSheetId="49">#REF!</definedName>
    <definedName name="Excel_BuiltIn_Print_Area_10" localSheetId="50">#REF!</definedName>
    <definedName name="Excel_BuiltIn_Print_Area_10" localSheetId="51">#REF!</definedName>
    <definedName name="Excel_BuiltIn_Print_Area_10" localSheetId="52">#REF!</definedName>
    <definedName name="Excel_BuiltIn_Print_Area_10" localSheetId="53">#REF!</definedName>
    <definedName name="Excel_BuiltIn_Print_Area_10" localSheetId="54">#REF!</definedName>
    <definedName name="Excel_BuiltIn_Print_Area_10" localSheetId="55">#REF!</definedName>
    <definedName name="Excel_BuiltIn_Print_Area_10" localSheetId="56">#REF!</definedName>
    <definedName name="Excel_BuiltIn_Print_Area_10" localSheetId="57">#REF!</definedName>
    <definedName name="Excel_BuiltIn_Print_Area_10" localSheetId="58">#REF!</definedName>
    <definedName name="Excel_BuiltIn_Print_Area_10" localSheetId="59">#REF!</definedName>
    <definedName name="Excel_BuiltIn_Print_Area_10" localSheetId="60">#REF!</definedName>
    <definedName name="Excel_BuiltIn_Print_Area_10" localSheetId="61">#REF!</definedName>
    <definedName name="Excel_BuiltIn_Print_Area_10" localSheetId="62">#REF!</definedName>
    <definedName name="Excel_BuiltIn_Print_Area_10" localSheetId="63">#REF!</definedName>
    <definedName name="Excel_BuiltIn_Print_Area_10" localSheetId="64">#REF!</definedName>
    <definedName name="Excel_BuiltIn_Print_Area_10" localSheetId="65">#REF!</definedName>
    <definedName name="Excel_BuiltIn_Print_Area_10" localSheetId="66">#REF!</definedName>
    <definedName name="Excel_BuiltIn_Print_Area_10" localSheetId="67">#REF!</definedName>
    <definedName name="Excel_BuiltIn_Print_Area_10" localSheetId="68">#REF!</definedName>
    <definedName name="Excel_BuiltIn_Print_Area_10" localSheetId="69">#REF!</definedName>
    <definedName name="Excel_BuiltIn_Print_Area_10" localSheetId="70">#REF!</definedName>
    <definedName name="Excel_BuiltIn_Print_Area_10" localSheetId="71">#REF!</definedName>
    <definedName name="Excel_BuiltIn_Print_Area_10" localSheetId="72">#REF!</definedName>
    <definedName name="Excel_BuiltIn_Print_Area_10" localSheetId="73">#REF!</definedName>
    <definedName name="Excel_BuiltIn_Print_Area_10" localSheetId="74">#REF!</definedName>
    <definedName name="Excel_BuiltIn_Print_Area_10" localSheetId="75">#REF!</definedName>
    <definedName name="Excel_BuiltIn_Print_Area_10" localSheetId="76">#REF!</definedName>
    <definedName name="Excel_BuiltIn_Print_Area_10" localSheetId="77">#REF!</definedName>
    <definedName name="Excel_BuiltIn_Print_Area_10" localSheetId="78">#REF!</definedName>
    <definedName name="Excel_BuiltIn_Print_Area_10" localSheetId="79">#REF!</definedName>
    <definedName name="Excel_BuiltIn_Print_Area_10" localSheetId="80">#REF!</definedName>
    <definedName name="Excel_BuiltIn_Print_Area_10" localSheetId="81">#REF!</definedName>
    <definedName name="Excel_BuiltIn_Print_Area_10" localSheetId="82">#REF!</definedName>
    <definedName name="Excel_BuiltIn_Print_Area_10" localSheetId="83">#REF!</definedName>
    <definedName name="Excel_BuiltIn_Print_Area_10" localSheetId="84">#REF!</definedName>
    <definedName name="Excel_BuiltIn_Print_Area_10" localSheetId="85">#REF!</definedName>
    <definedName name="Excel_BuiltIn_Print_Area_10" localSheetId="86">#REF!</definedName>
    <definedName name="Excel_BuiltIn_Print_Area_10" localSheetId="87">#REF!</definedName>
    <definedName name="Excel_BuiltIn_Print_Area_10" localSheetId="88">#REF!</definedName>
    <definedName name="Excel_BuiltIn_Print_Area_10" localSheetId="89">#REF!</definedName>
    <definedName name="Excel_BuiltIn_Print_Area_10" localSheetId="90">#REF!</definedName>
    <definedName name="Excel_BuiltIn_Print_Area_10" localSheetId="91">#REF!</definedName>
    <definedName name="Excel_BuiltIn_Print_Area_10" localSheetId="92">#REF!</definedName>
    <definedName name="Excel_BuiltIn_Print_Area_10" localSheetId="93">#REF!</definedName>
    <definedName name="Excel_BuiltIn_Print_Area_10" localSheetId="94">#REF!</definedName>
    <definedName name="Excel_BuiltIn_Print_Area_10" localSheetId="95">#REF!</definedName>
    <definedName name="Excel_BuiltIn_Print_Area_10" localSheetId="96">#REF!</definedName>
    <definedName name="Excel_BuiltIn_Print_Area_10" localSheetId="97">#REF!</definedName>
    <definedName name="Excel_BuiltIn_Print_Area_10" localSheetId="98">#REF!</definedName>
    <definedName name="Excel_BuiltIn_Print_Area_10" localSheetId="99">#REF!</definedName>
    <definedName name="Excel_BuiltIn_Print_Area_10" localSheetId="100">#REF!</definedName>
    <definedName name="Excel_BuiltIn_Print_Area_10" localSheetId="101">#REF!</definedName>
    <definedName name="Excel_BuiltIn_Print_Area_10" localSheetId="102">#REF!</definedName>
    <definedName name="Excel_BuiltIn_Print_Area_10" localSheetId="103">#REF!</definedName>
    <definedName name="Excel_BuiltIn_Print_Area_10" localSheetId="15">#REF!</definedName>
    <definedName name="Excel_BuiltIn_Print_Area_10" localSheetId="16">#REF!</definedName>
    <definedName name="Excel_BuiltIn_Print_Area_10" localSheetId="20">#REF!</definedName>
    <definedName name="Excel_BuiltIn_Print_Area_10" localSheetId="21">#REF!</definedName>
    <definedName name="Excel_BuiltIn_Print_Area_10" localSheetId="22">#REF!</definedName>
    <definedName name="Excel_BuiltIn_Print_Area_10" localSheetId="23">#REF!</definedName>
    <definedName name="Excel_BuiltIn_Print_Area_10" localSheetId="17">#REF!</definedName>
    <definedName name="Excel_BuiltIn_Print_Area_10" localSheetId="24">#REF!</definedName>
    <definedName name="Excel_BuiltIn_Print_Area_10" localSheetId="25">#REF!</definedName>
    <definedName name="Excel_BuiltIn_Print_Area_10" localSheetId="18">#REF!</definedName>
    <definedName name="Excel_BuiltIn_Print_Area_10" localSheetId="19">#REF!</definedName>
    <definedName name="Excel_BuiltIn_Print_Area_10" localSheetId="5">#REF!</definedName>
    <definedName name="Excel_BuiltIn_Print_Area_10" localSheetId="6">#REF!</definedName>
    <definedName name="Excel_BuiltIn_Print_Area_10" localSheetId="7">#REF!</definedName>
    <definedName name="Excel_BuiltIn_Print_Area_10" localSheetId="8">#REF!</definedName>
    <definedName name="Excel_BuiltIn_Print_Area_10" localSheetId="9">#REF!</definedName>
    <definedName name="Excel_BuiltIn_Print_Area_10" localSheetId="10">#REF!</definedName>
    <definedName name="Excel_BuiltIn_Print_Area_10" localSheetId="11">#REF!</definedName>
    <definedName name="Excel_BuiltIn_Print_Area_10" localSheetId="12">#REF!</definedName>
    <definedName name="Excel_BuiltIn_Print_Area_10" localSheetId="13">#REF!</definedName>
    <definedName name="Excel_BuiltIn_Print_Area_10" localSheetId="14">#REF!</definedName>
    <definedName name="Excel_BuiltIn_Print_Area_10">#REF!</definedName>
    <definedName name="Excel_BuiltIn_Print_Area_11" localSheetId="27">#REF!</definedName>
    <definedName name="Excel_BuiltIn_Print_Area_11" localSheetId="26">#REF!</definedName>
    <definedName name="Excel_BuiltIn_Print_Area_11" localSheetId="28">#REF!</definedName>
    <definedName name="Excel_BuiltIn_Print_Area_11" localSheetId="29">#REF!</definedName>
    <definedName name="Excel_BuiltIn_Print_Area_11" localSheetId="30">#REF!</definedName>
    <definedName name="Excel_BuiltIn_Print_Area_11" localSheetId="31">#REF!</definedName>
    <definedName name="Excel_BuiltIn_Print_Area_11" localSheetId="32">#REF!</definedName>
    <definedName name="Excel_BuiltIn_Print_Area_11" localSheetId="33">#REF!</definedName>
    <definedName name="Excel_BuiltIn_Print_Area_11" localSheetId="34">#REF!</definedName>
    <definedName name="Excel_BuiltIn_Print_Area_11" localSheetId="35">#REF!</definedName>
    <definedName name="Excel_BuiltIn_Print_Area_11" localSheetId="36">#REF!</definedName>
    <definedName name="Excel_BuiltIn_Print_Area_11" localSheetId="37">#REF!</definedName>
    <definedName name="Excel_BuiltIn_Print_Area_11" localSheetId="38">#REF!</definedName>
    <definedName name="Excel_BuiltIn_Print_Area_11" localSheetId="39">#REF!</definedName>
    <definedName name="Excel_BuiltIn_Print_Area_11" localSheetId="40">#REF!</definedName>
    <definedName name="Excel_BuiltIn_Print_Area_11" localSheetId="41">#REF!</definedName>
    <definedName name="Excel_BuiltIn_Print_Area_11" localSheetId="42">#REF!</definedName>
    <definedName name="Excel_BuiltIn_Print_Area_11" localSheetId="43">#REF!</definedName>
    <definedName name="Excel_BuiltIn_Print_Area_11" localSheetId="44">#REF!</definedName>
    <definedName name="Excel_BuiltIn_Print_Area_11" localSheetId="45">#REF!</definedName>
    <definedName name="Excel_BuiltIn_Print_Area_11" localSheetId="46">#REF!</definedName>
    <definedName name="Excel_BuiltIn_Print_Area_11" localSheetId="47">#REF!</definedName>
    <definedName name="Excel_BuiltIn_Print_Area_11" localSheetId="48">#REF!</definedName>
    <definedName name="Excel_BuiltIn_Print_Area_11" localSheetId="49">#REF!</definedName>
    <definedName name="Excel_BuiltIn_Print_Area_11" localSheetId="50">#REF!</definedName>
    <definedName name="Excel_BuiltIn_Print_Area_11" localSheetId="51">#REF!</definedName>
    <definedName name="Excel_BuiltIn_Print_Area_11" localSheetId="52">#REF!</definedName>
    <definedName name="Excel_BuiltIn_Print_Area_11" localSheetId="53">#REF!</definedName>
    <definedName name="Excel_BuiltIn_Print_Area_11" localSheetId="54">#REF!</definedName>
    <definedName name="Excel_BuiltIn_Print_Area_11" localSheetId="55">#REF!</definedName>
    <definedName name="Excel_BuiltIn_Print_Area_11" localSheetId="56">#REF!</definedName>
    <definedName name="Excel_BuiltIn_Print_Area_11" localSheetId="57">#REF!</definedName>
    <definedName name="Excel_BuiltIn_Print_Area_11" localSheetId="58">#REF!</definedName>
    <definedName name="Excel_BuiltIn_Print_Area_11" localSheetId="59">#REF!</definedName>
    <definedName name="Excel_BuiltIn_Print_Area_11" localSheetId="60">#REF!</definedName>
    <definedName name="Excel_BuiltIn_Print_Area_11" localSheetId="61">#REF!</definedName>
    <definedName name="Excel_BuiltIn_Print_Area_11" localSheetId="62">#REF!</definedName>
    <definedName name="Excel_BuiltIn_Print_Area_11" localSheetId="63">#REF!</definedName>
    <definedName name="Excel_BuiltIn_Print_Area_11" localSheetId="64">#REF!</definedName>
    <definedName name="Excel_BuiltIn_Print_Area_11" localSheetId="65">#REF!</definedName>
    <definedName name="Excel_BuiltIn_Print_Area_11" localSheetId="66">#REF!</definedName>
    <definedName name="Excel_BuiltIn_Print_Area_11" localSheetId="67">#REF!</definedName>
    <definedName name="Excel_BuiltIn_Print_Area_11" localSheetId="68">#REF!</definedName>
    <definedName name="Excel_BuiltIn_Print_Area_11" localSheetId="69">#REF!</definedName>
    <definedName name="Excel_BuiltIn_Print_Area_11" localSheetId="70">#REF!</definedName>
    <definedName name="Excel_BuiltIn_Print_Area_11" localSheetId="71">#REF!</definedName>
    <definedName name="Excel_BuiltIn_Print_Area_11" localSheetId="72">#REF!</definedName>
    <definedName name="Excel_BuiltIn_Print_Area_11" localSheetId="73">#REF!</definedName>
    <definedName name="Excel_BuiltIn_Print_Area_11" localSheetId="74">#REF!</definedName>
    <definedName name="Excel_BuiltIn_Print_Area_11" localSheetId="75">#REF!</definedName>
    <definedName name="Excel_BuiltIn_Print_Area_11" localSheetId="76">#REF!</definedName>
    <definedName name="Excel_BuiltIn_Print_Area_11" localSheetId="77">#REF!</definedName>
    <definedName name="Excel_BuiltIn_Print_Area_11" localSheetId="78">#REF!</definedName>
    <definedName name="Excel_BuiltIn_Print_Area_11" localSheetId="79">#REF!</definedName>
    <definedName name="Excel_BuiltIn_Print_Area_11" localSheetId="80">#REF!</definedName>
    <definedName name="Excel_BuiltIn_Print_Area_11" localSheetId="81">#REF!</definedName>
    <definedName name="Excel_BuiltIn_Print_Area_11" localSheetId="82">#REF!</definedName>
    <definedName name="Excel_BuiltIn_Print_Area_11" localSheetId="83">#REF!</definedName>
    <definedName name="Excel_BuiltIn_Print_Area_11" localSheetId="84">#REF!</definedName>
    <definedName name="Excel_BuiltIn_Print_Area_11" localSheetId="85">#REF!</definedName>
    <definedName name="Excel_BuiltIn_Print_Area_11" localSheetId="86">#REF!</definedName>
    <definedName name="Excel_BuiltIn_Print_Area_11" localSheetId="87">#REF!</definedName>
    <definedName name="Excel_BuiltIn_Print_Area_11" localSheetId="88">#REF!</definedName>
    <definedName name="Excel_BuiltIn_Print_Area_11" localSheetId="89">#REF!</definedName>
    <definedName name="Excel_BuiltIn_Print_Area_11" localSheetId="90">#REF!</definedName>
    <definedName name="Excel_BuiltIn_Print_Area_11" localSheetId="91">#REF!</definedName>
    <definedName name="Excel_BuiltIn_Print_Area_11" localSheetId="92">#REF!</definedName>
    <definedName name="Excel_BuiltIn_Print_Area_11" localSheetId="93">#REF!</definedName>
    <definedName name="Excel_BuiltIn_Print_Area_11" localSheetId="94">#REF!</definedName>
    <definedName name="Excel_BuiltIn_Print_Area_11" localSheetId="95">#REF!</definedName>
    <definedName name="Excel_BuiltIn_Print_Area_11" localSheetId="96">#REF!</definedName>
    <definedName name="Excel_BuiltIn_Print_Area_11" localSheetId="97">#REF!</definedName>
    <definedName name="Excel_BuiltIn_Print_Area_11" localSheetId="98">#REF!</definedName>
    <definedName name="Excel_BuiltIn_Print_Area_11" localSheetId="99">#REF!</definedName>
    <definedName name="Excel_BuiltIn_Print_Area_11" localSheetId="100">#REF!</definedName>
    <definedName name="Excel_BuiltIn_Print_Area_11" localSheetId="101">#REF!</definedName>
    <definedName name="Excel_BuiltIn_Print_Area_11" localSheetId="102">#REF!</definedName>
    <definedName name="Excel_BuiltIn_Print_Area_11" localSheetId="103">#REF!</definedName>
    <definedName name="Excel_BuiltIn_Print_Area_11" localSheetId="15">#REF!</definedName>
    <definedName name="Excel_BuiltIn_Print_Area_11" localSheetId="16">#REF!</definedName>
    <definedName name="Excel_BuiltIn_Print_Area_11" localSheetId="20">#REF!</definedName>
    <definedName name="Excel_BuiltIn_Print_Area_11" localSheetId="21">#REF!</definedName>
    <definedName name="Excel_BuiltIn_Print_Area_11" localSheetId="22">#REF!</definedName>
    <definedName name="Excel_BuiltIn_Print_Area_11" localSheetId="23">#REF!</definedName>
    <definedName name="Excel_BuiltIn_Print_Area_11" localSheetId="17">#REF!</definedName>
    <definedName name="Excel_BuiltIn_Print_Area_11" localSheetId="24">#REF!</definedName>
    <definedName name="Excel_BuiltIn_Print_Area_11" localSheetId="25">#REF!</definedName>
    <definedName name="Excel_BuiltIn_Print_Area_11" localSheetId="18">#REF!</definedName>
    <definedName name="Excel_BuiltIn_Print_Area_11" localSheetId="19">#REF!</definedName>
    <definedName name="Excel_BuiltIn_Print_Area_11" localSheetId="5">#REF!</definedName>
    <definedName name="Excel_BuiltIn_Print_Area_11" localSheetId="6">#REF!</definedName>
    <definedName name="Excel_BuiltIn_Print_Area_11" localSheetId="7">#REF!</definedName>
    <definedName name="Excel_BuiltIn_Print_Area_11" localSheetId="8">#REF!</definedName>
    <definedName name="Excel_BuiltIn_Print_Area_11" localSheetId="9">#REF!</definedName>
    <definedName name="Excel_BuiltIn_Print_Area_11" localSheetId="10">#REF!</definedName>
    <definedName name="Excel_BuiltIn_Print_Area_11" localSheetId="11">#REF!</definedName>
    <definedName name="Excel_BuiltIn_Print_Area_11" localSheetId="12">#REF!</definedName>
    <definedName name="Excel_BuiltIn_Print_Area_11" localSheetId="13">#REF!</definedName>
    <definedName name="Excel_BuiltIn_Print_Area_11" localSheetId="14">#REF!</definedName>
    <definedName name="Excel_BuiltIn_Print_Area_11">#REF!</definedName>
    <definedName name="Excel_BuiltIn_Print_Area_12" localSheetId="27">#REF!</definedName>
    <definedName name="Excel_BuiltIn_Print_Area_12" localSheetId="26">#REF!</definedName>
    <definedName name="Excel_BuiltIn_Print_Area_12" localSheetId="28">#REF!</definedName>
    <definedName name="Excel_BuiltIn_Print_Area_12" localSheetId="29">#REF!</definedName>
    <definedName name="Excel_BuiltIn_Print_Area_12" localSheetId="30">#REF!</definedName>
    <definedName name="Excel_BuiltIn_Print_Area_12" localSheetId="31">#REF!</definedName>
    <definedName name="Excel_BuiltIn_Print_Area_12" localSheetId="32">#REF!</definedName>
    <definedName name="Excel_BuiltIn_Print_Area_12" localSheetId="33">#REF!</definedName>
    <definedName name="Excel_BuiltIn_Print_Area_12" localSheetId="34">#REF!</definedName>
    <definedName name="Excel_BuiltIn_Print_Area_12" localSheetId="35">#REF!</definedName>
    <definedName name="Excel_BuiltIn_Print_Area_12" localSheetId="36">#REF!</definedName>
    <definedName name="Excel_BuiltIn_Print_Area_12" localSheetId="37">#REF!</definedName>
    <definedName name="Excel_BuiltIn_Print_Area_12" localSheetId="38">#REF!</definedName>
    <definedName name="Excel_BuiltIn_Print_Area_12" localSheetId="39">#REF!</definedName>
    <definedName name="Excel_BuiltIn_Print_Area_12" localSheetId="40">#REF!</definedName>
    <definedName name="Excel_BuiltIn_Print_Area_12" localSheetId="41">#REF!</definedName>
    <definedName name="Excel_BuiltIn_Print_Area_12" localSheetId="42">#REF!</definedName>
    <definedName name="Excel_BuiltIn_Print_Area_12" localSheetId="43">#REF!</definedName>
    <definedName name="Excel_BuiltIn_Print_Area_12" localSheetId="44">#REF!</definedName>
    <definedName name="Excel_BuiltIn_Print_Area_12" localSheetId="45">#REF!</definedName>
    <definedName name="Excel_BuiltIn_Print_Area_12" localSheetId="46">#REF!</definedName>
    <definedName name="Excel_BuiltIn_Print_Area_12" localSheetId="47">#REF!</definedName>
    <definedName name="Excel_BuiltIn_Print_Area_12" localSheetId="48">#REF!</definedName>
    <definedName name="Excel_BuiltIn_Print_Area_12" localSheetId="49">#REF!</definedName>
    <definedName name="Excel_BuiltIn_Print_Area_12" localSheetId="50">#REF!</definedName>
    <definedName name="Excel_BuiltIn_Print_Area_12" localSheetId="51">#REF!</definedName>
    <definedName name="Excel_BuiltIn_Print_Area_12" localSheetId="52">#REF!</definedName>
    <definedName name="Excel_BuiltIn_Print_Area_12" localSheetId="53">#REF!</definedName>
    <definedName name="Excel_BuiltIn_Print_Area_12" localSheetId="54">#REF!</definedName>
    <definedName name="Excel_BuiltIn_Print_Area_12" localSheetId="55">#REF!</definedName>
    <definedName name="Excel_BuiltIn_Print_Area_12" localSheetId="56">#REF!</definedName>
    <definedName name="Excel_BuiltIn_Print_Area_12" localSheetId="57">#REF!</definedName>
    <definedName name="Excel_BuiltIn_Print_Area_12" localSheetId="58">#REF!</definedName>
    <definedName name="Excel_BuiltIn_Print_Area_12" localSheetId="59">#REF!</definedName>
    <definedName name="Excel_BuiltIn_Print_Area_12" localSheetId="60">#REF!</definedName>
    <definedName name="Excel_BuiltIn_Print_Area_12" localSheetId="61">#REF!</definedName>
    <definedName name="Excel_BuiltIn_Print_Area_12" localSheetId="62">#REF!</definedName>
    <definedName name="Excel_BuiltIn_Print_Area_12" localSheetId="63">#REF!</definedName>
    <definedName name="Excel_BuiltIn_Print_Area_12" localSheetId="64">#REF!</definedName>
    <definedName name="Excel_BuiltIn_Print_Area_12" localSheetId="65">#REF!</definedName>
    <definedName name="Excel_BuiltIn_Print_Area_12" localSheetId="66">#REF!</definedName>
    <definedName name="Excel_BuiltIn_Print_Area_12" localSheetId="67">#REF!</definedName>
    <definedName name="Excel_BuiltIn_Print_Area_12" localSheetId="68">#REF!</definedName>
    <definedName name="Excel_BuiltIn_Print_Area_12" localSheetId="69">#REF!</definedName>
    <definedName name="Excel_BuiltIn_Print_Area_12" localSheetId="70">#REF!</definedName>
    <definedName name="Excel_BuiltIn_Print_Area_12" localSheetId="71">#REF!</definedName>
    <definedName name="Excel_BuiltIn_Print_Area_12" localSheetId="72">#REF!</definedName>
    <definedName name="Excel_BuiltIn_Print_Area_12" localSheetId="73">#REF!</definedName>
    <definedName name="Excel_BuiltIn_Print_Area_12" localSheetId="74">#REF!</definedName>
    <definedName name="Excel_BuiltIn_Print_Area_12" localSheetId="75">#REF!</definedName>
    <definedName name="Excel_BuiltIn_Print_Area_12" localSheetId="76">#REF!</definedName>
    <definedName name="Excel_BuiltIn_Print_Area_12" localSheetId="77">#REF!</definedName>
    <definedName name="Excel_BuiltIn_Print_Area_12" localSheetId="78">#REF!</definedName>
    <definedName name="Excel_BuiltIn_Print_Area_12" localSheetId="79">#REF!</definedName>
    <definedName name="Excel_BuiltIn_Print_Area_12" localSheetId="80">#REF!</definedName>
    <definedName name="Excel_BuiltIn_Print_Area_12" localSheetId="81">#REF!</definedName>
    <definedName name="Excel_BuiltIn_Print_Area_12" localSheetId="82">#REF!</definedName>
    <definedName name="Excel_BuiltIn_Print_Area_12" localSheetId="83">#REF!</definedName>
    <definedName name="Excel_BuiltIn_Print_Area_12" localSheetId="84">#REF!</definedName>
    <definedName name="Excel_BuiltIn_Print_Area_12" localSheetId="85">#REF!</definedName>
    <definedName name="Excel_BuiltIn_Print_Area_12" localSheetId="86">#REF!</definedName>
    <definedName name="Excel_BuiltIn_Print_Area_12" localSheetId="87">#REF!</definedName>
    <definedName name="Excel_BuiltIn_Print_Area_12" localSheetId="88">#REF!</definedName>
    <definedName name="Excel_BuiltIn_Print_Area_12" localSheetId="89">#REF!</definedName>
    <definedName name="Excel_BuiltIn_Print_Area_12" localSheetId="90">#REF!</definedName>
    <definedName name="Excel_BuiltIn_Print_Area_12" localSheetId="91">#REF!</definedName>
    <definedName name="Excel_BuiltIn_Print_Area_12" localSheetId="92">#REF!</definedName>
    <definedName name="Excel_BuiltIn_Print_Area_12" localSheetId="93">#REF!</definedName>
    <definedName name="Excel_BuiltIn_Print_Area_12" localSheetId="94">#REF!</definedName>
    <definedName name="Excel_BuiltIn_Print_Area_12" localSheetId="95">#REF!</definedName>
    <definedName name="Excel_BuiltIn_Print_Area_12" localSheetId="96">#REF!</definedName>
    <definedName name="Excel_BuiltIn_Print_Area_12" localSheetId="97">#REF!</definedName>
    <definedName name="Excel_BuiltIn_Print_Area_12" localSheetId="98">#REF!</definedName>
    <definedName name="Excel_BuiltIn_Print_Area_12" localSheetId="99">#REF!</definedName>
    <definedName name="Excel_BuiltIn_Print_Area_12" localSheetId="100">#REF!</definedName>
    <definedName name="Excel_BuiltIn_Print_Area_12" localSheetId="101">#REF!</definedName>
    <definedName name="Excel_BuiltIn_Print_Area_12" localSheetId="102">#REF!</definedName>
    <definedName name="Excel_BuiltIn_Print_Area_12" localSheetId="103">#REF!</definedName>
    <definedName name="Excel_BuiltIn_Print_Area_12" localSheetId="15">#REF!</definedName>
    <definedName name="Excel_BuiltIn_Print_Area_12" localSheetId="16">#REF!</definedName>
    <definedName name="Excel_BuiltIn_Print_Area_12" localSheetId="20">#REF!</definedName>
    <definedName name="Excel_BuiltIn_Print_Area_12" localSheetId="21">#REF!</definedName>
    <definedName name="Excel_BuiltIn_Print_Area_12" localSheetId="22">#REF!</definedName>
    <definedName name="Excel_BuiltIn_Print_Area_12" localSheetId="23">#REF!</definedName>
    <definedName name="Excel_BuiltIn_Print_Area_12" localSheetId="17">#REF!</definedName>
    <definedName name="Excel_BuiltIn_Print_Area_12" localSheetId="24">#REF!</definedName>
    <definedName name="Excel_BuiltIn_Print_Area_12" localSheetId="25">#REF!</definedName>
    <definedName name="Excel_BuiltIn_Print_Area_12" localSheetId="18">#REF!</definedName>
    <definedName name="Excel_BuiltIn_Print_Area_12" localSheetId="19">#REF!</definedName>
    <definedName name="Excel_BuiltIn_Print_Area_12" localSheetId="5">#REF!</definedName>
    <definedName name="Excel_BuiltIn_Print_Area_12" localSheetId="6">#REF!</definedName>
    <definedName name="Excel_BuiltIn_Print_Area_12" localSheetId="7">#REF!</definedName>
    <definedName name="Excel_BuiltIn_Print_Area_12" localSheetId="8">#REF!</definedName>
    <definedName name="Excel_BuiltIn_Print_Area_12" localSheetId="9">#REF!</definedName>
    <definedName name="Excel_BuiltIn_Print_Area_12" localSheetId="10">#REF!</definedName>
    <definedName name="Excel_BuiltIn_Print_Area_12" localSheetId="11">#REF!</definedName>
    <definedName name="Excel_BuiltIn_Print_Area_12" localSheetId="12">#REF!</definedName>
    <definedName name="Excel_BuiltIn_Print_Area_12" localSheetId="13">#REF!</definedName>
    <definedName name="Excel_BuiltIn_Print_Area_12" localSheetId="14">#REF!</definedName>
    <definedName name="Excel_BuiltIn_Print_Area_12">#REF!</definedName>
    <definedName name="Excel_BuiltIn_Print_Area_13" localSheetId="27">#REF!</definedName>
    <definedName name="Excel_BuiltIn_Print_Area_13" localSheetId="26">#REF!</definedName>
    <definedName name="Excel_BuiltIn_Print_Area_13" localSheetId="28">#REF!</definedName>
    <definedName name="Excel_BuiltIn_Print_Area_13" localSheetId="29">#REF!</definedName>
    <definedName name="Excel_BuiltIn_Print_Area_13" localSheetId="30">#REF!</definedName>
    <definedName name="Excel_BuiltIn_Print_Area_13" localSheetId="31">#REF!</definedName>
    <definedName name="Excel_BuiltIn_Print_Area_13" localSheetId="32">#REF!</definedName>
    <definedName name="Excel_BuiltIn_Print_Area_13" localSheetId="33">#REF!</definedName>
    <definedName name="Excel_BuiltIn_Print_Area_13" localSheetId="34">#REF!</definedName>
    <definedName name="Excel_BuiltIn_Print_Area_13" localSheetId="35">#REF!</definedName>
    <definedName name="Excel_BuiltIn_Print_Area_13" localSheetId="36">#REF!</definedName>
    <definedName name="Excel_BuiltIn_Print_Area_13" localSheetId="37">#REF!</definedName>
    <definedName name="Excel_BuiltIn_Print_Area_13" localSheetId="38">#REF!</definedName>
    <definedName name="Excel_BuiltIn_Print_Area_13" localSheetId="39">#REF!</definedName>
    <definedName name="Excel_BuiltIn_Print_Area_13" localSheetId="40">#REF!</definedName>
    <definedName name="Excel_BuiltIn_Print_Area_13" localSheetId="41">#REF!</definedName>
    <definedName name="Excel_BuiltIn_Print_Area_13" localSheetId="42">#REF!</definedName>
    <definedName name="Excel_BuiltIn_Print_Area_13" localSheetId="43">#REF!</definedName>
    <definedName name="Excel_BuiltIn_Print_Area_13" localSheetId="44">#REF!</definedName>
    <definedName name="Excel_BuiltIn_Print_Area_13" localSheetId="45">#REF!</definedName>
    <definedName name="Excel_BuiltIn_Print_Area_13" localSheetId="46">#REF!</definedName>
    <definedName name="Excel_BuiltIn_Print_Area_13" localSheetId="47">#REF!</definedName>
    <definedName name="Excel_BuiltIn_Print_Area_13" localSheetId="48">#REF!</definedName>
    <definedName name="Excel_BuiltIn_Print_Area_13" localSheetId="49">#REF!</definedName>
    <definedName name="Excel_BuiltIn_Print_Area_13" localSheetId="50">#REF!</definedName>
    <definedName name="Excel_BuiltIn_Print_Area_13" localSheetId="51">#REF!</definedName>
    <definedName name="Excel_BuiltIn_Print_Area_13" localSheetId="52">#REF!</definedName>
    <definedName name="Excel_BuiltIn_Print_Area_13" localSheetId="53">#REF!</definedName>
    <definedName name="Excel_BuiltIn_Print_Area_13" localSheetId="54">#REF!</definedName>
    <definedName name="Excel_BuiltIn_Print_Area_13" localSheetId="55">#REF!</definedName>
    <definedName name="Excel_BuiltIn_Print_Area_13" localSheetId="56">#REF!</definedName>
    <definedName name="Excel_BuiltIn_Print_Area_13" localSheetId="57">#REF!</definedName>
    <definedName name="Excel_BuiltIn_Print_Area_13" localSheetId="58">#REF!</definedName>
    <definedName name="Excel_BuiltIn_Print_Area_13" localSheetId="59">#REF!</definedName>
    <definedName name="Excel_BuiltIn_Print_Area_13" localSheetId="60">#REF!</definedName>
    <definedName name="Excel_BuiltIn_Print_Area_13" localSheetId="61">#REF!</definedName>
    <definedName name="Excel_BuiltIn_Print_Area_13" localSheetId="62">#REF!</definedName>
    <definedName name="Excel_BuiltIn_Print_Area_13" localSheetId="63">#REF!</definedName>
    <definedName name="Excel_BuiltIn_Print_Area_13" localSheetId="64">#REF!</definedName>
    <definedName name="Excel_BuiltIn_Print_Area_13" localSheetId="65">#REF!</definedName>
    <definedName name="Excel_BuiltIn_Print_Area_13" localSheetId="66">#REF!</definedName>
    <definedName name="Excel_BuiltIn_Print_Area_13" localSheetId="67">#REF!</definedName>
    <definedName name="Excel_BuiltIn_Print_Area_13" localSheetId="68">#REF!</definedName>
    <definedName name="Excel_BuiltIn_Print_Area_13" localSheetId="69">#REF!</definedName>
    <definedName name="Excel_BuiltIn_Print_Area_13" localSheetId="70">#REF!</definedName>
    <definedName name="Excel_BuiltIn_Print_Area_13" localSheetId="71">#REF!</definedName>
    <definedName name="Excel_BuiltIn_Print_Area_13" localSheetId="72">#REF!</definedName>
    <definedName name="Excel_BuiltIn_Print_Area_13" localSheetId="73">#REF!</definedName>
    <definedName name="Excel_BuiltIn_Print_Area_13" localSheetId="74">#REF!</definedName>
    <definedName name="Excel_BuiltIn_Print_Area_13" localSheetId="75">#REF!</definedName>
    <definedName name="Excel_BuiltIn_Print_Area_13" localSheetId="76">#REF!</definedName>
    <definedName name="Excel_BuiltIn_Print_Area_13" localSheetId="77">#REF!</definedName>
    <definedName name="Excel_BuiltIn_Print_Area_13" localSheetId="78">#REF!</definedName>
    <definedName name="Excel_BuiltIn_Print_Area_13" localSheetId="79">#REF!</definedName>
    <definedName name="Excel_BuiltIn_Print_Area_13" localSheetId="80">#REF!</definedName>
    <definedName name="Excel_BuiltIn_Print_Area_13" localSheetId="81">#REF!</definedName>
    <definedName name="Excel_BuiltIn_Print_Area_13" localSheetId="82">#REF!</definedName>
    <definedName name="Excel_BuiltIn_Print_Area_13" localSheetId="83">#REF!</definedName>
    <definedName name="Excel_BuiltIn_Print_Area_13" localSheetId="84">#REF!</definedName>
    <definedName name="Excel_BuiltIn_Print_Area_13" localSheetId="85">#REF!</definedName>
    <definedName name="Excel_BuiltIn_Print_Area_13" localSheetId="86">#REF!</definedName>
    <definedName name="Excel_BuiltIn_Print_Area_13" localSheetId="87">#REF!</definedName>
    <definedName name="Excel_BuiltIn_Print_Area_13" localSheetId="88">#REF!</definedName>
    <definedName name="Excel_BuiltIn_Print_Area_13" localSheetId="89">#REF!</definedName>
    <definedName name="Excel_BuiltIn_Print_Area_13" localSheetId="90">#REF!</definedName>
    <definedName name="Excel_BuiltIn_Print_Area_13" localSheetId="91">#REF!</definedName>
    <definedName name="Excel_BuiltIn_Print_Area_13" localSheetId="92">#REF!</definedName>
    <definedName name="Excel_BuiltIn_Print_Area_13" localSheetId="93">#REF!</definedName>
    <definedName name="Excel_BuiltIn_Print_Area_13" localSheetId="94">#REF!</definedName>
    <definedName name="Excel_BuiltIn_Print_Area_13" localSheetId="95">#REF!</definedName>
    <definedName name="Excel_BuiltIn_Print_Area_13" localSheetId="96">#REF!</definedName>
    <definedName name="Excel_BuiltIn_Print_Area_13" localSheetId="97">#REF!</definedName>
    <definedName name="Excel_BuiltIn_Print_Area_13" localSheetId="98">#REF!</definedName>
    <definedName name="Excel_BuiltIn_Print_Area_13" localSheetId="99">#REF!</definedName>
    <definedName name="Excel_BuiltIn_Print_Area_13" localSheetId="100">#REF!</definedName>
    <definedName name="Excel_BuiltIn_Print_Area_13" localSheetId="101">#REF!</definedName>
    <definedName name="Excel_BuiltIn_Print_Area_13" localSheetId="102">#REF!</definedName>
    <definedName name="Excel_BuiltIn_Print_Area_13" localSheetId="103">#REF!</definedName>
    <definedName name="Excel_BuiltIn_Print_Area_13" localSheetId="15">#REF!</definedName>
    <definedName name="Excel_BuiltIn_Print_Area_13" localSheetId="16">#REF!</definedName>
    <definedName name="Excel_BuiltIn_Print_Area_13" localSheetId="20">#REF!</definedName>
    <definedName name="Excel_BuiltIn_Print_Area_13" localSheetId="21">#REF!</definedName>
    <definedName name="Excel_BuiltIn_Print_Area_13" localSheetId="22">#REF!</definedName>
    <definedName name="Excel_BuiltIn_Print_Area_13" localSheetId="23">#REF!</definedName>
    <definedName name="Excel_BuiltIn_Print_Area_13" localSheetId="17">#REF!</definedName>
    <definedName name="Excel_BuiltIn_Print_Area_13" localSheetId="24">#REF!</definedName>
    <definedName name="Excel_BuiltIn_Print_Area_13" localSheetId="25">#REF!</definedName>
    <definedName name="Excel_BuiltIn_Print_Area_13" localSheetId="18">#REF!</definedName>
    <definedName name="Excel_BuiltIn_Print_Area_13" localSheetId="19">#REF!</definedName>
    <definedName name="Excel_BuiltIn_Print_Area_13" localSheetId="5">#REF!</definedName>
    <definedName name="Excel_BuiltIn_Print_Area_13" localSheetId="6">#REF!</definedName>
    <definedName name="Excel_BuiltIn_Print_Area_13" localSheetId="7">#REF!</definedName>
    <definedName name="Excel_BuiltIn_Print_Area_13" localSheetId="8">#REF!</definedName>
    <definedName name="Excel_BuiltIn_Print_Area_13" localSheetId="9">#REF!</definedName>
    <definedName name="Excel_BuiltIn_Print_Area_13" localSheetId="10">#REF!</definedName>
    <definedName name="Excel_BuiltIn_Print_Area_13" localSheetId="11">#REF!</definedName>
    <definedName name="Excel_BuiltIn_Print_Area_13" localSheetId="12">#REF!</definedName>
    <definedName name="Excel_BuiltIn_Print_Area_13" localSheetId="13">#REF!</definedName>
    <definedName name="Excel_BuiltIn_Print_Area_13" localSheetId="14">#REF!</definedName>
    <definedName name="Excel_BuiltIn_Print_Area_13">#REF!</definedName>
    <definedName name="Excel_BuiltIn_Print_Area_14" localSheetId="27">#REF!</definedName>
    <definedName name="Excel_BuiltIn_Print_Area_14" localSheetId="26">#REF!</definedName>
    <definedName name="Excel_BuiltIn_Print_Area_14" localSheetId="28">#REF!</definedName>
    <definedName name="Excel_BuiltIn_Print_Area_14" localSheetId="29">#REF!</definedName>
    <definedName name="Excel_BuiltIn_Print_Area_14" localSheetId="30">#REF!</definedName>
    <definedName name="Excel_BuiltIn_Print_Area_14" localSheetId="31">#REF!</definedName>
    <definedName name="Excel_BuiltIn_Print_Area_14" localSheetId="32">#REF!</definedName>
    <definedName name="Excel_BuiltIn_Print_Area_14" localSheetId="33">#REF!</definedName>
    <definedName name="Excel_BuiltIn_Print_Area_14" localSheetId="34">#REF!</definedName>
    <definedName name="Excel_BuiltIn_Print_Area_14" localSheetId="35">#REF!</definedName>
    <definedName name="Excel_BuiltIn_Print_Area_14" localSheetId="36">#REF!</definedName>
    <definedName name="Excel_BuiltIn_Print_Area_14" localSheetId="37">#REF!</definedName>
    <definedName name="Excel_BuiltIn_Print_Area_14" localSheetId="38">#REF!</definedName>
    <definedName name="Excel_BuiltIn_Print_Area_14" localSheetId="39">#REF!</definedName>
    <definedName name="Excel_BuiltIn_Print_Area_14" localSheetId="40">#REF!</definedName>
    <definedName name="Excel_BuiltIn_Print_Area_14" localSheetId="41">#REF!</definedName>
    <definedName name="Excel_BuiltIn_Print_Area_14" localSheetId="42">#REF!</definedName>
    <definedName name="Excel_BuiltIn_Print_Area_14" localSheetId="43">#REF!</definedName>
    <definedName name="Excel_BuiltIn_Print_Area_14" localSheetId="44">#REF!</definedName>
    <definedName name="Excel_BuiltIn_Print_Area_14" localSheetId="45">#REF!</definedName>
    <definedName name="Excel_BuiltIn_Print_Area_14" localSheetId="46">#REF!</definedName>
    <definedName name="Excel_BuiltIn_Print_Area_14" localSheetId="47">#REF!</definedName>
    <definedName name="Excel_BuiltIn_Print_Area_14" localSheetId="48">#REF!</definedName>
    <definedName name="Excel_BuiltIn_Print_Area_14" localSheetId="49">#REF!</definedName>
    <definedName name="Excel_BuiltIn_Print_Area_14" localSheetId="50">#REF!</definedName>
    <definedName name="Excel_BuiltIn_Print_Area_14" localSheetId="51">#REF!</definedName>
    <definedName name="Excel_BuiltIn_Print_Area_14" localSheetId="52">#REF!</definedName>
    <definedName name="Excel_BuiltIn_Print_Area_14" localSheetId="53">#REF!</definedName>
    <definedName name="Excel_BuiltIn_Print_Area_14" localSheetId="54">#REF!</definedName>
    <definedName name="Excel_BuiltIn_Print_Area_14" localSheetId="55">#REF!</definedName>
    <definedName name="Excel_BuiltIn_Print_Area_14" localSheetId="56">#REF!</definedName>
    <definedName name="Excel_BuiltIn_Print_Area_14" localSheetId="57">#REF!</definedName>
    <definedName name="Excel_BuiltIn_Print_Area_14" localSheetId="58">#REF!</definedName>
    <definedName name="Excel_BuiltIn_Print_Area_14" localSheetId="59">#REF!</definedName>
    <definedName name="Excel_BuiltIn_Print_Area_14" localSheetId="60">#REF!</definedName>
    <definedName name="Excel_BuiltIn_Print_Area_14" localSheetId="61">#REF!</definedName>
    <definedName name="Excel_BuiltIn_Print_Area_14" localSheetId="62">#REF!</definedName>
    <definedName name="Excel_BuiltIn_Print_Area_14" localSheetId="63">#REF!</definedName>
    <definedName name="Excel_BuiltIn_Print_Area_14" localSheetId="64">#REF!</definedName>
    <definedName name="Excel_BuiltIn_Print_Area_14" localSheetId="65">#REF!</definedName>
    <definedName name="Excel_BuiltIn_Print_Area_14" localSheetId="66">#REF!</definedName>
    <definedName name="Excel_BuiltIn_Print_Area_14" localSheetId="67">#REF!</definedName>
    <definedName name="Excel_BuiltIn_Print_Area_14" localSheetId="68">#REF!</definedName>
    <definedName name="Excel_BuiltIn_Print_Area_14" localSheetId="69">#REF!</definedName>
    <definedName name="Excel_BuiltIn_Print_Area_14" localSheetId="70">#REF!</definedName>
    <definedName name="Excel_BuiltIn_Print_Area_14" localSheetId="71">#REF!</definedName>
    <definedName name="Excel_BuiltIn_Print_Area_14" localSheetId="72">#REF!</definedName>
    <definedName name="Excel_BuiltIn_Print_Area_14" localSheetId="73">#REF!</definedName>
    <definedName name="Excel_BuiltIn_Print_Area_14" localSheetId="74">#REF!</definedName>
    <definedName name="Excel_BuiltIn_Print_Area_14" localSheetId="75">#REF!</definedName>
    <definedName name="Excel_BuiltIn_Print_Area_14" localSheetId="76">#REF!</definedName>
    <definedName name="Excel_BuiltIn_Print_Area_14" localSheetId="77">#REF!</definedName>
    <definedName name="Excel_BuiltIn_Print_Area_14" localSheetId="78">#REF!</definedName>
    <definedName name="Excel_BuiltIn_Print_Area_14" localSheetId="79">#REF!</definedName>
    <definedName name="Excel_BuiltIn_Print_Area_14" localSheetId="80">#REF!</definedName>
    <definedName name="Excel_BuiltIn_Print_Area_14" localSheetId="81">#REF!</definedName>
    <definedName name="Excel_BuiltIn_Print_Area_14" localSheetId="82">#REF!</definedName>
    <definedName name="Excel_BuiltIn_Print_Area_14" localSheetId="83">#REF!</definedName>
    <definedName name="Excel_BuiltIn_Print_Area_14" localSheetId="84">#REF!</definedName>
    <definedName name="Excel_BuiltIn_Print_Area_14" localSheetId="85">#REF!</definedName>
    <definedName name="Excel_BuiltIn_Print_Area_14" localSheetId="86">#REF!</definedName>
    <definedName name="Excel_BuiltIn_Print_Area_14" localSheetId="87">#REF!</definedName>
    <definedName name="Excel_BuiltIn_Print_Area_14" localSheetId="88">#REF!</definedName>
    <definedName name="Excel_BuiltIn_Print_Area_14" localSheetId="89">#REF!</definedName>
    <definedName name="Excel_BuiltIn_Print_Area_14" localSheetId="90">#REF!</definedName>
    <definedName name="Excel_BuiltIn_Print_Area_14" localSheetId="91">#REF!</definedName>
    <definedName name="Excel_BuiltIn_Print_Area_14" localSheetId="92">#REF!</definedName>
    <definedName name="Excel_BuiltIn_Print_Area_14" localSheetId="93">#REF!</definedName>
    <definedName name="Excel_BuiltIn_Print_Area_14" localSheetId="94">#REF!</definedName>
    <definedName name="Excel_BuiltIn_Print_Area_14" localSheetId="95">#REF!</definedName>
    <definedName name="Excel_BuiltIn_Print_Area_14" localSheetId="96">#REF!</definedName>
    <definedName name="Excel_BuiltIn_Print_Area_14" localSheetId="97">#REF!</definedName>
    <definedName name="Excel_BuiltIn_Print_Area_14" localSheetId="98">#REF!</definedName>
    <definedName name="Excel_BuiltIn_Print_Area_14" localSheetId="99">#REF!</definedName>
    <definedName name="Excel_BuiltIn_Print_Area_14" localSheetId="100">#REF!</definedName>
    <definedName name="Excel_BuiltIn_Print_Area_14" localSheetId="101">#REF!</definedName>
    <definedName name="Excel_BuiltIn_Print_Area_14" localSheetId="102">#REF!</definedName>
    <definedName name="Excel_BuiltIn_Print_Area_14" localSheetId="103">#REF!</definedName>
    <definedName name="Excel_BuiltIn_Print_Area_14" localSheetId="15">#REF!</definedName>
    <definedName name="Excel_BuiltIn_Print_Area_14" localSheetId="16">#REF!</definedName>
    <definedName name="Excel_BuiltIn_Print_Area_14" localSheetId="20">#REF!</definedName>
    <definedName name="Excel_BuiltIn_Print_Area_14" localSheetId="21">#REF!</definedName>
    <definedName name="Excel_BuiltIn_Print_Area_14" localSheetId="22">#REF!</definedName>
    <definedName name="Excel_BuiltIn_Print_Area_14" localSheetId="23">#REF!</definedName>
    <definedName name="Excel_BuiltIn_Print_Area_14" localSheetId="17">#REF!</definedName>
    <definedName name="Excel_BuiltIn_Print_Area_14" localSheetId="24">#REF!</definedName>
    <definedName name="Excel_BuiltIn_Print_Area_14" localSheetId="25">#REF!</definedName>
    <definedName name="Excel_BuiltIn_Print_Area_14" localSheetId="18">#REF!</definedName>
    <definedName name="Excel_BuiltIn_Print_Area_14" localSheetId="19">#REF!</definedName>
    <definedName name="Excel_BuiltIn_Print_Area_14" localSheetId="5">#REF!</definedName>
    <definedName name="Excel_BuiltIn_Print_Area_14" localSheetId="6">#REF!</definedName>
    <definedName name="Excel_BuiltIn_Print_Area_14" localSheetId="7">#REF!</definedName>
    <definedName name="Excel_BuiltIn_Print_Area_14" localSheetId="8">#REF!</definedName>
    <definedName name="Excel_BuiltIn_Print_Area_14" localSheetId="9">#REF!</definedName>
    <definedName name="Excel_BuiltIn_Print_Area_14" localSheetId="10">#REF!</definedName>
    <definedName name="Excel_BuiltIn_Print_Area_14" localSheetId="11">#REF!</definedName>
    <definedName name="Excel_BuiltIn_Print_Area_14" localSheetId="12">#REF!</definedName>
    <definedName name="Excel_BuiltIn_Print_Area_14" localSheetId="13">#REF!</definedName>
    <definedName name="Excel_BuiltIn_Print_Area_14" localSheetId="14">#REF!</definedName>
    <definedName name="Excel_BuiltIn_Print_Area_14">#REF!</definedName>
    <definedName name="Excel_BuiltIn_Print_Area_15" localSheetId="27">#REF!</definedName>
    <definedName name="Excel_BuiltIn_Print_Area_15" localSheetId="26">#REF!</definedName>
    <definedName name="Excel_BuiltIn_Print_Area_15" localSheetId="28">#REF!</definedName>
    <definedName name="Excel_BuiltIn_Print_Area_15" localSheetId="29">#REF!</definedName>
    <definedName name="Excel_BuiltIn_Print_Area_15" localSheetId="30">#REF!</definedName>
    <definedName name="Excel_BuiltIn_Print_Area_15" localSheetId="31">#REF!</definedName>
    <definedName name="Excel_BuiltIn_Print_Area_15" localSheetId="32">#REF!</definedName>
    <definedName name="Excel_BuiltIn_Print_Area_15" localSheetId="33">#REF!</definedName>
    <definedName name="Excel_BuiltIn_Print_Area_15" localSheetId="34">#REF!</definedName>
    <definedName name="Excel_BuiltIn_Print_Area_15" localSheetId="35">#REF!</definedName>
    <definedName name="Excel_BuiltIn_Print_Area_15" localSheetId="36">#REF!</definedName>
    <definedName name="Excel_BuiltIn_Print_Area_15" localSheetId="37">#REF!</definedName>
    <definedName name="Excel_BuiltIn_Print_Area_15" localSheetId="38">#REF!</definedName>
    <definedName name="Excel_BuiltIn_Print_Area_15" localSheetId="39">#REF!</definedName>
    <definedName name="Excel_BuiltIn_Print_Area_15" localSheetId="40">#REF!</definedName>
    <definedName name="Excel_BuiltIn_Print_Area_15" localSheetId="41">#REF!</definedName>
    <definedName name="Excel_BuiltIn_Print_Area_15" localSheetId="42">#REF!</definedName>
    <definedName name="Excel_BuiltIn_Print_Area_15" localSheetId="43">#REF!</definedName>
    <definedName name="Excel_BuiltIn_Print_Area_15" localSheetId="44">#REF!</definedName>
    <definedName name="Excel_BuiltIn_Print_Area_15" localSheetId="45">#REF!</definedName>
    <definedName name="Excel_BuiltIn_Print_Area_15" localSheetId="46">#REF!</definedName>
    <definedName name="Excel_BuiltIn_Print_Area_15" localSheetId="47">#REF!</definedName>
    <definedName name="Excel_BuiltIn_Print_Area_15" localSheetId="48">#REF!</definedName>
    <definedName name="Excel_BuiltIn_Print_Area_15" localSheetId="49">#REF!</definedName>
    <definedName name="Excel_BuiltIn_Print_Area_15" localSheetId="50">#REF!</definedName>
    <definedName name="Excel_BuiltIn_Print_Area_15" localSheetId="51">#REF!</definedName>
    <definedName name="Excel_BuiltIn_Print_Area_15" localSheetId="52">#REF!</definedName>
    <definedName name="Excel_BuiltIn_Print_Area_15" localSheetId="53">#REF!</definedName>
    <definedName name="Excel_BuiltIn_Print_Area_15" localSheetId="54">#REF!</definedName>
    <definedName name="Excel_BuiltIn_Print_Area_15" localSheetId="55">#REF!</definedName>
    <definedName name="Excel_BuiltIn_Print_Area_15" localSheetId="56">#REF!</definedName>
    <definedName name="Excel_BuiltIn_Print_Area_15" localSheetId="57">#REF!</definedName>
    <definedName name="Excel_BuiltIn_Print_Area_15" localSheetId="58">#REF!</definedName>
    <definedName name="Excel_BuiltIn_Print_Area_15" localSheetId="59">#REF!</definedName>
    <definedName name="Excel_BuiltIn_Print_Area_15" localSheetId="60">#REF!</definedName>
    <definedName name="Excel_BuiltIn_Print_Area_15" localSheetId="61">#REF!</definedName>
    <definedName name="Excel_BuiltIn_Print_Area_15" localSheetId="62">#REF!</definedName>
    <definedName name="Excel_BuiltIn_Print_Area_15" localSheetId="63">#REF!</definedName>
    <definedName name="Excel_BuiltIn_Print_Area_15" localSheetId="64">#REF!</definedName>
    <definedName name="Excel_BuiltIn_Print_Area_15" localSheetId="65">#REF!</definedName>
    <definedName name="Excel_BuiltIn_Print_Area_15" localSheetId="66">#REF!</definedName>
    <definedName name="Excel_BuiltIn_Print_Area_15" localSheetId="67">#REF!</definedName>
    <definedName name="Excel_BuiltIn_Print_Area_15" localSheetId="68">#REF!</definedName>
    <definedName name="Excel_BuiltIn_Print_Area_15" localSheetId="69">#REF!</definedName>
    <definedName name="Excel_BuiltIn_Print_Area_15" localSheetId="70">#REF!</definedName>
    <definedName name="Excel_BuiltIn_Print_Area_15" localSheetId="71">#REF!</definedName>
    <definedName name="Excel_BuiltIn_Print_Area_15" localSheetId="72">#REF!</definedName>
    <definedName name="Excel_BuiltIn_Print_Area_15" localSheetId="73">#REF!</definedName>
    <definedName name="Excel_BuiltIn_Print_Area_15" localSheetId="74">#REF!</definedName>
    <definedName name="Excel_BuiltIn_Print_Area_15" localSheetId="75">#REF!</definedName>
    <definedName name="Excel_BuiltIn_Print_Area_15" localSheetId="76">#REF!</definedName>
    <definedName name="Excel_BuiltIn_Print_Area_15" localSheetId="77">#REF!</definedName>
    <definedName name="Excel_BuiltIn_Print_Area_15" localSheetId="78">#REF!</definedName>
    <definedName name="Excel_BuiltIn_Print_Area_15" localSheetId="79">#REF!</definedName>
    <definedName name="Excel_BuiltIn_Print_Area_15" localSheetId="80">#REF!</definedName>
    <definedName name="Excel_BuiltIn_Print_Area_15" localSheetId="81">#REF!</definedName>
    <definedName name="Excel_BuiltIn_Print_Area_15" localSheetId="82">#REF!</definedName>
    <definedName name="Excel_BuiltIn_Print_Area_15" localSheetId="83">#REF!</definedName>
    <definedName name="Excel_BuiltIn_Print_Area_15" localSheetId="84">#REF!</definedName>
    <definedName name="Excel_BuiltIn_Print_Area_15" localSheetId="85">#REF!</definedName>
    <definedName name="Excel_BuiltIn_Print_Area_15" localSheetId="86">#REF!</definedName>
    <definedName name="Excel_BuiltIn_Print_Area_15" localSheetId="87">#REF!</definedName>
    <definedName name="Excel_BuiltIn_Print_Area_15" localSheetId="88">#REF!</definedName>
    <definedName name="Excel_BuiltIn_Print_Area_15" localSheetId="89">#REF!</definedName>
    <definedName name="Excel_BuiltIn_Print_Area_15" localSheetId="90">#REF!</definedName>
    <definedName name="Excel_BuiltIn_Print_Area_15" localSheetId="91">#REF!</definedName>
    <definedName name="Excel_BuiltIn_Print_Area_15" localSheetId="92">#REF!</definedName>
    <definedName name="Excel_BuiltIn_Print_Area_15" localSheetId="93">#REF!</definedName>
    <definedName name="Excel_BuiltIn_Print_Area_15" localSheetId="94">#REF!</definedName>
    <definedName name="Excel_BuiltIn_Print_Area_15" localSheetId="95">#REF!</definedName>
    <definedName name="Excel_BuiltIn_Print_Area_15" localSheetId="96">#REF!</definedName>
    <definedName name="Excel_BuiltIn_Print_Area_15" localSheetId="97">#REF!</definedName>
    <definedName name="Excel_BuiltIn_Print_Area_15" localSheetId="98">#REF!</definedName>
    <definedName name="Excel_BuiltIn_Print_Area_15" localSheetId="99">#REF!</definedName>
    <definedName name="Excel_BuiltIn_Print_Area_15" localSheetId="100">#REF!</definedName>
    <definedName name="Excel_BuiltIn_Print_Area_15" localSheetId="101">#REF!</definedName>
    <definedName name="Excel_BuiltIn_Print_Area_15" localSheetId="102">#REF!</definedName>
    <definedName name="Excel_BuiltIn_Print_Area_15" localSheetId="103">#REF!</definedName>
    <definedName name="Excel_BuiltIn_Print_Area_15" localSheetId="15">#REF!</definedName>
    <definedName name="Excel_BuiltIn_Print_Area_15" localSheetId="16">#REF!</definedName>
    <definedName name="Excel_BuiltIn_Print_Area_15" localSheetId="20">#REF!</definedName>
    <definedName name="Excel_BuiltIn_Print_Area_15" localSheetId="21">#REF!</definedName>
    <definedName name="Excel_BuiltIn_Print_Area_15" localSheetId="22">#REF!</definedName>
    <definedName name="Excel_BuiltIn_Print_Area_15" localSheetId="23">#REF!</definedName>
    <definedName name="Excel_BuiltIn_Print_Area_15" localSheetId="17">#REF!</definedName>
    <definedName name="Excel_BuiltIn_Print_Area_15" localSheetId="24">#REF!</definedName>
    <definedName name="Excel_BuiltIn_Print_Area_15" localSheetId="25">#REF!</definedName>
    <definedName name="Excel_BuiltIn_Print_Area_15" localSheetId="18">#REF!</definedName>
    <definedName name="Excel_BuiltIn_Print_Area_15" localSheetId="19">#REF!</definedName>
    <definedName name="Excel_BuiltIn_Print_Area_15" localSheetId="5">#REF!</definedName>
    <definedName name="Excel_BuiltIn_Print_Area_15" localSheetId="6">#REF!</definedName>
    <definedName name="Excel_BuiltIn_Print_Area_15" localSheetId="7">#REF!</definedName>
    <definedName name="Excel_BuiltIn_Print_Area_15" localSheetId="8">#REF!</definedName>
    <definedName name="Excel_BuiltIn_Print_Area_15" localSheetId="9">#REF!</definedName>
    <definedName name="Excel_BuiltIn_Print_Area_15" localSheetId="10">#REF!</definedName>
    <definedName name="Excel_BuiltIn_Print_Area_15" localSheetId="11">#REF!</definedName>
    <definedName name="Excel_BuiltIn_Print_Area_15" localSheetId="12">#REF!</definedName>
    <definedName name="Excel_BuiltIn_Print_Area_15" localSheetId="13">#REF!</definedName>
    <definedName name="Excel_BuiltIn_Print_Area_15" localSheetId="14">#REF!</definedName>
    <definedName name="Excel_BuiltIn_Print_Area_15">#REF!</definedName>
    <definedName name="Excel_BuiltIn_Print_Area_16" localSheetId="27">#REF!</definedName>
    <definedName name="Excel_BuiltIn_Print_Area_16" localSheetId="26">#REF!</definedName>
    <definedName name="Excel_BuiltIn_Print_Area_16" localSheetId="28">#REF!</definedName>
    <definedName name="Excel_BuiltIn_Print_Area_16" localSheetId="29">#REF!</definedName>
    <definedName name="Excel_BuiltIn_Print_Area_16" localSheetId="30">#REF!</definedName>
    <definedName name="Excel_BuiltIn_Print_Area_16" localSheetId="31">#REF!</definedName>
    <definedName name="Excel_BuiltIn_Print_Area_16" localSheetId="32">#REF!</definedName>
    <definedName name="Excel_BuiltIn_Print_Area_16" localSheetId="33">#REF!</definedName>
    <definedName name="Excel_BuiltIn_Print_Area_16" localSheetId="34">#REF!</definedName>
    <definedName name="Excel_BuiltIn_Print_Area_16" localSheetId="35">#REF!</definedName>
    <definedName name="Excel_BuiltIn_Print_Area_16" localSheetId="36">#REF!</definedName>
    <definedName name="Excel_BuiltIn_Print_Area_16" localSheetId="37">#REF!</definedName>
    <definedName name="Excel_BuiltIn_Print_Area_16" localSheetId="38">#REF!</definedName>
    <definedName name="Excel_BuiltIn_Print_Area_16" localSheetId="39">#REF!</definedName>
    <definedName name="Excel_BuiltIn_Print_Area_16" localSheetId="40">#REF!</definedName>
    <definedName name="Excel_BuiltIn_Print_Area_16" localSheetId="41">#REF!</definedName>
    <definedName name="Excel_BuiltIn_Print_Area_16" localSheetId="42">#REF!</definedName>
    <definedName name="Excel_BuiltIn_Print_Area_16" localSheetId="43">#REF!</definedName>
    <definedName name="Excel_BuiltIn_Print_Area_16" localSheetId="44">#REF!</definedName>
    <definedName name="Excel_BuiltIn_Print_Area_16" localSheetId="45">#REF!</definedName>
    <definedName name="Excel_BuiltIn_Print_Area_16" localSheetId="46">#REF!</definedName>
    <definedName name="Excel_BuiltIn_Print_Area_16" localSheetId="47">#REF!</definedName>
    <definedName name="Excel_BuiltIn_Print_Area_16" localSheetId="48">#REF!</definedName>
    <definedName name="Excel_BuiltIn_Print_Area_16" localSheetId="49">#REF!</definedName>
    <definedName name="Excel_BuiltIn_Print_Area_16" localSheetId="50">#REF!</definedName>
    <definedName name="Excel_BuiltIn_Print_Area_16" localSheetId="51">#REF!</definedName>
    <definedName name="Excel_BuiltIn_Print_Area_16" localSheetId="52">#REF!</definedName>
    <definedName name="Excel_BuiltIn_Print_Area_16" localSheetId="53">#REF!</definedName>
    <definedName name="Excel_BuiltIn_Print_Area_16" localSheetId="54">#REF!</definedName>
    <definedName name="Excel_BuiltIn_Print_Area_16" localSheetId="55">#REF!</definedName>
    <definedName name="Excel_BuiltIn_Print_Area_16" localSheetId="56">#REF!</definedName>
    <definedName name="Excel_BuiltIn_Print_Area_16" localSheetId="57">#REF!</definedName>
    <definedName name="Excel_BuiltIn_Print_Area_16" localSheetId="58">#REF!</definedName>
    <definedName name="Excel_BuiltIn_Print_Area_16" localSheetId="59">#REF!</definedName>
    <definedName name="Excel_BuiltIn_Print_Area_16" localSheetId="60">#REF!</definedName>
    <definedName name="Excel_BuiltIn_Print_Area_16" localSheetId="61">#REF!</definedName>
    <definedName name="Excel_BuiltIn_Print_Area_16" localSheetId="62">#REF!</definedName>
    <definedName name="Excel_BuiltIn_Print_Area_16" localSheetId="63">#REF!</definedName>
    <definedName name="Excel_BuiltIn_Print_Area_16" localSheetId="64">#REF!</definedName>
    <definedName name="Excel_BuiltIn_Print_Area_16" localSheetId="65">#REF!</definedName>
    <definedName name="Excel_BuiltIn_Print_Area_16" localSheetId="66">#REF!</definedName>
    <definedName name="Excel_BuiltIn_Print_Area_16" localSheetId="67">#REF!</definedName>
    <definedName name="Excel_BuiltIn_Print_Area_16" localSheetId="68">#REF!</definedName>
    <definedName name="Excel_BuiltIn_Print_Area_16" localSheetId="69">#REF!</definedName>
    <definedName name="Excel_BuiltIn_Print_Area_16" localSheetId="70">#REF!</definedName>
    <definedName name="Excel_BuiltIn_Print_Area_16" localSheetId="71">#REF!</definedName>
    <definedName name="Excel_BuiltIn_Print_Area_16" localSheetId="72">#REF!</definedName>
    <definedName name="Excel_BuiltIn_Print_Area_16" localSheetId="73">#REF!</definedName>
    <definedName name="Excel_BuiltIn_Print_Area_16" localSheetId="74">#REF!</definedName>
    <definedName name="Excel_BuiltIn_Print_Area_16" localSheetId="75">#REF!</definedName>
    <definedName name="Excel_BuiltIn_Print_Area_16" localSheetId="76">#REF!</definedName>
    <definedName name="Excel_BuiltIn_Print_Area_16" localSheetId="77">#REF!</definedName>
    <definedName name="Excel_BuiltIn_Print_Area_16" localSheetId="78">#REF!</definedName>
    <definedName name="Excel_BuiltIn_Print_Area_16" localSheetId="79">#REF!</definedName>
    <definedName name="Excel_BuiltIn_Print_Area_16" localSheetId="80">#REF!</definedName>
    <definedName name="Excel_BuiltIn_Print_Area_16" localSheetId="81">#REF!</definedName>
    <definedName name="Excel_BuiltIn_Print_Area_16" localSheetId="82">#REF!</definedName>
    <definedName name="Excel_BuiltIn_Print_Area_16" localSheetId="83">#REF!</definedName>
    <definedName name="Excel_BuiltIn_Print_Area_16" localSheetId="84">#REF!</definedName>
    <definedName name="Excel_BuiltIn_Print_Area_16" localSheetId="85">#REF!</definedName>
    <definedName name="Excel_BuiltIn_Print_Area_16" localSheetId="86">#REF!</definedName>
    <definedName name="Excel_BuiltIn_Print_Area_16" localSheetId="87">#REF!</definedName>
    <definedName name="Excel_BuiltIn_Print_Area_16" localSheetId="88">#REF!</definedName>
    <definedName name="Excel_BuiltIn_Print_Area_16" localSheetId="89">#REF!</definedName>
    <definedName name="Excel_BuiltIn_Print_Area_16" localSheetId="90">#REF!</definedName>
    <definedName name="Excel_BuiltIn_Print_Area_16" localSheetId="91">#REF!</definedName>
    <definedName name="Excel_BuiltIn_Print_Area_16" localSheetId="92">#REF!</definedName>
    <definedName name="Excel_BuiltIn_Print_Area_16" localSheetId="93">#REF!</definedName>
    <definedName name="Excel_BuiltIn_Print_Area_16" localSheetId="94">#REF!</definedName>
    <definedName name="Excel_BuiltIn_Print_Area_16" localSheetId="95">#REF!</definedName>
    <definedName name="Excel_BuiltIn_Print_Area_16" localSheetId="96">#REF!</definedName>
    <definedName name="Excel_BuiltIn_Print_Area_16" localSheetId="97">#REF!</definedName>
    <definedName name="Excel_BuiltIn_Print_Area_16" localSheetId="98">#REF!</definedName>
    <definedName name="Excel_BuiltIn_Print_Area_16" localSheetId="99">#REF!</definedName>
    <definedName name="Excel_BuiltIn_Print_Area_16" localSheetId="100">#REF!</definedName>
    <definedName name="Excel_BuiltIn_Print_Area_16" localSheetId="101">#REF!</definedName>
    <definedName name="Excel_BuiltIn_Print_Area_16" localSheetId="102">#REF!</definedName>
    <definedName name="Excel_BuiltIn_Print_Area_16" localSheetId="103">#REF!</definedName>
    <definedName name="Excel_BuiltIn_Print_Area_16" localSheetId="15">#REF!</definedName>
    <definedName name="Excel_BuiltIn_Print_Area_16" localSheetId="16">#REF!</definedName>
    <definedName name="Excel_BuiltIn_Print_Area_16" localSheetId="20">#REF!</definedName>
    <definedName name="Excel_BuiltIn_Print_Area_16" localSheetId="21">#REF!</definedName>
    <definedName name="Excel_BuiltIn_Print_Area_16" localSheetId="22">#REF!</definedName>
    <definedName name="Excel_BuiltIn_Print_Area_16" localSheetId="23">#REF!</definedName>
    <definedName name="Excel_BuiltIn_Print_Area_16" localSheetId="17">#REF!</definedName>
    <definedName name="Excel_BuiltIn_Print_Area_16" localSheetId="24">#REF!</definedName>
    <definedName name="Excel_BuiltIn_Print_Area_16" localSheetId="25">#REF!</definedName>
    <definedName name="Excel_BuiltIn_Print_Area_16" localSheetId="18">#REF!</definedName>
    <definedName name="Excel_BuiltIn_Print_Area_16" localSheetId="19">#REF!</definedName>
    <definedName name="Excel_BuiltIn_Print_Area_16" localSheetId="5">#REF!</definedName>
    <definedName name="Excel_BuiltIn_Print_Area_16" localSheetId="6">#REF!</definedName>
    <definedName name="Excel_BuiltIn_Print_Area_16" localSheetId="7">#REF!</definedName>
    <definedName name="Excel_BuiltIn_Print_Area_16" localSheetId="8">#REF!</definedName>
    <definedName name="Excel_BuiltIn_Print_Area_16" localSheetId="9">#REF!</definedName>
    <definedName name="Excel_BuiltIn_Print_Area_16" localSheetId="10">#REF!</definedName>
    <definedName name="Excel_BuiltIn_Print_Area_16" localSheetId="11">#REF!</definedName>
    <definedName name="Excel_BuiltIn_Print_Area_16" localSheetId="12">#REF!</definedName>
    <definedName name="Excel_BuiltIn_Print_Area_16" localSheetId="13">#REF!</definedName>
    <definedName name="Excel_BuiltIn_Print_Area_16" localSheetId="14">#REF!</definedName>
    <definedName name="Excel_BuiltIn_Print_Area_16">#REF!</definedName>
    <definedName name="Excel_BuiltIn_Print_Area_17" localSheetId="27">#REF!</definedName>
    <definedName name="Excel_BuiltIn_Print_Area_17" localSheetId="26">#REF!</definedName>
    <definedName name="Excel_BuiltIn_Print_Area_17" localSheetId="28">#REF!</definedName>
    <definedName name="Excel_BuiltIn_Print_Area_17" localSheetId="29">#REF!</definedName>
    <definedName name="Excel_BuiltIn_Print_Area_17" localSheetId="30">#REF!</definedName>
    <definedName name="Excel_BuiltIn_Print_Area_17" localSheetId="31">#REF!</definedName>
    <definedName name="Excel_BuiltIn_Print_Area_17" localSheetId="32">#REF!</definedName>
    <definedName name="Excel_BuiltIn_Print_Area_17" localSheetId="33">#REF!</definedName>
    <definedName name="Excel_BuiltIn_Print_Area_17" localSheetId="34">#REF!</definedName>
    <definedName name="Excel_BuiltIn_Print_Area_17" localSheetId="35">#REF!</definedName>
    <definedName name="Excel_BuiltIn_Print_Area_17" localSheetId="36">#REF!</definedName>
    <definedName name="Excel_BuiltIn_Print_Area_17" localSheetId="37">#REF!</definedName>
    <definedName name="Excel_BuiltIn_Print_Area_17" localSheetId="38">#REF!</definedName>
    <definedName name="Excel_BuiltIn_Print_Area_17" localSheetId="39">#REF!</definedName>
    <definedName name="Excel_BuiltIn_Print_Area_17" localSheetId="40">#REF!</definedName>
    <definedName name="Excel_BuiltIn_Print_Area_17" localSheetId="41">#REF!</definedName>
    <definedName name="Excel_BuiltIn_Print_Area_17" localSheetId="42">#REF!</definedName>
    <definedName name="Excel_BuiltIn_Print_Area_17" localSheetId="43">#REF!</definedName>
    <definedName name="Excel_BuiltIn_Print_Area_17" localSheetId="44">#REF!</definedName>
    <definedName name="Excel_BuiltIn_Print_Area_17" localSheetId="45">#REF!</definedName>
    <definedName name="Excel_BuiltIn_Print_Area_17" localSheetId="46">#REF!</definedName>
    <definedName name="Excel_BuiltIn_Print_Area_17" localSheetId="47">#REF!</definedName>
    <definedName name="Excel_BuiltIn_Print_Area_17" localSheetId="48">#REF!</definedName>
    <definedName name="Excel_BuiltIn_Print_Area_17" localSheetId="49">#REF!</definedName>
    <definedName name="Excel_BuiltIn_Print_Area_17" localSheetId="50">#REF!</definedName>
    <definedName name="Excel_BuiltIn_Print_Area_17" localSheetId="51">#REF!</definedName>
    <definedName name="Excel_BuiltIn_Print_Area_17" localSheetId="52">#REF!</definedName>
    <definedName name="Excel_BuiltIn_Print_Area_17" localSheetId="53">#REF!</definedName>
    <definedName name="Excel_BuiltIn_Print_Area_17" localSheetId="54">#REF!</definedName>
    <definedName name="Excel_BuiltIn_Print_Area_17" localSheetId="55">#REF!</definedName>
    <definedName name="Excel_BuiltIn_Print_Area_17" localSheetId="56">#REF!</definedName>
    <definedName name="Excel_BuiltIn_Print_Area_17" localSheetId="57">#REF!</definedName>
    <definedName name="Excel_BuiltIn_Print_Area_17" localSheetId="58">#REF!</definedName>
    <definedName name="Excel_BuiltIn_Print_Area_17" localSheetId="59">#REF!</definedName>
    <definedName name="Excel_BuiltIn_Print_Area_17" localSheetId="60">#REF!</definedName>
    <definedName name="Excel_BuiltIn_Print_Area_17" localSheetId="61">#REF!</definedName>
    <definedName name="Excel_BuiltIn_Print_Area_17" localSheetId="62">#REF!</definedName>
    <definedName name="Excel_BuiltIn_Print_Area_17" localSheetId="63">#REF!</definedName>
    <definedName name="Excel_BuiltIn_Print_Area_17" localSheetId="64">#REF!</definedName>
    <definedName name="Excel_BuiltIn_Print_Area_17" localSheetId="65">#REF!</definedName>
    <definedName name="Excel_BuiltIn_Print_Area_17" localSheetId="66">#REF!</definedName>
    <definedName name="Excel_BuiltIn_Print_Area_17" localSheetId="67">#REF!</definedName>
    <definedName name="Excel_BuiltIn_Print_Area_17" localSheetId="68">#REF!</definedName>
    <definedName name="Excel_BuiltIn_Print_Area_17" localSheetId="69">#REF!</definedName>
    <definedName name="Excel_BuiltIn_Print_Area_17" localSheetId="70">#REF!</definedName>
    <definedName name="Excel_BuiltIn_Print_Area_17" localSheetId="71">#REF!</definedName>
    <definedName name="Excel_BuiltIn_Print_Area_17" localSheetId="72">#REF!</definedName>
    <definedName name="Excel_BuiltIn_Print_Area_17" localSheetId="73">#REF!</definedName>
    <definedName name="Excel_BuiltIn_Print_Area_17" localSheetId="74">#REF!</definedName>
    <definedName name="Excel_BuiltIn_Print_Area_17" localSheetId="75">#REF!</definedName>
    <definedName name="Excel_BuiltIn_Print_Area_17" localSheetId="76">#REF!</definedName>
    <definedName name="Excel_BuiltIn_Print_Area_17" localSheetId="77">#REF!</definedName>
    <definedName name="Excel_BuiltIn_Print_Area_17" localSheetId="78">#REF!</definedName>
    <definedName name="Excel_BuiltIn_Print_Area_17" localSheetId="79">#REF!</definedName>
    <definedName name="Excel_BuiltIn_Print_Area_17" localSheetId="80">#REF!</definedName>
    <definedName name="Excel_BuiltIn_Print_Area_17" localSheetId="81">#REF!</definedName>
    <definedName name="Excel_BuiltIn_Print_Area_17" localSheetId="82">#REF!</definedName>
    <definedName name="Excel_BuiltIn_Print_Area_17" localSheetId="83">#REF!</definedName>
    <definedName name="Excel_BuiltIn_Print_Area_17" localSheetId="84">#REF!</definedName>
    <definedName name="Excel_BuiltIn_Print_Area_17" localSheetId="85">#REF!</definedName>
    <definedName name="Excel_BuiltIn_Print_Area_17" localSheetId="86">#REF!</definedName>
    <definedName name="Excel_BuiltIn_Print_Area_17" localSheetId="87">#REF!</definedName>
    <definedName name="Excel_BuiltIn_Print_Area_17" localSheetId="88">#REF!</definedName>
    <definedName name="Excel_BuiltIn_Print_Area_17" localSheetId="89">#REF!</definedName>
    <definedName name="Excel_BuiltIn_Print_Area_17" localSheetId="90">#REF!</definedName>
    <definedName name="Excel_BuiltIn_Print_Area_17" localSheetId="91">#REF!</definedName>
    <definedName name="Excel_BuiltIn_Print_Area_17" localSheetId="92">#REF!</definedName>
    <definedName name="Excel_BuiltIn_Print_Area_17" localSheetId="93">#REF!</definedName>
    <definedName name="Excel_BuiltIn_Print_Area_17" localSheetId="94">#REF!</definedName>
    <definedName name="Excel_BuiltIn_Print_Area_17" localSheetId="95">#REF!</definedName>
    <definedName name="Excel_BuiltIn_Print_Area_17" localSheetId="96">#REF!</definedName>
    <definedName name="Excel_BuiltIn_Print_Area_17" localSheetId="97">#REF!</definedName>
    <definedName name="Excel_BuiltIn_Print_Area_17" localSheetId="98">#REF!</definedName>
    <definedName name="Excel_BuiltIn_Print_Area_17" localSheetId="99">#REF!</definedName>
    <definedName name="Excel_BuiltIn_Print_Area_17" localSheetId="100">#REF!</definedName>
    <definedName name="Excel_BuiltIn_Print_Area_17" localSheetId="101">#REF!</definedName>
    <definedName name="Excel_BuiltIn_Print_Area_17" localSheetId="102">#REF!</definedName>
    <definedName name="Excel_BuiltIn_Print_Area_17" localSheetId="103">#REF!</definedName>
    <definedName name="Excel_BuiltIn_Print_Area_17" localSheetId="15">#REF!</definedName>
    <definedName name="Excel_BuiltIn_Print_Area_17" localSheetId="16">#REF!</definedName>
    <definedName name="Excel_BuiltIn_Print_Area_17" localSheetId="20">#REF!</definedName>
    <definedName name="Excel_BuiltIn_Print_Area_17" localSheetId="21">#REF!</definedName>
    <definedName name="Excel_BuiltIn_Print_Area_17" localSheetId="22">#REF!</definedName>
    <definedName name="Excel_BuiltIn_Print_Area_17" localSheetId="23">#REF!</definedName>
    <definedName name="Excel_BuiltIn_Print_Area_17" localSheetId="17">#REF!</definedName>
    <definedName name="Excel_BuiltIn_Print_Area_17" localSheetId="24">#REF!</definedName>
    <definedName name="Excel_BuiltIn_Print_Area_17" localSheetId="25">#REF!</definedName>
    <definedName name="Excel_BuiltIn_Print_Area_17" localSheetId="18">#REF!</definedName>
    <definedName name="Excel_BuiltIn_Print_Area_17" localSheetId="19">#REF!</definedName>
    <definedName name="Excel_BuiltIn_Print_Area_17" localSheetId="5">#REF!</definedName>
    <definedName name="Excel_BuiltIn_Print_Area_17" localSheetId="6">#REF!</definedName>
    <definedName name="Excel_BuiltIn_Print_Area_17" localSheetId="7">#REF!</definedName>
    <definedName name="Excel_BuiltIn_Print_Area_17" localSheetId="8">#REF!</definedName>
    <definedName name="Excel_BuiltIn_Print_Area_17" localSheetId="9">#REF!</definedName>
    <definedName name="Excel_BuiltIn_Print_Area_17" localSheetId="10">#REF!</definedName>
    <definedName name="Excel_BuiltIn_Print_Area_17" localSheetId="11">#REF!</definedName>
    <definedName name="Excel_BuiltIn_Print_Area_17" localSheetId="12">#REF!</definedName>
    <definedName name="Excel_BuiltIn_Print_Area_17" localSheetId="13">#REF!</definedName>
    <definedName name="Excel_BuiltIn_Print_Area_17" localSheetId="14">#REF!</definedName>
    <definedName name="Excel_BuiltIn_Print_Area_17">#REF!</definedName>
    <definedName name="Excel_BuiltIn_Print_Area_18" localSheetId="27">#REF!</definedName>
    <definedName name="Excel_BuiltIn_Print_Area_18" localSheetId="26">#REF!</definedName>
    <definedName name="Excel_BuiltIn_Print_Area_18" localSheetId="28">#REF!</definedName>
    <definedName name="Excel_BuiltIn_Print_Area_18" localSheetId="29">#REF!</definedName>
    <definedName name="Excel_BuiltIn_Print_Area_18" localSheetId="30">#REF!</definedName>
    <definedName name="Excel_BuiltIn_Print_Area_18" localSheetId="31">#REF!</definedName>
    <definedName name="Excel_BuiltIn_Print_Area_18" localSheetId="32">#REF!</definedName>
    <definedName name="Excel_BuiltIn_Print_Area_18" localSheetId="33">#REF!</definedName>
    <definedName name="Excel_BuiltIn_Print_Area_18" localSheetId="34">#REF!</definedName>
    <definedName name="Excel_BuiltIn_Print_Area_18" localSheetId="35">#REF!</definedName>
    <definedName name="Excel_BuiltIn_Print_Area_18" localSheetId="36">#REF!</definedName>
    <definedName name="Excel_BuiltIn_Print_Area_18" localSheetId="37">#REF!</definedName>
    <definedName name="Excel_BuiltIn_Print_Area_18" localSheetId="38">#REF!</definedName>
    <definedName name="Excel_BuiltIn_Print_Area_18" localSheetId="39">#REF!</definedName>
    <definedName name="Excel_BuiltIn_Print_Area_18" localSheetId="40">#REF!</definedName>
    <definedName name="Excel_BuiltIn_Print_Area_18" localSheetId="41">#REF!</definedName>
    <definedName name="Excel_BuiltIn_Print_Area_18" localSheetId="42">#REF!</definedName>
    <definedName name="Excel_BuiltIn_Print_Area_18" localSheetId="43">#REF!</definedName>
    <definedName name="Excel_BuiltIn_Print_Area_18" localSheetId="44">#REF!</definedName>
    <definedName name="Excel_BuiltIn_Print_Area_18" localSheetId="45">#REF!</definedName>
    <definedName name="Excel_BuiltIn_Print_Area_18" localSheetId="46">#REF!</definedName>
    <definedName name="Excel_BuiltIn_Print_Area_18" localSheetId="47">#REF!</definedName>
    <definedName name="Excel_BuiltIn_Print_Area_18" localSheetId="48">#REF!</definedName>
    <definedName name="Excel_BuiltIn_Print_Area_18" localSheetId="49">#REF!</definedName>
    <definedName name="Excel_BuiltIn_Print_Area_18" localSheetId="50">#REF!</definedName>
    <definedName name="Excel_BuiltIn_Print_Area_18" localSheetId="51">#REF!</definedName>
    <definedName name="Excel_BuiltIn_Print_Area_18" localSheetId="52">#REF!</definedName>
    <definedName name="Excel_BuiltIn_Print_Area_18" localSheetId="53">#REF!</definedName>
    <definedName name="Excel_BuiltIn_Print_Area_18" localSheetId="54">#REF!</definedName>
    <definedName name="Excel_BuiltIn_Print_Area_18" localSheetId="55">#REF!</definedName>
    <definedName name="Excel_BuiltIn_Print_Area_18" localSheetId="56">#REF!</definedName>
    <definedName name="Excel_BuiltIn_Print_Area_18" localSheetId="57">#REF!</definedName>
    <definedName name="Excel_BuiltIn_Print_Area_18" localSheetId="58">#REF!</definedName>
    <definedName name="Excel_BuiltIn_Print_Area_18" localSheetId="59">#REF!</definedName>
    <definedName name="Excel_BuiltIn_Print_Area_18" localSheetId="60">#REF!</definedName>
    <definedName name="Excel_BuiltIn_Print_Area_18" localSheetId="61">#REF!</definedName>
    <definedName name="Excel_BuiltIn_Print_Area_18" localSheetId="62">#REF!</definedName>
    <definedName name="Excel_BuiltIn_Print_Area_18" localSheetId="63">#REF!</definedName>
    <definedName name="Excel_BuiltIn_Print_Area_18" localSheetId="64">#REF!</definedName>
    <definedName name="Excel_BuiltIn_Print_Area_18" localSheetId="65">#REF!</definedName>
    <definedName name="Excel_BuiltIn_Print_Area_18" localSheetId="66">#REF!</definedName>
    <definedName name="Excel_BuiltIn_Print_Area_18" localSheetId="67">#REF!</definedName>
    <definedName name="Excel_BuiltIn_Print_Area_18" localSheetId="68">#REF!</definedName>
    <definedName name="Excel_BuiltIn_Print_Area_18" localSheetId="69">#REF!</definedName>
    <definedName name="Excel_BuiltIn_Print_Area_18" localSheetId="70">#REF!</definedName>
    <definedName name="Excel_BuiltIn_Print_Area_18" localSheetId="71">#REF!</definedName>
    <definedName name="Excel_BuiltIn_Print_Area_18" localSheetId="72">#REF!</definedName>
    <definedName name="Excel_BuiltIn_Print_Area_18" localSheetId="73">#REF!</definedName>
    <definedName name="Excel_BuiltIn_Print_Area_18" localSheetId="74">#REF!</definedName>
    <definedName name="Excel_BuiltIn_Print_Area_18" localSheetId="75">#REF!</definedName>
    <definedName name="Excel_BuiltIn_Print_Area_18" localSheetId="76">#REF!</definedName>
    <definedName name="Excel_BuiltIn_Print_Area_18" localSheetId="77">#REF!</definedName>
    <definedName name="Excel_BuiltIn_Print_Area_18" localSheetId="78">#REF!</definedName>
    <definedName name="Excel_BuiltIn_Print_Area_18" localSheetId="79">#REF!</definedName>
    <definedName name="Excel_BuiltIn_Print_Area_18" localSheetId="80">#REF!</definedName>
    <definedName name="Excel_BuiltIn_Print_Area_18" localSheetId="81">#REF!</definedName>
    <definedName name="Excel_BuiltIn_Print_Area_18" localSheetId="82">#REF!</definedName>
    <definedName name="Excel_BuiltIn_Print_Area_18" localSheetId="83">#REF!</definedName>
    <definedName name="Excel_BuiltIn_Print_Area_18" localSheetId="84">#REF!</definedName>
    <definedName name="Excel_BuiltIn_Print_Area_18" localSheetId="85">#REF!</definedName>
    <definedName name="Excel_BuiltIn_Print_Area_18" localSheetId="86">#REF!</definedName>
    <definedName name="Excel_BuiltIn_Print_Area_18" localSheetId="87">#REF!</definedName>
    <definedName name="Excel_BuiltIn_Print_Area_18" localSheetId="88">#REF!</definedName>
    <definedName name="Excel_BuiltIn_Print_Area_18" localSheetId="89">#REF!</definedName>
    <definedName name="Excel_BuiltIn_Print_Area_18" localSheetId="90">#REF!</definedName>
    <definedName name="Excel_BuiltIn_Print_Area_18" localSheetId="91">#REF!</definedName>
    <definedName name="Excel_BuiltIn_Print_Area_18" localSheetId="92">#REF!</definedName>
    <definedName name="Excel_BuiltIn_Print_Area_18" localSheetId="93">#REF!</definedName>
    <definedName name="Excel_BuiltIn_Print_Area_18" localSheetId="94">#REF!</definedName>
    <definedName name="Excel_BuiltIn_Print_Area_18" localSheetId="95">#REF!</definedName>
    <definedName name="Excel_BuiltIn_Print_Area_18" localSheetId="96">#REF!</definedName>
    <definedName name="Excel_BuiltIn_Print_Area_18" localSheetId="97">#REF!</definedName>
    <definedName name="Excel_BuiltIn_Print_Area_18" localSheetId="98">#REF!</definedName>
    <definedName name="Excel_BuiltIn_Print_Area_18" localSheetId="99">#REF!</definedName>
    <definedName name="Excel_BuiltIn_Print_Area_18" localSheetId="100">#REF!</definedName>
    <definedName name="Excel_BuiltIn_Print_Area_18" localSheetId="101">#REF!</definedName>
    <definedName name="Excel_BuiltIn_Print_Area_18" localSheetId="102">#REF!</definedName>
    <definedName name="Excel_BuiltIn_Print_Area_18" localSheetId="103">#REF!</definedName>
    <definedName name="Excel_BuiltIn_Print_Area_18" localSheetId="15">#REF!</definedName>
    <definedName name="Excel_BuiltIn_Print_Area_18" localSheetId="16">#REF!</definedName>
    <definedName name="Excel_BuiltIn_Print_Area_18" localSheetId="20">#REF!</definedName>
    <definedName name="Excel_BuiltIn_Print_Area_18" localSheetId="21">#REF!</definedName>
    <definedName name="Excel_BuiltIn_Print_Area_18" localSheetId="22">#REF!</definedName>
    <definedName name="Excel_BuiltIn_Print_Area_18" localSheetId="23">#REF!</definedName>
    <definedName name="Excel_BuiltIn_Print_Area_18" localSheetId="17">#REF!</definedName>
    <definedName name="Excel_BuiltIn_Print_Area_18" localSheetId="24">#REF!</definedName>
    <definedName name="Excel_BuiltIn_Print_Area_18" localSheetId="25">#REF!</definedName>
    <definedName name="Excel_BuiltIn_Print_Area_18" localSheetId="18">#REF!</definedName>
    <definedName name="Excel_BuiltIn_Print_Area_18" localSheetId="19">#REF!</definedName>
    <definedName name="Excel_BuiltIn_Print_Area_18" localSheetId="5">#REF!</definedName>
    <definedName name="Excel_BuiltIn_Print_Area_18" localSheetId="6">#REF!</definedName>
    <definedName name="Excel_BuiltIn_Print_Area_18" localSheetId="7">#REF!</definedName>
    <definedName name="Excel_BuiltIn_Print_Area_18" localSheetId="8">#REF!</definedName>
    <definedName name="Excel_BuiltIn_Print_Area_18" localSheetId="9">#REF!</definedName>
    <definedName name="Excel_BuiltIn_Print_Area_18" localSheetId="10">#REF!</definedName>
    <definedName name="Excel_BuiltIn_Print_Area_18" localSheetId="11">#REF!</definedName>
    <definedName name="Excel_BuiltIn_Print_Area_18" localSheetId="12">#REF!</definedName>
    <definedName name="Excel_BuiltIn_Print_Area_18" localSheetId="13">#REF!</definedName>
    <definedName name="Excel_BuiltIn_Print_Area_18" localSheetId="14">#REF!</definedName>
    <definedName name="Excel_BuiltIn_Print_Area_18">#REF!</definedName>
    <definedName name="Excel_BuiltIn_Print_Area_19" localSheetId="27">#REF!</definedName>
    <definedName name="Excel_BuiltIn_Print_Area_19" localSheetId="26">#REF!</definedName>
    <definedName name="Excel_BuiltIn_Print_Area_19" localSheetId="28">#REF!</definedName>
    <definedName name="Excel_BuiltIn_Print_Area_19" localSheetId="29">#REF!</definedName>
    <definedName name="Excel_BuiltIn_Print_Area_19" localSheetId="30">#REF!</definedName>
    <definedName name="Excel_BuiltIn_Print_Area_19" localSheetId="31">#REF!</definedName>
    <definedName name="Excel_BuiltIn_Print_Area_19" localSheetId="32">#REF!</definedName>
    <definedName name="Excel_BuiltIn_Print_Area_19" localSheetId="33">#REF!</definedName>
    <definedName name="Excel_BuiltIn_Print_Area_19" localSheetId="34">#REF!</definedName>
    <definedName name="Excel_BuiltIn_Print_Area_19" localSheetId="35">#REF!</definedName>
    <definedName name="Excel_BuiltIn_Print_Area_19" localSheetId="36">#REF!</definedName>
    <definedName name="Excel_BuiltIn_Print_Area_19" localSheetId="37">#REF!</definedName>
    <definedName name="Excel_BuiltIn_Print_Area_19" localSheetId="38">#REF!</definedName>
    <definedName name="Excel_BuiltIn_Print_Area_19" localSheetId="39">#REF!</definedName>
    <definedName name="Excel_BuiltIn_Print_Area_19" localSheetId="40">#REF!</definedName>
    <definedName name="Excel_BuiltIn_Print_Area_19" localSheetId="41">#REF!</definedName>
    <definedName name="Excel_BuiltIn_Print_Area_19" localSheetId="42">#REF!</definedName>
    <definedName name="Excel_BuiltIn_Print_Area_19" localSheetId="43">#REF!</definedName>
    <definedName name="Excel_BuiltIn_Print_Area_19" localSheetId="44">#REF!</definedName>
    <definedName name="Excel_BuiltIn_Print_Area_19" localSheetId="45">#REF!</definedName>
    <definedName name="Excel_BuiltIn_Print_Area_19" localSheetId="46">#REF!</definedName>
    <definedName name="Excel_BuiltIn_Print_Area_19" localSheetId="47">#REF!</definedName>
    <definedName name="Excel_BuiltIn_Print_Area_19" localSheetId="48">#REF!</definedName>
    <definedName name="Excel_BuiltIn_Print_Area_19" localSheetId="49">#REF!</definedName>
    <definedName name="Excel_BuiltIn_Print_Area_19" localSheetId="50">#REF!</definedName>
    <definedName name="Excel_BuiltIn_Print_Area_19" localSheetId="51">#REF!</definedName>
    <definedName name="Excel_BuiltIn_Print_Area_19" localSheetId="52">#REF!</definedName>
    <definedName name="Excel_BuiltIn_Print_Area_19" localSheetId="53">#REF!</definedName>
    <definedName name="Excel_BuiltIn_Print_Area_19" localSheetId="54">#REF!</definedName>
    <definedName name="Excel_BuiltIn_Print_Area_19" localSheetId="55">#REF!</definedName>
    <definedName name="Excel_BuiltIn_Print_Area_19" localSheetId="56">#REF!</definedName>
    <definedName name="Excel_BuiltIn_Print_Area_19" localSheetId="57">#REF!</definedName>
    <definedName name="Excel_BuiltIn_Print_Area_19" localSheetId="58">#REF!</definedName>
    <definedName name="Excel_BuiltIn_Print_Area_19" localSheetId="59">#REF!</definedName>
    <definedName name="Excel_BuiltIn_Print_Area_19" localSheetId="60">#REF!</definedName>
    <definedName name="Excel_BuiltIn_Print_Area_19" localSheetId="61">#REF!</definedName>
    <definedName name="Excel_BuiltIn_Print_Area_19" localSheetId="62">#REF!</definedName>
    <definedName name="Excel_BuiltIn_Print_Area_19" localSheetId="63">#REF!</definedName>
    <definedName name="Excel_BuiltIn_Print_Area_19" localSheetId="64">#REF!</definedName>
    <definedName name="Excel_BuiltIn_Print_Area_19" localSheetId="65">#REF!</definedName>
    <definedName name="Excel_BuiltIn_Print_Area_19" localSheetId="66">#REF!</definedName>
    <definedName name="Excel_BuiltIn_Print_Area_19" localSheetId="67">#REF!</definedName>
    <definedName name="Excel_BuiltIn_Print_Area_19" localSheetId="68">#REF!</definedName>
    <definedName name="Excel_BuiltIn_Print_Area_19" localSheetId="69">#REF!</definedName>
    <definedName name="Excel_BuiltIn_Print_Area_19" localSheetId="70">#REF!</definedName>
    <definedName name="Excel_BuiltIn_Print_Area_19" localSheetId="71">#REF!</definedName>
    <definedName name="Excel_BuiltIn_Print_Area_19" localSheetId="72">#REF!</definedName>
    <definedName name="Excel_BuiltIn_Print_Area_19" localSheetId="73">#REF!</definedName>
    <definedName name="Excel_BuiltIn_Print_Area_19" localSheetId="74">#REF!</definedName>
    <definedName name="Excel_BuiltIn_Print_Area_19" localSheetId="75">#REF!</definedName>
    <definedName name="Excel_BuiltIn_Print_Area_19" localSheetId="76">#REF!</definedName>
    <definedName name="Excel_BuiltIn_Print_Area_19" localSheetId="77">#REF!</definedName>
    <definedName name="Excel_BuiltIn_Print_Area_19" localSheetId="78">#REF!</definedName>
    <definedName name="Excel_BuiltIn_Print_Area_19" localSheetId="79">#REF!</definedName>
    <definedName name="Excel_BuiltIn_Print_Area_19" localSheetId="80">#REF!</definedName>
    <definedName name="Excel_BuiltIn_Print_Area_19" localSheetId="81">#REF!</definedName>
    <definedName name="Excel_BuiltIn_Print_Area_19" localSheetId="82">#REF!</definedName>
    <definedName name="Excel_BuiltIn_Print_Area_19" localSheetId="83">#REF!</definedName>
    <definedName name="Excel_BuiltIn_Print_Area_19" localSheetId="84">#REF!</definedName>
    <definedName name="Excel_BuiltIn_Print_Area_19" localSheetId="85">#REF!</definedName>
    <definedName name="Excel_BuiltIn_Print_Area_19" localSheetId="86">#REF!</definedName>
    <definedName name="Excel_BuiltIn_Print_Area_19" localSheetId="87">#REF!</definedName>
    <definedName name="Excel_BuiltIn_Print_Area_19" localSheetId="88">#REF!</definedName>
    <definedName name="Excel_BuiltIn_Print_Area_19" localSheetId="89">#REF!</definedName>
    <definedName name="Excel_BuiltIn_Print_Area_19" localSheetId="90">#REF!</definedName>
    <definedName name="Excel_BuiltIn_Print_Area_19" localSheetId="91">#REF!</definedName>
    <definedName name="Excel_BuiltIn_Print_Area_19" localSheetId="92">#REF!</definedName>
    <definedName name="Excel_BuiltIn_Print_Area_19" localSheetId="93">#REF!</definedName>
    <definedName name="Excel_BuiltIn_Print_Area_19" localSheetId="94">#REF!</definedName>
    <definedName name="Excel_BuiltIn_Print_Area_19" localSheetId="95">#REF!</definedName>
    <definedName name="Excel_BuiltIn_Print_Area_19" localSheetId="96">#REF!</definedName>
    <definedName name="Excel_BuiltIn_Print_Area_19" localSheetId="97">#REF!</definedName>
    <definedName name="Excel_BuiltIn_Print_Area_19" localSheetId="98">#REF!</definedName>
    <definedName name="Excel_BuiltIn_Print_Area_19" localSheetId="99">#REF!</definedName>
    <definedName name="Excel_BuiltIn_Print_Area_19" localSheetId="100">#REF!</definedName>
    <definedName name="Excel_BuiltIn_Print_Area_19" localSheetId="101">#REF!</definedName>
    <definedName name="Excel_BuiltIn_Print_Area_19" localSheetId="102">#REF!</definedName>
    <definedName name="Excel_BuiltIn_Print_Area_19" localSheetId="103">#REF!</definedName>
    <definedName name="Excel_BuiltIn_Print_Area_19" localSheetId="15">#REF!</definedName>
    <definedName name="Excel_BuiltIn_Print_Area_19" localSheetId="16">#REF!</definedName>
    <definedName name="Excel_BuiltIn_Print_Area_19" localSheetId="20">#REF!</definedName>
    <definedName name="Excel_BuiltIn_Print_Area_19" localSheetId="21">#REF!</definedName>
    <definedName name="Excel_BuiltIn_Print_Area_19" localSheetId="22">#REF!</definedName>
    <definedName name="Excel_BuiltIn_Print_Area_19" localSheetId="23">#REF!</definedName>
    <definedName name="Excel_BuiltIn_Print_Area_19" localSheetId="17">#REF!</definedName>
    <definedName name="Excel_BuiltIn_Print_Area_19" localSheetId="24">#REF!</definedName>
    <definedName name="Excel_BuiltIn_Print_Area_19" localSheetId="25">#REF!</definedName>
    <definedName name="Excel_BuiltIn_Print_Area_19" localSheetId="18">#REF!</definedName>
    <definedName name="Excel_BuiltIn_Print_Area_19" localSheetId="19">#REF!</definedName>
    <definedName name="Excel_BuiltIn_Print_Area_19" localSheetId="5">#REF!</definedName>
    <definedName name="Excel_BuiltIn_Print_Area_19" localSheetId="6">#REF!</definedName>
    <definedName name="Excel_BuiltIn_Print_Area_19" localSheetId="7">#REF!</definedName>
    <definedName name="Excel_BuiltIn_Print_Area_19" localSheetId="8">#REF!</definedName>
    <definedName name="Excel_BuiltIn_Print_Area_19" localSheetId="9">#REF!</definedName>
    <definedName name="Excel_BuiltIn_Print_Area_19" localSheetId="10">#REF!</definedName>
    <definedName name="Excel_BuiltIn_Print_Area_19" localSheetId="11">#REF!</definedName>
    <definedName name="Excel_BuiltIn_Print_Area_19" localSheetId="12">#REF!</definedName>
    <definedName name="Excel_BuiltIn_Print_Area_19" localSheetId="13">#REF!</definedName>
    <definedName name="Excel_BuiltIn_Print_Area_19" localSheetId="14">#REF!</definedName>
    <definedName name="Excel_BuiltIn_Print_Area_19">#REF!</definedName>
    <definedName name="Excel_BuiltIn_Print_Area_2" localSheetId="27">#REF!</definedName>
    <definedName name="Excel_BuiltIn_Print_Area_2" localSheetId="26">#REF!</definedName>
    <definedName name="Excel_BuiltIn_Print_Area_2" localSheetId="28">#REF!</definedName>
    <definedName name="Excel_BuiltIn_Print_Area_2" localSheetId="29">#REF!</definedName>
    <definedName name="Excel_BuiltIn_Print_Area_2" localSheetId="30">#REF!</definedName>
    <definedName name="Excel_BuiltIn_Print_Area_2" localSheetId="31">#REF!</definedName>
    <definedName name="Excel_BuiltIn_Print_Area_2" localSheetId="32">#REF!</definedName>
    <definedName name="Excel_BuiltIn_Print_Area_2" localSheetId="33">#REF!</definedName>
    <definedName name="Excel_BuiltIn_Print_Area_2" localSheetId="34">#REF!</definedName>
    <definedName name="Excel_BuiltIn_Print_Area_2" localSheetId="35">#REF!</definedName>
    <definedName name="Excel_BuiltIn_Print_Area_2" localSheetId="36">#REF!</definedName>
    <definedName name="Excel_BuiltIn_Print_Area_2" localSheetId="37">#REF!</definedName>
    <definedName name="Excel_BuiltIn_Print_Area_2" localSheetId="38">#REF!</definedName>
    <definedName name="Excel_BuiltIn_Print_Area_2" localSheetId="39">#REF!</definedName>
    <definedName name="Excel_BuiltIn_Print_Area_2" localSheetId="40">#REF!</definedName>
    <definedName name="Excel_BuiltIn_Print_Area_2" localSheetId="41">#REF!</definedName>
    <definedName name="Excel_BuiltIn_Print_Area_2" localSheetId="42">#REF!</definedName>
    <definedName name="Excel_BuiltIn_Print_Area_2" localSheetId="43">#REF!</definedName>
    <definedName name="Excel_BuiltIn_Print_Area_2" localSheetId="44">#REF!</definedName>
    <definedName name="Excel_BuiltIn_Print_Area_2" localSheetId="45">#REF!</definedName>
    <definedName name="Excel_BuiltIn_Print_Area_2" localSheetId="46">#REF!</definedName>
    <definedName name="Excel_BuiltIn_Print_Area_2" localSheetId="47">#REF!</definedName>
    <definedName name="Excel_BuiltIn_Print_Area_2" localSheetId="48">#REF!</definedName>
    <definedName name="Excel_BuiltIn_Print_Area_2" localSheetId="49">#REF!</definedName>
    <definedName name="Excel_BuiltIn_Print_Area_2" localSheetId="50">#REF!</definedName>
    <definedName name="Excel_BuiltIn_Print_Area_2" localSheetId="51">#REF!</definedName>
    <definedName name="Excel_BuiltIn_Print_Area_2" localSheetId="52">#REF!</definedName>
    <definedName name="Excel_BuiltIn_Print_Area_2" localSheetId="53">#REF!</definedName>
    <definedName name="Excel_BuiltIn_Print_Area_2" localSheetId="54">#REF!</definedName>
    <definedName name="Excel_BuiltIn_Print_Area_2" localSheetId="55">#REF!</definedName>
    <definedName name="Excel_BuiltIn_Print_Area_2" localSheetId="56">#REF!</definedName>
    <definedName name="Excel_BuiltIn_Print_Area_2" localSheetId="57">#REF!</definedName>
    <definedName name="Excel_BuiltIn_Print_Area_2" localSheetId="58">#REF!</definedName>
    <definedName name="Excel_BuiltIn_Print_Area_2" localSheetId="59">#REF!</definedName>
    <definedName name="Excel_BuiltIn_Print_Area_2" localSheetId="60">#REF!</definedName>
    <definedName name="Excel_BuiltIn_Print_Area_2" localSheetId="61">#REF!</definedName>
    <definedName name="Excel_BuiltIn_Print_Area_2" localSheetId="62">#REF!</definedName>
    <definedName name="Excel_BuiltIn_Print_Area_2" localSheetId="63">#REF!</definedName>
    <definedName name="Excel_BuiltIn_Print_Area_2" localSheetId="64">#REF!</definedName>
    <definedName name="Excel_BuiltIn_Print_Area_2" localSheetId="65">#REF!</definedName>
    <definedName name="Excel_BuiltIn_Print_Area_2" localSheetId="66">#REF!</definedName>
    <definedName name="Excel_BuiltIn_Print_Area_2" localSheetId="67">#REF!</definedName>
    <definedName name="Excel_BuiltIn_Print_Area_2" localSheetId="68">#REF!</definedName>
    <definedName name="Excel_BuiltIn_Print_Area_2" localSheetId="69">#REF!</definedName>
    <definedName name="Excel_BuiltIn_Print_Area_2" localSheetId="70">#REF!</definedName>
    <definedName name="Excel_BuiltIn_Print_Area_2" localSheetId="71">#REF!</definedName>
    <definedName name="Excel_BuiltIn_Print_Area_2" localSheetId="72">#REF!</definedName>
    <definedName name="Excel_BuiltIn_Print_Area_2" localSheetId="73">#REF!</definedName>
    <definedName name="Excel_BuiltIn_Print_Area_2" localSheetId="74">#REF!</definedName>
    <definedName name="Excel_BuiltIn_Print_Area_2" localSheetId="75">#REF!</definedName>
    <definedName name="Excel_BuiltIn_Print_Area_2" localSheetId="76">#REF!</definedName>
    <definedName name="Excel_BuiltIn_Print_Area_2" localSheetId="77">#REF!</definedName>
    <definedName name="Excel_BuiltIn_Print_Area_2" localSheetId="78">#REF!</definedName>
    <definedName name="Excel_BuiltIn_Print_Area_2" localSheetId="79">#REF!</definedName>
    <definedName name="Excel_BuiltIn_Print_Area_2" localSheetId="80">#REF!</definedName>
    <definedName name="Excel_BuiltIn_Print_Area_2" localSheetId="81">#REF!</definedName>
    <definedName name="Excel_BuiltIn_Print_Area_2" localSheetId="82">#REF!</definedName>
    <definedName name="Excel_BuiltIn_Print_Area_2" localSheetId="83">#REF!</definedName>
    <definedName name="Excel_BuiltIn_Print_Area_2" localSheetId="84">#REF!</definedName>
    <definedName name="Excel_BuiltIn_Print_Area_2" localSheetId="85">#REF!</definedName>
    <definedName name="Excel_BuiltIn_Print_Area_2" localSheetId="86">#REF!</definedName>
    <definedName name="Excel_BuiltIn_Print_Area_2" localSheetId="87">#REF!</definedName>
    <definedName name="Excel_BuiltIn_Print_Area_2" localSheetId="88">#REF!</definedName>
    <definedName name="Excel_BuiltIn_Print_Area_2" localSheetId="89">#REF!</definedName>
    <definedName name="Excel_BuiltIn_Print_Area_2" localSheetId="90">#REF!</definedName>
    <definedName name="Excel_BuiltIn_Print_Area_2" localSheetId="91">#REF!</definedName>
    <definedName name="Excel_BuiltIn_Print_Area_2" localSheetId="92">#REF!</definedName>
    <definedName name="Excel_BuiltIn_Print_Area_2" localSheetId="93">#REF!</definedName>
    <definedName name="Excel_BuiltIn_Print_Area_2" localSheetId="94">#REF!</definedName>
    <definedName name="Excel_BuiltIn_Print_Area_2" localSheetId="95">#REF!</definedName>
    <definedName name="Excel_BuiltIn_Print_Area_2" localSheetId="96">#REF!</definedName>
    <definedName name="Excel_BuiltIn_Print_Area_2" localSheetId="97">#REF!</definedName>
    <definedName name="Excel_BuiltIn_Print_Area_2" localSheetId="98">#REF!</definedName>
    <definedName name="Excel_BuiltIn_Print_Area_2" localSheetId="99">#REF!</definedName>
    <definedName name="Excel_BuiltIn_Print_Area_2" localSheetId="100">#REF!</definedName>
    <definedName name="Excel_BuiltIn_Print_Area_2" localSheetId="101">#REF!</definedName>
    <definedName name="Excel_BuiltIn_Print_Area_2" localSheetId="102">#REF!</definedName>
    <definedName name="Excel_BuiltIn_Print_Area_2" localSheetId="103">#REF!</definedName>
    <definedName name="Excel_BuiltIn_Print_Area_2" localSheetId="15">#REF!</definedName>
    <definedName name="Excel_BuiltIn_Print_Area_2" localSheetId="16">#REF!</definedName>
    <definedName name="Excel_BuiltIn_Print_Area_2" localSheetId="20">#REF!</definedName>
    <definedName name="Excel_BuiltIn_Print_Area_2" localSheetId="21">#REF!</definedName>
    <definedName name="Excel_BuiltIn_Print_Area_2" localSheetId="22">#REF!</definedName>
    <definedName name="Excel_BuiltIn_Print_Area_2" localSheetId="23">#REF!</definedName>
    <definedName name="Excel_BuiltIn_Print_Area_2" localSheetId="17">#REF!</definedName>
    <definedName name="Excel_BuiltIn_Print_Area_2" localSheetId="24">#REF!</definedName>
    <definedName name="Excel_BuiltIn_Print_Area_2" localSheetId="25">#REF!</definedName>
    <definedName name="Excel_BuiltIn_Print_Area_2" localSheetId="18">#REF!</definedName>
    <definedName name="Excel_BuiltIn_Print_Area_2" localSheetId="19">#REF!</definedName>
    <definedName name="Excel_BuiltIn_Print_Area_2" localSheetId="5">#REF!</definedName>
    <definedName name="Excel_BuiltIn_Print_Area_2" localSheetId="6">#REF!</definedName>
    <definedName name="Excel_BuiltIn_Print_Area_2" localSheetId="7">#REF!</definedName>
    <definedName name="Excel_BuiltIn_Print_Area_2" localSheetId="8">#REF!</definedName>
    <definedName name="Excel_BuiltIn_Print_Area_2" localSheetId="9">#REF!</definedName>
    <definedName name="Excel_BuiltIn_Print_Area_2" localSheetId="10">#REF!</definedName>
    <definedName name="Excel_BuiltIn_Print_Area_2" localSheetId="11">#REF!</definedName>
    <definedName name="Excel_BuiltIn_Print_Area_2" localSheetId="12">#REF!</definedName>
    <definedName name="Excel_BuiltIn_Print_Area_2" localSheetId="13">#REF!</definedName>
    <definedName name="Excel_BuiltIn_Print_Area_2" localSheetId="14">#REF!</definedName>
    <definedName name="Excel_BuiltIn_Print_Area_2">#REF!</definedName>
    <definedName name="Excel_BuiltIn_Print_Area_20" localSheetId="27">#REF!</definedName>
    <definedName name="Excel_BuiltIn_Print_Area_20" localSheetId="26">#REF!</definedName>
    <definedName name="Excel_BuiltIn_Print_Area_20" localSheetId="28">#REF!</definedName>
    <definedName name="Excel_BuiltIn_Print_Area_20" localSheetId="29">#REF!</definedName>
    <definedName name="Excel_BuiltIn_Print_Area_20" localSheetId="30">#REF!</definedName>
    <definedName name="Excel_BuiltIn_Print_Area_20" localSheetId="31">#REF!</definedName>
    <definedName name="Excel_BuiltIn_Print_Area_20" localSheetId="32">#REF!</definedName>
    <definedName name="Excel_BuiltIn_Print_Area_20" localSheetId="33">#REF!</definedName>
    <definedName name="Excel_BuiltIn_Print_Area_20" localSheetId="34">#REF!</definedName>
    <definedName name="Excel_BuiltIn_Print_Area_20" localSheetId="35">#REF!</definedName>
    <definedName name="Excel_BuiltIn_Print_Area_20" localSheetId="36">#REF!</definedName>
    <definedName name="Excel_BuiltIn_Print_Area_20" localSheetId="37">#REF!</definedName>
    <definedName name="Excel_BuiltIn_Print_Area_20" localSheetId="38">#REF!</definedName>
    <definedName name="Excel_BuiltIn_Print_Area_20" localSheetId="39">#REF!</definedName>
    <definedName name="Excel_BuiltIn_Print_Area_20" localSheetId="40">#REF!</definedName>
    <definedName name="Excel_BuiltIn_Print_Area_20" localSheetId="41">#REF!</definedName>
    <definedName name="Excel_BuiltIn_Print_Area_20" localSheetId="42">#REF!</definedName>
    <definedName name="Excel_BuiltIn_Print_Area_20" localSheetId="43">#REF!</definedName>
    <definedName name="Excel_BuiltIn_Print_Area_20" localSheetId="44">#REF!</definedName>
    <definedName name="Excel_BuiltIn_Print_Area_20" localSheetId="45">#REF!</definedName>
    <definedName name="Excel_BuiltIn_Print_Area_20" localSheetId="46">#REF!</definedName>
    <definedName name="Excel_BuiltIn_Print_Area_20" localSheetId="47">#REF!</definedName>
    <definedName name="Excel_BuiltIn_Print_Area_20" localSheetId="48">#REF!</definedName>
    <definedName name="Excel_BuiltIn_Print_Area_20" localSheetId="49">#REF!</definedName>
    <definedName name="Excel_BuiltIn_Print_Area_20" localSheetId="50">#REF!</definedName>
    <definedName name="Excel_BuiltIn_Print_Area_20" localSheetId="51">#REF!</definedName>
    <definedName name="Excel_BuiltIn_Print_Area_20" localSheetId="52">#REF!</definedName>
    <definedName name="Excel_BuiltIn_Print_Area_20" localSheetId="53">#REF!</definedName>
    <definedName name="Excel_BuiltIn_Print_Area_20" localSheetId="54">#REF!</definedName>
    <definedName name="Excel_BuiltIn_Print_Area_20" localSheetId="55">#REF!</definedName>
    <definedName name="Excel_BuiltIn_Print_Area_20" localSheetId="56">#REF!</definedName>
    <definedName name="Excel_BuiltIn_Print_Area_20" localSheetId="57">#REF!</definedName>
    <definedName name="Excel_BuiltIn_Print_Area_20" localSheetId="58">#REF!</definedName>
    <definedName name="Excel_BuiltIn_Print_Area_20" localSheetId="59">#REF!</definedName>
    <definedName name="Excel_BuiltIn_Print_Area_20" localSheetId="60">#REF!</definedName>
    <definedName name="Excel_BuiltIn_Print_Area_20" localSheetId="61">#REF!</definedName>
    <definedName name="Excel_BuiltIn_Print_Area_20" localSheetId="62">#REF!</definedName>
    <definedName name="Excel_BuiltIn_Print_Area_20" localSheetId="63">#REF!</definedName>
    <definedName name="Excel_BuiltIn_Print_Area_20" localSheetId="64">#REF!</definedName>
    <definedName name="Excel_BuiltIn_Print_Area_20" localSheetId="65">#REF!</definedName>
    <definedName name="Excel_BuiltIn_Print_Area_20" localSheetId="66">#REF!</definedName>
    <definedName name="Excel_BuiltIn_Print_Area_20" localSheetId="67">#REF!</definedName>
    <definedName name="Excel_BuiltIn_Print_Area_20" localSheetId="68">#REF!</definedName>
    <definedName name="Excel_BuiltIn_Print_Area_20" localSheetId="69">#REF!</definedName>
    <definedName name="Excel_BuiltIn_Print_Area_20" localSheetId="70">#REF!</definedName>
    <definedName name="Excel_BuiltIn_Print_Area_20" localSheetId="71">#REF!</definedName>
    <definedName name="Excel_BuiltIn_Print_Area_20" localSheetId="72">#REF!</definedName>
    <definedName name="Excel_BuiltIn_Print_Area_20" localSheetId="73">#REF!</definedName>
    <definedName name="Excel_BuiltIn_Print_Area_20" localSheetId="74">#REF!</definedName>
    <definedName name="Excel_BuiltIn_Print_Area_20" localSheetId="75">#REF!</definedName>
    <definedName name="Excel_BuiltIn_Print_Area_20" localSheetId="76">#REF!</definedName>
    <definedName name="Excel_BuiltIn_Print_Area_20" localSheetId="77">#REF!</definedName>
    <definedName name="Excel_BuiltIn_Print_Area_20" localSheetId="78">#REF!</definedName>
    <definedName name="Excel_BuiltIn_Print_Area_20" localSheetId="79">#REF!</definedName>
    <definedName name="Excel_BuiltIn_Print_Area_20" localSheetId="80">#REF!</definedName>
    <definedName name="Excel_BuiltIn_Print_Area_20" localSheetId="81">#REF!</definedName>
    <definedName name="Excel_BuiltIn_Print_Area_20" localSheetId="82">#REF!</definedName>
    <definedName name="Excel_BuiltIn_Print_Area_20" localSheetId="83">#REF!</definedName>
    <definedName name="Excel_BuiltIn_Print_Area_20" localSheetId="84">#REF!</definedName>
    <definedName name="Excel_BuiltIn_Print_Area_20" localSheetId="85">#REF!</definedName>
    <definedName name="Excel_BuiltIn_Print_Area_20" localSheetId="86">#REF!</definedName>
    <definedName name="Excel_BuiltIn_Print_Area_20" localSheetId="87">#REF!</definedName>
    <definedName name="Excel_BuiltIn_Print_Area_20" localSheetId="88">#REF!</definedName>
    <definedName name="Excel_BuiltIn_Print_Area_20" localSheetId="89">#REF!</definedName>
    <definedName name="Excel_BuiltIn_Print_Area_20" localSheetId="90">#REF!</definedName>
    <definedName name="Excel_BuiltIn_Print_Area_20" localSheetId="91">#REF!</definedName>
    <definedName name="Excel_BuiltIn_Print_Area_20" localSheetId="92">#REF!</definedName>
    <definedName name="Excel_BuiltIn_Print_Area_20" localSheetId="93">#REF!</definedName>
    <definedName name="Excel_BuiltIn_Print_Area_20" localSheetId="94">#REF!</definedName>
    <definedName name="Excel_BuiltIn_Print_Area_20" localSheetId="95">#REF!</definedName>
    <definedName name="Excel_BuiltIn_Print_Area_20" localSheetId="96">#REF!</definedName>
    <definedName name="Excel_BuiltIn_Print_Area_20" localSheetId="97">#REF!</definedName>
    <definedName name="Excel_BuiltIn_Print_Area_20" localSheetId="98">#REF!</definedName>
    <definedName name="Excel_BuiltIn_Print_Area_20" localSheetId="99">#REF!</definedName>
    <definedName name="Excel_BuiltIn_Print_Area_20" localSheetId="100">#REF!</definedName>
    <definedName name="Excel_BuiltIn_Print_Area_20" localSheetId="101">#REF!</definedName>
    <definedName name="Excel_BuiltIn_Print_Area_20" localSheetId="102">#REF!</definedName>
    <definedName name="Excel_BuiltIn_Print_Area_20" localSheetId="103">#REF!</definedName>
    <definedName name="Excel_BuiltIn_Print_Area_20" localSheetId="15">#REF!</definedName>
    <definedName name="Excel_BuiltIn_Print_Area_20" localSheetId="16">#REF!</definedName>
    <definedName name="Excel_BuiltIn_Print_Area_20" localSheetId="20">#REF!</definedName>
    <definedName name="Excel_BuiltIn_Print_Area_20" localSheetId="21">#REF!</definedName>
    <definedName name="Excel_BuiltIn_Print_Area_20" localSheetId="22">#REF!</definedName>
    <definedName name="Excel_BuiltIn_Print_Area_20" localSheetId="23">#REF!</definedName>
    <definedName name="Excel_BuiltIn_Print_Area_20" localSheetId="17">#REF!</definedName>
    <definedName name="Excel_BuiltIn_Print_Area_20" localSheetId="24">#REF!</definedName>
    <definedName name="Excel_BuiltIn_Print_Area_20" localSheetId="25">#REF!</definedName>
    <definedName name="Excel_BuiltIn_Print_Area_20" localSheetId="18">#REF!</definedName>
    <definedName name="Excel_BuiltIn_Print_Area_20" localSheetId="19">#REF!</definedName>
    <definedName name="Excel_BuiltIn_Print_Area_20" localSheetId="5">#REF!</definedName>
    <definedName name="Excel_BuiltIn_Print_Area_20" localSheetId="6">#REF!</definedName>
    <definedName name="Excel_BuiltIn_Print_Area_20" localSheetId="7">#REF!</definedName>
    <definedName name="Excel_BuiltIn_Print_Area_20" localSheetId="8">#REF!</definedName>
    <definedName name="Excel_BuiltIn_Print_Area_20" localSheetId="9">#REF!</definedName>
    <definedName name="Excel_BuiltIn_Print_Area_20" localSheetId="10">#REF!</definedName>
    <definedName name="Excel_BuiltIn_Print_Area_20" localSheetId="11">#REF!</definedName>
    <definedName name="Excel_BuiltIn_Print_Area_20" localSheetId="12">#REF!</definedName>
    <definedName name="Excel_BuiltIn_Print_Area_20" localSheetId="13">#REF!</definedName>
    <definedName name="Excel_BuiltIn_Print_Area_20" localSheetId="14">#REF!</definedName>
    <definedName name="Excel_BuiltIn_Print_Area_20">#REF!</definedName>
    <definedName name="Excel_BuiltIn_Print_Area_21" localSheetId="27">#REF!</definedName>
    <definedName name="Excel_BuiltIn_Print_Area_21" localSheetId="26">#REF!</definedName>
    <definedName name="Excel_BuiltIn_Print_Area_21" localSheetId="28">#REF!</definedName>
    <definedName name="Excel_BuiltIn_Print_Area_21" localSheetId="29">#REF!</definedName>
    <definedName name="Excel_BuiltIn_Print_Area_21" localSheetId="30">#REF!</definedName>
    <definedName name="Excel_BuiltIn_Print_Area_21" localSheetId="31">#REF!</definedName>
    <definedName name="Excel_BuiltIn_Print_Area_21" localSheetId="32">#REF!</definedName>
    <definedName name="Excel_BuiltIn_Print_Area_21" localSheetId="33">#REF!</definedName>
    <definedName name="Excel_BuiltIn_Print_Area_21" localSheetId="34">#REF!</definedName>
    <definedName name="Excel_BuiltIn_Print_Area_21" localSheetId="35">#REF!</definedName>
    <definedName name="Excel_BuiltIn_Print_Area_21" localSheetId="36">#REF!</definedName>
    <definedName name="Excel_BuiltIn_Print_Area_21" localSheetId="37">#REF!</definedName>
    <definedName name="Excel_BuiltIn_Print_Area_21" localSheetId="38">#REF!</definedName>
    <definedName name="Excel_BuiltIn_Print_Area_21" localSheetId="39">#REF!</definedName>
    <definedName name="Excel_BuiltIn_Print_Area_21" localSheetId="40">#REF!</definedName>
    <definedName name="Excel_BuiltIn_Print_Area_21" localSheetId="41">#REF!</definedName>
    <definedName name="Excel_BuiltIn_Print_Area_21" localSheetId="42">#REF!</definedName>
    <definedName name="Excel_BuiltIn_Print_Area_21" localSheetId="43">#REF!</definedName>
    <definedName name="Excel_BuiltIn_Print_Area_21" localSheetId="44">#REF!</definedName>
    <definedName name="Excel_BuiltIn_Print_Area_21" localSheetId="45">#REF!</definedName>
    <definedName name="Excel_BuiltIn_Print_Area_21" localSheetId="46">#REF!</definedName>
    <definedName name="Excel_BuiltIn_Print_Area_21" localSheetId="47">#REF!</definedName>
    <definedName name="Excel_BuiltIn_Print_Area_21" localSheetId="48">#REF!</definedName>
    <definedName name="Excel_BuiltIn_Print_Area_21" localSheetId="49">#REF!</definedName>
    <definedName name="Excel_BuiltIn_Print_Area_21" localSheetId="50">#REF!</definedName>
    <definedName name="Excel_BuiltIn_Print_Area_21" localSheetId="51">#REF!</definedName>
    <definedName name="Excel_BuiltIn_Print_Area_21" localSheetId="52">#REF!</definedName>
    <definedName name="Excel_BuiltIn_Print_Area_21" localSheetId="53">#REF!</definedName>
    <definedName name="Excel_BuiltIn_Print_Area_21" localSheetId="54">#REF!</definedName>
    <definedName name="Excel_BuiltIn_Print_Area_21" localSheetId="55">#REF!</definedName>
    <definedName name="Excel_BuiltIn_Print_Area_21" localSheetId="56">#REF!</definedName>
    <definedName name="Excel_BuiltIn_Print_Area_21" localSheetId="57">#REF!</definedName>
    <definedName name="Excel_BuiltIn_Print_Area_21" localSheetId="58">#REF!</definedName>
    <definedName name="Excel_BuiltIn_Print_Area_21" localSheetId="59">#REF!</definedName>
    <definedName name="Excel_BuiltIn_Print_Area_21" localSheetId="60">#REF!</definedName>
    <definedName name="Excel_BuiltIn_Print_Area_21" localSheetId="61">#REF!</definedName>
    <definedName name="Excel_BuiltIn_Print_Area_21" localSheetId="62">#REF!</definedName>
    <definedName name="Excel_BuiltIn_Print_Area_21" localSheetId="63">#REF!</definedName>
    <definedName name="Excel_BuiltIn_Print_Area_21" localSheetId="64">#REF!</definedName>
    <definedName name="Excel_BuiltIn_Print_Area_21" localSheetId="65">#REF!</definedName>
    <definedName name="Excel_BuiltIn_Print_Area_21" localSheetId="66">#REF!</definedName>
    <definedName name="Excel_BuiltIn_Print_Area_21" localSheetId="67">#REF!</definedName>
    <definedName name="Excel_BuiltIn_Print_Area_21" localSheetId="68">#REF!</definedName>
    <definedName name="Excel_BuiltIn_Print_Area_21" localSheetId="69">#REF!</definedName>
    <definedName name="Excel_BuiltIn_Print_Area_21" localSheetId="70">#REF!</definedName>
    <definedName name="Excel_BuiltIn_Print_Area_21" localSheetId="71">#REF!</definedName>
    <definedName name="Excel_BuiltIn_Print_Area_21" localSheetId="72">#REF!</definedName>
    <definedName name="Excel_BuiltIn_Print_Area_21" localSheetId="73">#REF!</definedName>
    <definedName name="Excel_BuiltIn_Print_Area_21" localSheetId="74">#REF!</definedName>
    <definedName name="Excel_BuiltIn_Print_Area_21" localSheetId="75">#REF!</definedName>
    <definedName name="Excel_BuiltIn_Print_Area_21" localSheetId="76">#REF!</definedName>
    <definedName name="Excel_BuiltIn_Print_Area_21" localSheetId="77">#REF!</definedName>
    <definedName name="Excel_BuiltIn_Print_Area_21" localSheetId="78">#REF!</definedName>
    <definedName name="Excel_BuiltIn_Print_Area_21" localSheetId="79">#REF!</definedName>
    <definedName name="Excel_BuiltIn_Print_Area_21" localSheetId="80">#REF!</definedName>
    <definedName name="Excel_BuiltIn_Print_Area_21" localSheetId="81">#REF!</definedName>
    <definedName name="Excel_BuiltIn_Print_Area_21" localSheetId="82">#REF!</definedName>
    <definedName name="Excel_BuiltIn_Print_Area_21" localSheetId="83">#REF!</definedName>
    <definedName name="Excel_BuiltIn_Print_Area_21" localSheetId="84">#REF!</definedName>
    <definedName name="Excel_BuiltIn_Print_Area_21" localSheetId="85">#REF!</definedName>
    <definedName name="Excel_BuiltIn_Print_Area_21" localSheetId="86">#REF!</definedName>
    <definedName name="Excel_BuiltIn_Print_Area_21" localSheetId="87">#REF!</definedName>
    <definedName name="Excel_BuiltIn_Print_Area_21" localSheetId="88">#REF!</definedName>
    <definedName name="Excel_BuiltIn_Print_Area_21" localSheetId="89">#REF!</definedName>
    <definedName name="Excel_BuiltIn_Print_Area_21" localSheetId="90">#REF!</definedName>
    <definedName name="Excel_BuiltIn_Print_Area_21" localSheetId="91">#REF!</definedName>
    <definedName name="Excel_BuiltIn_Print_Area_21" localSheetId="92">#REF!</definedName>
    <definedName name="Excel_BuiltIn_Print_Area_21" localSheetId="93">#REF!</definedName>
    <definedName name="Excel_BuiltIn_Print_Area_21" localSheetId="94">#REF!</definedName>
    <definedName name="Excel_BuiltIn_Print_Area_21" localSheetId="95">#REF!</definedName>
    <definedName name="Excel_BuiltIn_Print_Area_21" localSheetId="96">#REF!</definedName>
    <definedName name="Excel_BuiltIn_Print_Area_21" localSheetId="97">#REF!</definedName>
    <definedName name="Excel_BuiltIn_Print_Area_21" localSheetId="98">#REF!</definedName>
    <definedName name="Excel_BuiltIn_Print_Area_21" localSheetId="99">#REF!</definedName>
    <definedName name="Excel_BuiltIn_Print_Area_21" localSheetId="100">#REF!</definedName>
    <definedName name="Excel_BuiltIn_Print_Area_21" localSheetId="101">#REF!</definedName>
    <definedName name="Excel_BuiltIn_Print_Area_21" localSheetId="102">#REF!</definedName>
    <definedName name="Excel_BuiltIn_Print_Area_21" localSheetId="103">#REF!</definedName>
    <definedName name="Excel_BuiltIn_Print_Area_21" localSheetId="15">#REF!</definedName>
    <definedName name="Excel_BuiltIn_Print_Area_21" localSheetId="16">#REF!</definedName>
    <definedName name="Excel_BuiltIn_Print_Area_21" localSheetId="20">#REF!</definedName>
    <definedName name="Excel_BuiltIn_Print_Area_21" localSheetId="21">#REF!</definedName>
    <definedName name="Excel_BuiltIn_Print_Area_21" localSheetId="22">#REF!</definedName>
    <definedName name="Excel_BuiltIn_Print_Area_21" localSheetId="23">#REF!</definedName>
    <definedName name="Excel_BuiltIn_Print_Area_21" localSheetId="17">#REF!</definedName>
    <definedName name="Excel_BuiltIn_Print_Area_21" localSheetId="24">#REF!</definedName>
    <definedName name="Excel_BuiltIn_Print_Area_21" localSheetId="25">#REF!</definedName>
    <definedName name="Excel_BuiltIn_Print_Area_21" localSheetId="18">#REF!</definedName>
    <definedName name="Excel_BuiltIn_Print_Area_21" localSheetId="19">#REF!</definedName>
    <definedName name="Excel_BuiltIn_Print_Area_21" localSheetId="5">#REF!</definedName>
    <definedName name="Excel_BuiltIn_Print_Area_21" localSheetId="6">#REF!</definedName>
    <definedName name="Excel_BuiltIn_Print_Area_21" localSheetId="7">#REF!</definedName>
    <definedName name="Excel_BuiltIn_Print_Area_21" localSheetId="8">#REF!</definedName>
    <definedName name="Excel_BuiltIn_Print_Area_21" localSheetId="9">#REF!</definedName>
    <definedName name="Excel_BuiltIn_Print_Area_21" localSheetId="10">#REF!</definedName>
    <definedName name="Excel_BuiltIn_Print_Area_21" localSheetId="11">#REF!</definedName>
    <definedName name="Excel_BuiltIn_Print_Area_21" localSheetId="12">#REF!</definedName>
    <definedName name="Excel_BuiltIn_Print_Area_21" localSheetId="13">#REF!</definedName>
    <definedName name="Excel_BuiltIn_Print_Area_21" localSheetId="14">#REF!</definedName>
    <definedName name="Excel_BuiltIn_Print_Area_21">#REF!</definedName>
    <definedName name="Excel_BuiltIn_Print_Area_22" localSheetId="27">#REF!</definedName>
    <definedName name="Excel_BuiltIn_Print_Area_22" localSheetId="26">#REF!</definedName>
    <definedName name="Excel_BuiltIn_Print_Area_22" localSheetId="28">#REF!</definedName>
    <definedName name="Excel_BuiltIn_Print_Area_22" localSheetId="29">#REF!</definedName>
    <definedName name="Excel_BuiltIn_Print_Area_22" localSheetId="30">#REF!</definedName>
    <definedName name="Excel_BuiltIn_Print_Area_22" localSheetId="31">#REF!</definedName>
    <definedName name="Excel_BuiltIn_Print_Area_22" localSheetId="32">#REF!</definedName>
    <definedName name="Excel_BuiltIn_Print_Area_22" localSheetId="33">#REF!</definedName>
    <definedName name="Excel_BuiltIn_Print_Area_22" localSheetId="34">#REF!</definedName>
    <definedName name="Excel_BuiltIn_Print_Area_22" localSheetId="35">#REF!</definedName>
    <definedName name="Excel_BuiltIn_Print_Area_22" localSheetId="36">#REF!</definedName>
    <definedName name="Excel_BuiltIn_Print_Area_22" localSheetId="37">#REF!</definedName>
    <definedName name="Excel_BuiltIn_Print_Area_22" localSheetId="38">#REF!</definedName>
    <definedName name="Excel_BuiltIn_Print_Area_22" localSheetId="39">#REF!</definedName>
    <definedName name="Excel_BuiltIn_Print_Area_22" localSheetId="40">#REF!</definedName>
    <definedName name="Excel_BuiltIn_Print_Area_22" localSheetId="41">#REF!</definedName>
    <definedName name="Excel_BuiltIn_Print_Area_22" localSheetId="42">#REF!</definedName>
    <definedName name="Excel_BuiltIn_Print_Area_22" localSheetId="43">#REF!</definedName>
    <definedName name="Excel_BuiltIn_Print_Area_22" localSheetId="44">#REF!</definedName>
    <definedName name="Excel_BuiltIn_Print_Area_22" localSheetId="45">#REF!</definedName>
    <definedName name="Excel_BuiltIn_Print_Area_22" localSheetId="46">#REF!</definedName>
    <definedName name="Excel_BuiltIn_Print_Area_22" localSheetId="47">#REF!</definedName>
    <definedName name="Excel_BuiltIn_Print_Area_22" localSheetId="48">#REF!</definedName>
    <definedName name="Excel_BuiltIn_Print_Area_22" localSheetId="49">#REF!</definedName>
    <definedName name="Excel_BuiltIn_Print_Area_22" localSheetId="50">#REF!</definedName>
    <definedName name="Excel_BuiltIn_Print_Area_22" localSheetId="51">#REF!</definedName>
    <definedName name="Excel_BuiltIn_Print_Area_22" localSheetId="52">#REF!</definedName>
    <definedName name="Excel_BuiltIn_Print_Area_22" localSheetId="53">#REF!</definedName>
    <definedName name="Excel_BuiltIn_Print_Area_22" localSheetId="54">#REF!</definedName>
    <definedName name="Excel_BuiltIn_Print_Area_22" localSheetId="55">#REF!</definedName>
    <definedName name="Excel_BuiltIn_Print_Area_22" localSheetId="56">#REF!</definedName>
    <definedName name="Excel_BuiltIn_Print_Area_22" localSheetId="57">#REF!</definedName>
    <definedName name="Excel_BuiltIn_Print_Area_22" localSheetId="58">#REF!</definedName>
    <definedName name="Excel_BuiltIn_Print_Area_22" localSheetId="59">#REF!</definedName>
    <definedName name="Excel_BuiltIn_Print_Area_22" localSheetId="60">#REF!</definedName>
    <definedName name="Excel_BuiltIn_Print_Area_22" localSheetId="61">#REF!</definedName>
    <definedName name="Excel_BuiltIn_Print_Area_22" localSheetId="62">#REF!</definedName>
    <definedName name="Excel_BuiltIn_Print_Area_22" localSheetId="63">#REF!</definedName>
    <definedName name="Excel_BuiltIn_Print_Area_22" localSheetId="64">#REF!</definedName>
    <definedName name="Excel_BuiltIn_Print_Area_22" localSheetId="65">#REF!</definedName>
    <definedName name="Excel_BuiltIn_Print_Area_22" localSheetId="66">#REF!</definedName>
    <definedName name="Excel_BuiltIn_Print_Area_22" localSheetId="67">#REF!</definedName>
    <definedName name="Excel_BuiltIn_Print_Area_22" localSheetId="68">#REF!</definedName>
    <definedName name="Excel_BuiltIn_Print_Area_22" localSheetId="69">#REF!</definedName>
    <definedName name="Excel_BuiltIn_Print_Area_22" localSheetId="70">#REF!</definedName>
    <definedName name="Excel_BuiltIn_Print_Area_22" localSheetId="71">#REF!</definedName>
    <definedName name="Excel_BuiltIn_Print_Area_22" localSheetId="72">#REF!</definedName>
    <definedName name="Excel_BuiltIn_Print_Area_22" localSheetId="73">#REF!</definedName>
    <definedName name="Excel_BuiltIn_Print_Area_22" localSheetId="74">#REF!</definedName>
    <definedName name="Excel_BuiltIn_Print_Area_22" localSheetId="75">#REF!</definedName>
    <definedName name="Excel_BuiltIn_Print_Area_22" localSheetId="76">#REF!</definedName>
    <definedName name="Excel_BuiltIn_Print_Area_22" localSheetId="77">#REF!</definedName>
    <definedName name="Excel_BuiltIn_Print_Area_22" localSheetId="78">#REF!</definedName>
    <definedName name="Excel_BuiltIn_Print_Area_22" localSheetId="79">#REF!</definedName>
    <definedName name="Excel_BuiltIn_Print_Area_22" localSheetId="80">#REF!</definedName>
    <definedName name="Excel_BuiltIn_Print_Area_22" localSheetId="81">#REF!</definedName>
    <definedName name="Excel_BuiltIn_Print_Area_22" localSheetId="82">#REF!</definedName>
    <definedName name="Excel_BuiltIn_Print_Area_22" localSheetId="83">#REF!</definedName>
    <definedName name="Excel_BuiltIn_Print_Area_22" localSheetId="84">#REF!</definedName>
    <definedName name="Excel_BuiltIn_Print_Area_22" localSheetId="85">#REF!</definedName>
    <definedName name="Excel_BuiltIn_Print_Area_22" localSheetId="86">#REF!</definedName>
    <definedName name="Excel_BuiltIn_Print_Area_22" localSheetId="87">#REF!</definedName>
    <definedName name="Excel_BuiltIn_Print_Area_22" localSheetId="88">#REF!</definedName>
    <definedName name="Excel_BuiltIn_Print_Area_22" localSheetId="89">#REF!</definedName>
    <definedName name="Excel_BuiltIn_Print_Area_22" localSheetId="90">#REF!</definedName>
    <definedName name="Excel_BuiltIn_Print_Area_22" localSheetId="91">#REF!</definedName>
    <definedName name="Excel_BuiltIn_Print_Area_22" localSheetId="92">#REF!</definedName>
    <definedName name="Excel_BuiltIn_Print_Area_22" localSheetId="93">#REF!</definedName>
    <definedName name="Excel_BuiltIn_Print_Area_22" localSheetId="94">#REF!</definedName>
    <definedName name="Excel_BuiltIn_Print_Area_22" localSheetId="95">#REF!</definedName>
    <definedName name="Excel_BuiltIn_Print_Area_22" localSheetId="96">#REF!</definedName>
    <definedName name="Excel_BuiltIn_Print_Area_22" localSheetId="97">#REF!</definedName>
    <definedName name="Excel_BuiltIn_Print_Area_22" localSheetId="98">#REF!</definedName>
    <definedName name="Excel_BuiltIn_Print_Area_22" localSheetId="99">#REF!</definedName>
    <definedName name="Excel_BuiltIn_Print_Area_22" localSheetId="100">#REF!</definedName>
    <definedName name="Excel_BuiltIn_Print_Area_22" localSheetId="101">#REF!</definedName>
    <definedName name="Excel_BuiltIn_Print_Area_22" localSheetId="102">#REF!</definedName>
    <definedName name="Excel_BuiltIn_Print_Area_22" localSheetId="103">#REF!</definedName>
    <definedName name="Excel_BuiltIn_Print_Area_22" localSheetId="15">#REF!</definedName>
    <definedName name="Excel_BuiltIn_Print_Area_22" localSheetId="16">#REF!</definedName>
    <definedName name="Excel_BuiltIn_Print_Area_22" localSheetId="20">#REF!</definedName>
    <definedName name="Excel_BuiltIn_Print_Area_22" localSheetId="21">#REF!</definedName>
    <definedName name="Excel_BuiltIn_Print_Area_22" localSheetId="22">#REF!</definedName>
    <definedName name="Excel_BuiltIn_Print_Area_22" localSheetId="23">#REF!</definedName>
    <definedName name="Excel_BuiltIn_Print_Area_22" localSheetId="17">#REF!</definedName>
    <definedName name="Excel_BuiltIn_Print_Area_22" localSheetId="24">#REF!</definedName>
    <definedName name="Excel_BuiltIn_Print_Area_22" localSheetId="25">#REF!</definedName>
    <definedName name="Excel_BuiltIn_Print_Area_22" localSheetId="18">#REF!</definedName>
    <definedName name="Excel_BuiltIn_Print_Area_22" localSheetId="19">#REF!</definedName>
    <definedName name="Excel_BuiltIn_Print_Area_22" localSheetId="5">#REF!</definedName>
    <definedName name="Excel_BuiltIn_Print_Area_22" localSheetId="6">#REF!</definedName>
    <definedName name="Excel_BuiltIn_Print_Area_22" localSheetId="7">#REF!</definedName>
    <definedName name="Excel_BuiltIn_Print_Area_22" localSheetId="8">#REF!</definedName>
    <definedName name="Excel_BuiltIn_Print_Area_22" localSheetId="9">#REF!</definedName>
    <definedName name="Excel_BuiltIn_Print_Area_22" localSheetId="10">#REF!</definedName>
    <definedName name="Excel_BuiltIn_Print_Area_22" localSheetId="11">#REF!</definedName>
    <definedName name="Excel_BuiltIn_Print_Area_22" localSheetId="12">#REF!</definedName>
    <definedName name="Excel_BuiltIn_Print_Area_22" localSheetId="13">#REF!</definedName>
    <definedName name="Excel_BuiltIn_Print_Area_22" localSheetId="14">#REF!</definedName>
    <definedName name="Excel_BuiltIn_Print_Area_22">#REF!</definedName>
    <definedName name="Excel_BuiltIn_Print_Area_23" localSheetId="27">#REF!</definedName>
    <definedName name="Excel_BuiltIn_Print_Area_23" localSheetId="26">#REF!</definedName>
    <definedName name="Excel_BuiltIn_Print_Area_23" localSheetId="28">#REF!</definedName>
    <definedName name="Excel_BuiltIn_Print_Area_23" localSheetId="29">#REF!</definedName>
    <definedName name="Excel_BuiltIn_Print_Area_23" localSheetId="30">#REF!</definedName>
    <definedName name="Excel_BuiltIn_Print_Area_23" localSheetId="31">#REF!</definedName>
    <definedName name="Excel_BuiltIn_Print_Area_23" localSheetId="32">#REF!</definedName>
    <definedName name="Excel_BuiltIn_Print_Area_23" localSheetId="33">#REF!</definedName>
    <definedName name="Excel_BuiltIn_Print_Area_23" localSheetId="34">#REF!</definedName>
    <definedName name="Excel_BuiltIn_Print_Area_23" localSheetId="35">#REF!</definedName>
    <definedName name="Excel_BuiltIn_Print_Area_23" localSheetId="36">#REF!</definedName>
    <definedName name="Excel_BuiltIn_Print_Area_23" localSheetId="37">#REF!</definedName>
    <definedName name="Excel_BuiltIn_Print_Area_23" localSheetId="38">#REF!</definedName>
    <definedName name="Excel_BuiltIn_Print_Area_23" localSheetId="39">#REF!</definedName>
    <definedName name="Excel_BuiltIn_Print_Area_23" localSheetId="40">#REF!</definedName>
    <definedName name="Excel_BuiltIn_Print_Area_23" localSheetId="41">#REF!</definedName>
    <definedName name="Excel_BuiltIn_Print_Area_23" localSheetId="42">#REF!</definedName>
    <definedName name="Excel_BuiltIn_Print_Area_23" localSheetId="43">#REF!</definedName>
    <definedName name="Excel_BuiltIn_Print_Area_23" localSheetId="44">#REF!</definedName>
    <definedName name="Excel_BuiltIn_Print_Area_23" localSheetId="45">#REF!</definedName>
    <definedName name="Excel_BuiltIn_Print_Area_23" localSheetId="46">#REF!</definedName>
    <definedName name="Excel_BuiltIn_Print_Area_23" localSheetId="47">#REF!</definedName>
    <definedName name="Excel_BuiltIn_Print_Area_23" localSheetId="48">#REF!</definedName>
    <definedName name="Excel_BuiltIn_Print_Area_23" localSheetId="49">#REF!</definedName>
    <definedName name="Excel_BuiltIn_Print_Area_23" localSheetId="50">#REF!</definedName>
    <definedName name="Excel_BuiltIn_Print_Area_23" localSheetId="51">#REF!</definedName>
    <definedName name="Excel_BuiltIn_Print_Area_23" localSheetId="52">#REF!</definedName>
    <definedName name="Excel_BuiltIn_Print_Area_23" localSheetId="53">#REF!</definedName>
    <definedName name="Excel_BuiltIn_Print_Area_23" localSheetId="54">#REF!</definedName>
    <definedName name="Excel_BuiltIn_Print_Area_23" localSheetId="55">#REF!</definedName>
    <definedName name="Excel_BuiltIn_Print_Area_23" localSheetId="56">#REF!</definedName>
    <definedName name="Excel_BuiltIn_Print_Area_23" localSheetId="57">#REF!</definedName>
    <definedName name="Excel_BuiltIn_Print_Area_23" localSheetId="58">#REF!</definedName>
    <definedName name="Excel_BuiltIn_Print_Area_23" localSheetId="59">#REF!</definedName>
    <definedName name="Excel_BuiltIn_Print_Area_23" localSheetId="60">#REF!</definedName>
    <definedName name="Excel_BuiltIn_Print_Area_23" localSheetId="61">#REF!</definedName>
    <definedName name="Excel_BuiltIn_Print_Area_23" localSheetId="62">#REF!</definedName>
    <definedName name="Excel_BuiltIn_Print_Area_23" localSheetId="63">#REF!</definedName>
    <definedName name="Excel_BuiltIn_Print_Area_23" localSheetId="64">#REF!</definedName>
    <definedName name="Excel_BuiltIn_Print_Area_23" localSheetId="65">#REF!</definedName>
    <definedName name="Excel_BuiltIn_Print_Area_23" localSheetId="66">#REF!</definedName>
    <definedName name="Excel_BuiltIn_Print_Area_23" localSheetId="67">#REF!</definedName>
    <definedName name="Excel_BuiltIn_Print_Area_23" localSheetId="68">#REF!</definedName>
    <definedName name="Excel_BuiltIn_Print_Area_23" localSheetId="69">#REF!</definedName>
    <definedName name="Excel_BuiltIn_Print_Area_23" localSheetId="70">#REF!</definedName>
    <definedName name="Excel_BuiltIn_Print_Area_23" localSheetId="71">#REF!</definedName>
    <definedName name="Excel_BuiltIn_Print_Area_23" localSheetId="72">#REF!</definedName>
    <definedName name="Excel_BuiltIn_Print_Area_23" localSheetId="73">#REF!</definedName>
    <definedName name="Excel_BuiltIn_Print_Area_23" localSheetId="74">#REF!</definedName>
    <definedName name="Excel_BuiltIn_Print_Area_23" localSheetId="75">#REF!</definedName>
    <definedName name="Excel_BuiltIn_Print_Area_23" localSheetId="76">#REF!</definedName>
    <definedName name="Excel_BuiltIn_Print_Area_23" localSheetId="77">#REF!</definedName>
    <definedName name="Excel_BuiltIn_Print_Area_23" localSheetId="78">#REF!</definedName>
    <definedName name="Excel_BuiltIn_Print_Area_23" localSheetId="79">#REF!</definedName>
    <definedName name="Excel_BuiltIn_Print_Area_23" localSheetId="80">#REF!</definedName>
    <definedName name="Excel_BuiltIn_Print_Area_23" localSheetId="81">#REF!</definedName>
    <definedName name="Excel_BuiltIn_Print_Area_23" localSheetId="82">#REF!</definedName>
    <definedName name="Excel_BuiltIn_Print_Area_23" localSheetId="83">#REF!</definedName>
    <definedName name="Excel_BuiltIn_Print_Area_23" localSheetId="84">#REF!</definedName>
    <definedName name="Excel_BuiltIn_Print_Area_23" localSheetId="85">#REF!</definedName>
    <definedName name="Excel_BuiltIn_Print_Area_23" localSheetId="86">#REF!</definedName>
    <definedName name="Excel_BuiltIn_Print_Area_23" localSheetId="87">#REF!</definedName>
    <definedName name="Excel_BuiltIn_Print_Area_23" localSheetId="88">#REF!</definedName>
    <definedName name="Excel_BuiltIn_Print_Area_23" localSheetId="89">#REF!</definedName>
    <definedName name="Excel_BuiltIn_Print_Area_23" localSheetId="90">#REF!</definedName>
    <definedName name="Excel_BuiltIn_Print_Area_23" localSheetId="91">#REF!</definedName>
    <definedName name="Excel_BuiltIn_Print_Area_23" localSheetId="92">#REF!</definedName>
    <definedName name="Excel_BuiltIn_Print_Area_23" localSheetId="93">#REF!</definedName>
    <definedName name="Excel_BuiltIn_Print_Area_23" localSheetId="94">#REF!</definedName>
    <definedName name="Excel_BuiltIn_Print_Area_23" localSheetId="95">#REF!</definedName>
    <definedName name="Excel_BuiltIn_Print_Area_23" localSheetId="96">#REF!</definedName>
    <definedName name="Excel_BuiltIn_Print_Area_23" localSheetId="97">#REF!</definedName>
    <definedName name="Excel_BuiltIn_Print_Area_23" localSheetId="98">#REF!</definedName>
    <definedName name="Excel_BuiltIn_Print_Area_23" localSheetId="99">#REF!</definedName>
    <definedName name="Excel_BuiltIn_Print_Area_23" localSheetId="100">#REF!</definedName>
    <definedName name="Excel_BuiltIn_Print_Area_23" localSheetId="101">#REF!</definedName>
    <definedName name="Excel_BuiltIn_Print_Area_23" localSheetId="102">#REF!</definedName>
    <definedName name="Excel_BuiltIn_Print_Area_23" localSheetId="103">#REF!</definedName>
    <definedName name="Excel_BuiltIn_Print_Area_23" localSheetId="15">#REF!</definedName>
    <definedName name="Excel_BuiltIn_Print_Area_23" localSheetId="16">#REF!</definedName>
    <definedName name="Excel_BuiltIn_Print_Area_23" localSheetId="20">#REF!</definedName>
    <definedName name="Excel_BuiltIn_Print_Area_23" localSheetId="21">#REF!</definedName>
    <definedName name="Excel_BuiltIn_Print_Area_23" localSheetId="22">#REF!</definedName>
    <definedName name="Excel_BuiltIn_Print_Area_23" localSheetId="23">#REF!</definedName>
    <definedName name="Excel_BuiltIn_Print_Area_23" localSheetId="17">#REF!</definedName>
    <definedName name="Excel_BuiltIn_Print_Area_23" localSheetId="24">#REF!</definedName>
    <definedName name="Excel_BuiltIn_Print_Area_23" localSheetId="25">#REF!</definedName>
    <definedName name="Excel_BuiltIn_Print_Area_23" localSheetId="18">#REF!</definedName>
    <definedName name="Excel_BuiltIn_Print_Area_23" localSheetId="19">#REF!</definedName>
    <definedName name="Excel_BuiltIn_Print_Area_23" localSheetId="5">#REF!</definedName>
    <definedName name="Excel_BuiltIn_Print_Area_23" localSheetId="6">#REF!</definedName>
    <definedName name="Excel_BuiltIn_Print_Area_23" localSheetId="7">#REF!</definedName>
    <definedName name="Excel_BuiltIn_Print_Area_23" localSheetId="8">#REF!</definedName>
    <definedName name="Excel_BuiltIn_Print_Area_23" localSheetId="9">#REF!</definedName>
    <definedName name="Excel_BuiltIn_Print_Area_23" localSheetId="10">#REF!</definedName>
    <definedName name="Excel_BuiltIn_Print_Area_23" localSheetId="11">#REF!</definedName>
    <definedName name="Excel_BuiltIn_Print_Area_23" localSheetId="12">#REF!</definedName>
    <definedName name="Excel_BuiltIn_Print_Area_23" localSheetId="13">#REF!</definedName>
    <definedName name="Excel_BuiltIn_Print_Area_23" localSheetId="14">#REF!</definedName>
    <definedName name="Excel_BuiltIn_Print_Area_23">#REF!</definedName>
    <definedName name="Excel_BuiltIn_Print_Area_24" localSheetId="27">#REF!</definedName>
    <definedName name="Excel_BuiltIn_Print_Area_24" localSheetId="26">#REF!</definedName>
    <definedName name="Excel_BuiltIn_Print_Area_24" localSheetId="28">#REF!</definedName>
    <definedName name="Excel_BuiltIn_Print_Area_24" localSheetId="29">#REF!</definedName>
    <definedName name="Excel_BuiltIn_Print_Area_24" localSheetId="30">#REF!</definedName>
    <definedName name="Excel_BuiltIn_Print_Area_24" localSheetId="31">#REF!</definedName>
    <definedName name="Excel_BuiltIn_Print_Area_24" localSheetId="32">#REF!</definedName>
    <definedName name="Excel_BuiltIn_Print_Area_24" localSheetId="33">#REF!</definedName>
    <definedName name="Excel_BuiltIn_Print_Area_24" localSheetId="34">#REF!</definedName>
    <definedName name="Excel_BuiltIn_Print_Area_24" localSheetId="35">#REF!</definedName>
    <definedName name="Excel_BuiltIn_Print_Area_24" localSheetId="36">#REF!</definedName>
    <definedName name="Excel_BuiltIn_Print_Area_24" localSheetId="37">#REF!</definedName>
    <definedName name="Excel_BuiltIn_Print_Area_24" localSheetId="38">#REF!</definedName>
    <definedName name="Excel_BuiltIn_Print_Area_24" localSheetId="39">#REF!</definedName>
    <definedName name="Excel_BuiltIn_Print_Area_24" localSheetId="40">#REF!</definedName>
    <definedName name="Excel_BuiltIn_Print_Area_24" localSheetId="41">#REF!</definedName>
    <definedName name="Excel_BuiltIn_Print_Area_24" localSheetId="42">#REF!</definedName>
    <definedName name="Excel_BuiltIn_Print_Area_24" localSheetId="43">#REF!</definedName>
    <definedName name="Excel_BuiltIn_Print_Area_24" localSheetId="44">#REF!</definedName>
    <definedName name="Excel_BuiltIn_Print_Area_24" localSheetId="45">#REF!</definedName>
    <definedName name="Excel_BuiltIn_Print_Area_24" localSheetId="46">#REF!</definedName>
    <definedName name="Excel_BuiltIn_Print_Area_24" localSheetId="47">#REF!</definedName>
    <definedName name="Excel_BuiltIn_Print_Area_24" localSheetId="48">#REF!</definedName>
    <definedName name="Excel_BuiltIn_Print_Area_24" localSheetId="49">#REF!</definedName>
    <definedName name="Excel_BuiltIn_Print_Area_24" localSheetId="50">#REF!</definedName>
    <definedName name="Excel_BuiltIn_Print_Area_24" localSheetId="51">#REF!</definedName>
    <definedName name="Excel_BuiltIn_Print_Area_24" localSheetId="52">#REF!</definedName>
    <definedName name="Excel_BuiltIn_Print_Area_24" localSheetId="53">#REF!</definedName>
    <definedName name="Excel_BuiltIn_Print_Area_24" localSheetId="54">#REF!</definedName>
    <definedName name="Excel_BuiltIn_Print_Area_24" localSheetId="55">#REF!</definedName>
    <definedName name="Excel_BuiltIn_Print_Area_24" localSheetId="56">#REF!</definedName>
    <definedName name="Excel_BuiltIn_Print_Area_24" localSheetId="57">#REF!</definedName>
    <definedName name="Excel_BuiltIn_Print_Area_24" localSheetId="58">#REF!</definedName>
    <definedName name="Excel_BuiltIn_Print_Area_24" localSheetId="59">#REF!</definedName>
    <definedName name="Excel_BuiltIn_Print_Area_24" localSheetId="60">#REF!</definedName>
    <definedName name="Excel_BuiltIn_Print_Area_24" localSheetId="61">#REF!</definedName>
    <definedName name="Excel_BuiltIn_Print_Area_24" localSheetId="62">#REF!</definedName>
    <definedName name="Excel_BuiltIn_Print_Area_24" localSheetId="63">#REF!</definedName>
    <definedName name="Excel_BuiltIn_Print_Area_24" localSheetId="64">#REF!</definedName>
    <definedName name="Excel_BuiltIn_Print_Area_24" localSheetId="65">#REF!</definedName>
    <definedName name="Excel_BuiltIn_Print_Area_24" localSheetId="66">#REF!</definedName>
    <definedName name="Excel_BuiltIn_Print_Area_24" localSheetId="67">#REF!</definedName>
    <definedName name="Excel_BuiltIn_Print_Area_24" localSheetId="68">#REF!</definedName>
    <definedName name="Excel_BuiltIn_Print_Area_24" localSheetId="69">#REF!</definedName>
    <definedName name="Excel_BuiltIn_Print_Area_24" localSheetId="70">#REF!</definedName>
    <definedName name="Excel_BuiltIn_Print_Area_24" localSheetId="71">#REF!</definedName>
    <definedName name="Excel_BuiltIn_Print_Area_24" localSheetId="72">#REF!</definedName>
    <definedName name="Excel_BuiltIn_Print_Area_24" localSheetId="73">#REF!</definedName>
    <definedName name="Excel_BuiltIn_Print_Area_24" localSheetId="74">#REF!</definedName>
    <definedName name="Excel_BuiltIn_Print_Area_24" localSheetId="75">#REF!</definedName>
    <definedName name="Excel_BuiltIn_Print_Area_24" localSheetId="76">#REF!</definedName>
    <definedName name="Excel_BuiltIn_Print_Area_24" localSheetId="77">#REF!</definedName>
    <definedName name="Excel_BuiltIn_Print_Area_24" localSheetId="78">#REF!</definedName>
    <definedName name="Excel_BuiltIn_Print_Area_24" localSheetId="79">#REF!</definedName>
    <definedName name="Excel_BuiltIn_Print_Area_24" localSheetId="80">#REF!</definedName>
    <definedName name="Excel_BuiltIn_Print_Area_24" localSheetId="81">#REF!</definedName>
    <definedName name="Excel_BuiltIn_Print_Area_24" localSheetId="82">#REF!</definedName>
    <definedName name="Excel_BuiltIn_Print_Area_24" localSheetId="83">#REF!</definedName>
    <definedName name="Excel_BuiltIn_Print_Area_24" localSheetId="84">#REF!</definedName>
    <definedName name="Excel_BuiltIn_Print_Area_24" localSheetId="85">#REF!</definedName>
    <definedName name="Excel_BuiltIn_Print_Area_24" localSheetId="86">#REF!</definedName>
    <definedName name="Excel_BuiltIn_Print_Area_24" localSheetId="87">#REF!</definedName>
    <definedName name="Excel_BuiltIn_Print_Area_24" localSheetId="88">#REF!</definedName>
    <definedName name="Excel_BuiltIn_Print_Area_24" localSheetId="89">#REF!</definedName>
    <definedName name="Excel_BuiltIn_Print_Area_24" localSheetId="90">#REF!</definedName>
    <definedName name="Excel_BuiltIn_Print_Area_24" localSheetId="91">#REF!</definedName>
    <definedName name="Excel_BuiltIn_Print_Area_24" localSheetId="92">#REF!</definedName>
    <definedName name="Excel_BuiltIn_Print_Area_24" localSheetId="93">#REF!</definedName>
    <definedName name="Excel_BuiltIn_Print_Area_24" localSheetId="94">#REF!</definedName>
    <definedName name="Excel_BuiltIn_Print_Area_24" localSheetId="95">#REF!</definedName>
    <definedName name="Excel_BuiltIn_Print_Area_24" localSheetId="96">#REF!</definedName>
    <definedName name="Excel_BuiltIn_Print_Area_24" localSheetId="97">#REF!</definedName>
    <definedName name="Excel_BuiltIn_Print_Area_24" localSheetId="98">#REF!</definedName>
    <definedName name="Excel_BuiltIn_Print_Area_24" localSheetId="99">#REF!</definedName>
    <definedName name="Excel_BuiltIn_Print_Area_24" localSheetId="100">#REF!</definedName>
    <definedName name="Excel_BuiltIn_Print_Area_24" localSheetId="101">#REF!</definedName>
    <definedName name="Excel_BuiltIn_Print_Area_24" localSheetId="102">#REF!</definedName>
    <definedName name="Excel_BuiltIn_Print_Area_24" localSheetId="103">#REF!</definedName>
    <definedName name="Excel_BuiltIn_Print_Area_24" localSheetId="15">#REF!</definedName>
    <definedName name="Excel_BuiltIn_Print_Area_24" localSheetId="16">#REF!</definedName>
    <definedName name="Excel_BuiltIn_Print_Area_24" localSheetId="20">#REF!</definedName>
    <definedName name="Excel_BuiltIn_Print_Area_24" localSheetId="21">#REF!</definedName>
    <definedName name="Excel_BuiltIn_Print_Area_24" localSheetId="22">#REF!</definedName>
    <definedName name="Excel_BuiltIn_Print_Area_24" localSheetId="23">#REF!</definedName>
    <definedName name="Excel_BuiltIn_Print_Area_24" localSheetId="17">#REF!</definedName>
    <definedName name="Excel_BuiltIn_Print_Area_24" localSheetId="24">#REF!</definedName>
    <definedName name="Excel_BuiltIn_Print_Area_24" localSheetId="25">#REF!</definedName>
    <definedName name="Excel_BuiltIn_Print_Area_24" localSheetId="18">#REF!</definedName>
    <definedName name="Excel_BuiltIn_Print_Area_24" localSheetId="19">#REF!</definedName>
    <definedName name="Excel_BuiltIn_Print_Area_24" localSheetId="5">#REF!</definedName>
    <definedName name="Excel_BuiltIn_Print_Area_24" localSheetId="6">#REF!</definedName>
    <definedName name="Excel_BuiltIn_Print_Area_24" localSheetId="7">#REF!</definedName>
    <definedName name="Excel_BuiltIn_Print_Area_24" localSheetId="8">#REF!</definedName>
    <definedName name="Excel_BuiltIn_Print_Area_24" localSheetId="9">#REF!</definedName>
    <definedName name="Excel_BuiltIn_Print_Area_24" localSheetId="10">#REF!</definedName>
    <definedName name="Excel_BuiltIn_Print_Area_24" localSheetId="11">#REF!</definedName>
    <definedName name="Excel_BuiltIn_Print_Area_24" localSheetId="12">#REF!</definedName>
    <definedName name="Excel_BuiltIn_Print_Area_24" localSheetId="13">#REF!</definedName>
    <definedName name="Excel_BuiltIn_Print_Area_24" localSheetId="14">#REF!</definedName>
    <definedName name="Excel_BuiltIn_Print_Area_24">#REF!</definedName>
    <definedName name="Excel_BuiltIn_Print_Area_25" localSheetId="27">#REF!</definedName>
    <definedName name="Excel_BuiltIn_Print_Area_25" localSheetId="26">#REF!</definedName>
    <definedName name="Excel_BuiltIn_Print_Area_25" localSheetId="28">#REF!</definedName>
    <definedName name="Excel_BuiltIn_Print_Area_25" localSheetId="29">#REF!</definedName>
    <definedName name="Excel_BuiltIn_Print_Area_25" localSheetId="30">#REF!</definedName>
    <definedName name="Excel_BuiltIn_Print_Area_25" localSheetId="31">#REF!</definedName>
    <definedName name="Excel_BuiltIn_Print_Area_25" localSheetId="32">#REF!</definedName>
    <definedName name="Excel_BuiltIn_Print_Area_25" localSheetId="33">#REF!</definedName>
    <definedName name="Excel_BuiltIn_Print_Area_25" localSheetId="34">#REF!</definedName>
    <definedName name="Excel_BuiltIn_Print_Area_25" localSheetId="35">#REF!</definedName>
    <definedName name="Excel_BuiltIn_Print_Area_25" localSheetId="36">#REF!</definedName>
    <definedName name="Excel_BuiltIn_Print_Area_25" localSheetId="37">#REF!</definedName>
    <definedName name="Excel_BuiltIn_Print_Area_25" localSheetId="38">#REF!</definedName>
    <definedName name="Excel_BuiltIn_Print_Area_25" localSheetId="39">#REF!</definedName>
    <definedName name="Excel_BuiltIn_Print_Area_25" localSheetId="40">#REF!</definedName>
    <definedName name="Excel_BuiltIn_Print_Area_25" localSheetId="41">#REF!</definedName>
    <definedName name="Excel_BuiltIn_Print_Area_25" localSheetId="42">#REF!</definedName>
    <definedName name="Excel_BuiltIn_Print_Area_25" localSheetId="43">#REF!</definedName>
    <definedName name="Excel_BuiltIn_Print_Area_25" localSheetId="44">#REF!</definedName>
    <definedName name="Excel_BuiltIn_Print_Area_25" localSheetId="45">#REF!</definedName>
    <definedName name="Excel_BuiltIn_Print_Area_25" localSheetId="46">#REF!</definedName>
    <definedName name="Excel_BuiltIn_Print_Area_25" localSheetId="47">#REF!</definedName>
    <definedName name="Excel_BuiltIn_Print_Area_25" localSheetId="48">#REF!</definedName>
    <definedName name="Excel_BuiltIn_Print_Area_25" localSheetId="49">#REF!</definedName>
    <definedName name="Excel_BuiltIn_Print_Area_25" localSheetId="50">#REF!</definedName>
    <definedName name="Excel_BuiltIn_Print_Area_25" localSheetId="51">#REF!</definedName>
    <definedName name="Excel_BuiltIn_Print_Area_25" localSheetId="52">#REF!</definedName>
    <definedName name="Excel_BuiltIn_Print_Area_25" localSheetId="53">#REF!</definedName>
    <definedName name="Excel_BuiltIn_Print_Area_25" localSheetId="54">#REF!</definedName>
    <definedName name="Excel_BuiltIn_Print_Area_25" localSheetId="55">#REF!</definedName>
    <definedName name="Excel_BuiltIn_Print_Area_25" localSheetId="56">#REF!</definedName>
    <definedName name="Excel_BuiltIn_Print_Area_25" localSheetId="57">#REF!</definedName>
    <definedName name="Excel_BuiltIn_Print_Area_25" localSheetId="58">#REF!</definedName>
    <definedName name="Excel_BuiltIn_Print_Area_25" localSheetId="59">#REF!</definedName>
    <definedName name="Excel_BuiltIn_Print_Area_25" localSheetId="60">#REF!</definedName>
    <definedName name="Excel_BuiltIn_Print_Area_25" localSheetId="61">#REF!</definedName>
    <definedName name="Excel_BuiltIn_Print_Area_25" localSheetId="62">#REF!</definedName>
    <definedName name="Excel_BuiltIn_Print_Area_25" localSheetId="63">#REF!</definedName>
    <definedName name="Excel_BuiltIn_Print_Area_25" localSheetId="64">#REF!</definedName>
    <definedName name="Excel_BuiltIn_Print_Area_25" localSheetId="65">#REF!</definedName>
    <definedName name="Excel_BuiltIn_Print_Area_25" localSheetId="66">#REF!</definedName>
    <definedName name="Excel_BuiltIn_Print_Area_25" localSheetId="67">#REF!</definedName>
    <definedName name="Excel_BuiltIn_Print_Area_25" localSheetId="68">#REF!</definedName>
    <definedName name="Excel_BuiltIn_Print_Area_25" localSheetId="69">#REF!</definedName>
    <definedName name="Excel_BuiltIn_Print_Area_25" localSheetId="70">#REF!</definedName>
    <definedName name="Excel_BuiltIn_Print_Area_25" localSheetId="71">#REF!</definedName>
    <definedName name="Excel_BuiltIn_Print_Area_25" localSheetId="72">#REF!</definedName>
    <definedName name="Excel_BuiltIn_Print_Area_25" localSheetId="73">#REF!</definedName>
    <definedName name="Excel_BuiltIn_Print_Area_25" localSheetId="74">#REF!</definedName>
    <definedName name="Excel_BuiltIn_Print_Area_25" localSheetId="75">#REF!</definedName>
    <definedName name="Excel_BuiltIn_Print_Area_25" localSheetId="76">#REF!</definedName>
    <definedName name="Excel_BuiltIn_Print_Area_25" localSheetId="77">#REF!</definedName>
    <definedName name="Excel_BuiltIn_Print_Area_25" localSheetId="78">#REF!</definedName>
    <definedName name="Excel_BuiltIn_Print_Area_25" localSheetId="79">#REF!</definedName>
    <definedName name="Excel_BuiltIn_Print_Area_25" localSheetId="80">#REF!</definedName>
    <definedName name="Excel_BuiltIn_Print_Area_25" localSheetId="81">#REF!</definedName>
    <definedName name="Excel_BuiltIn_Print_Area_25" localSheetId="82">#REF!</definedName>
    <definedName name="Excel_BuiltIn_Print_Area_25" localSheetId="83">#REF!</definedName>
    <definedName name="Excel_BuiltIn_Print_Area_25" localSheetId="84">#REF!</definedName>
    <definedName name="Excel_BuiltIn_Print_Area_25" localSheetId="85">#REF!</definedName>
    <definedName name="Excel_BuiltIn_Print_Area_25" localSheetId="86">#REF!</definedName>
    <definedName name="Excel_BuiltIn_Print_Area_25" localSheetId="87">#REF!</definedName>
    <definedName name="Excel_BuiltIn_Print_Area_25" localSheetId="88">#REF!</definedName>
    <definedName name="Excel_BuiltIn_Print_Area_25" localSheetId="89">#REF!</definedName>
    <definedName name="Excel_BuiltIn_Print_Area_25" localSheetId="90">#REF!</definedName>
    <definedName name="Excel_BuiltIn_Print_Area_25" localSheetId="91">#REF!</definedName>
    <definedName name="Excel_BuiltIn_Print_Area_25" localSheetId="92">#REF!</definedName>
    <definedName name="Excel_BuiltIn_Print_Area_25" localSheetId="93">#REF!</definedName>
    <definedName name="Excel_BuiltIn_Print_Area_25" localSheetId="94">#REF!</definedName>
    <definedName name="Excel_BuiltIn_Print_Area_25" localSheetId="95">#REF!</definedName>
    <definedName name="Excel_BuiltIn_Print_Area_25" localSheetId="96">#REF!</definedName>
    <definedName name="Excel_BuiltIn_Print_Area_25" localSheetId="97">#REF!</definedName>
    <definedName name="Excel_BuiltIn_Print_Area_25" localSheetId="98">#REF!</definedName>
    <definedName name="Excel_BuiltIn_Print_Area_25" localSheetId="99">#REF!</definedName>
    <definedName name="Excel_BuiltIn_Print_Area_25" localSheetId="100">#REF!</definedName>
    <definedName name="Excel_BuiltIn_Print_Area_25" localSheetId="101">#REF!</definedName>
    <definedName name="Excel_BuiltIn_Print_Area_25" localSheetId="102">#REF!</definedName>
    <definedName name="Excel_BuiltIn_Print_Area_25" localSheetId="103">#REF!</definedName>
    <definedName name="Excel_BuiltIn_Print_Area_25" localSheetId="15">#REF!</definedName>
    <definedName name="Excel_BuiltIn_Print_Area_25" localSheetId="16">#REF!</definedName>
    <definedName name="Excel_BuiltIn_Print_Area_25" localSheetId="20">#REF!</definedName>
    <definedName name="Excel_BuiltIn_Print_Area_25" localSheetId="21">#REF!</definedName>
    <definedName name="Excel_BuiltIn_Print_Area_25" localSheetId="22">#REF!</definedName>
    <definedName name="Excel_BuiltIn_Print_Area_25" localSheetId="23">#REF!</definedName>
    <definedName name="Excel_BuiltIn_Print_Area_25" localSheetId="17">#REF!</definedName>
    <definedName name="Excel_BuiltIn_Print_Area_25" localSheetId="24">#REF!</definedName>
    <definedName name="Excel_BuiltIn_Print_Area_25" localSheetId="25">#REF!</definedName>
    <definedName name="Excel_BuiltIn_Print_Area_25" localSheetId="18">#REF!</definedName>
    <definedName name="Excel_BuiltIn_Print_Area_25" localSheetId="19">#REF!</definedName>
    <definedName name="Excel_BuiltIn_Print_Area_25" localSheetId="5">#REF!</definedName>
    <definedName name="Excel_BuiltIn_Print_Area_25" localSheetId="6">#REF!</definedName>
    <definedName name="Excel_BuiltIn_Print_Area_25" localSheetId="7">#REF!</definedName>
    <definedName name="Excel_BuiltIn_Print_Area_25" localSheetId="8">#REF!</definedName>
    <definedName name="Excel_BuiltIn_Print_Area_25" localSheetId="9">#REF!</definedName>
    <definedName name="Excel_BuiltIn_Print_Area_25" localSheetId="10">#REF!</definedName>
    <definedName name="Excel_BuiltIn_Print_Area_25" localSheetId="11">#REF!</definedName>
    <definedName name="Excel_BuiltIn_Print_Area_25" localSheetId="12">#REF!</definedName>
    <definedName name="Excel_BuiltIn_Print_Area_25" localSheetId="13">#REF!</definedName>
    <definedName name="Excel_BuiltIn_Print_Area_25" localSheetId="14">#REF!</definedName>
    <definedName name="Excel_BuiltIn_Print_Area_25">#REF!</definedName>
    <definedName name="Excel_BuiltIn_Print_Area_26" localSheetId="27">#REF!</definedName>
    <definedName name="Excel_BuiltIn_Print_Area_26" localSheetId="26">#REF!</definedName>
    <definedName name="Excel_BuiltIn_Print_Area_26" localSheetId="28">#REF!</definedName>
    <definedName name="Excel_BuiltIn_Print_Area_26" localSheetId="29">#REF!</definedName>
    <definedName name="Excel_BuiltIn_Print_Area_26" localSheetId="30">#REF!</definedName>
    <definedName name="Excel_BuiltIn_Print_Area_26" localSheetId="31">#REF!</definedName>
    <definedName name="Excel_BuiltIn_Print_Area_26" localSheetId="32">#REF!</definedName>
    <definedName name="Excel_BuiltIn_Print_Area_26" localSheetId="33">#REF!</definedName>
    <definedName name="Excel_BuiltIn_Print_Area_26" localSheetId="34">#REF!</definedName>
    <definedName name="Excel_BuiltIn_Print_Area_26" localSheetId="35">#REF!</definedName>
    <definedName name="Excel_BuiltIn_Print_Area_26" localSheetId="36">#REF!</definedName>
    <definedName name="Excel_BuiltIn_Print_Area_26" localSheetId="37">#REF!</definedName>
    <definedName name="Excel_BuiltIn_Print_Area_26" localSheetId="38">#REF!</definedName>
    <definedName name="Excel_BuiltIn_Print_Area_26" localSheetId="39">#REF!</definedName>
    <definedName name="Excel_BuiltIn_Print_Area_26" localSheetId="40">#REF!</definedName>
    <definedName name="Excel_BuiltIn_Print_Area_26" localSheetId="41">#REF!</definedName>
    <definedName name="Excel_BuiltIn_Print_Area_26" localSheetId="42">#REF!</definedName>
    <definedName name="Excel_BuiltIn_Print_Area_26" localSheetId="43">#REF!</definedName>
    <definedName name="Excel_BuiltIn_Print_Area_26" localSheetId="44">#REF!</definedName>
    <definedName name="Excel_BuiltIn_Print_Area_26" localSheetId="45">#REF!</definedName>
    <definedName name="Excel_BuiltIn_Print_Area_26" localSheetId="46">#REF!</definedName>
    <definedName name="Excel_BuiltIn_Print_Area_26" localSheetId="47">#REF!</definedName>
    <definedName name="Excel_BuiltIn_Print_Area_26" localSheetId="48">#REF!</definedName>
    <definedName name="Excel_BuiltIn_Print_Area_26" localSheetId="49">#REF!</definedName>
    <definedName name="Excel_BuiltIn_Print_Area_26" localSheetId="50">#REF!</definedName>
    <definedName name="Excel_BuiltIn_Print_Area_26" localSheetId="51">#REF!</definedName>
    <definedName name="Excel_BuiltIn_Print_Area_26" localSheetId="52">#REF!</definedName>
    <definedName name="Excel_BuiltIn_Print_Area_26" localSheetId="53">#REF!</definedName>
    <definedName name="Excel_BuiltIn_Print_Area_26" localSheetId="54">#REF!</definedName>
    <definedName name="Excel_BuiltIn_Print_Area_26" localSheetId="55">#REF!</definedName>
    <definedName name="Excel_BuiltIn_Print_Area_26" localSheetId="56">#REF!</definedName>
    <definedName name="Excel_BuiltIn_Print_Area_26" localSheetId="57">#REF!</definedName>
    <definedName name="Excel_BuiltIn_Print_Area_26" localSheetId="58">#REF!</definedName>
    <definedName name="Excel_BuiltIn_Print_Area_26" localSheetId="59">#REF!</definedName>
    <definedName name="Excel_BuiltIn_Print_Area_26" localSheetId="60">#REF!</definedName>
    <definedName name="Excel_BuiltIn_Print_Area_26" localSheetId="61">#REF!</definedName>
    <definedName name="Excel_BuiltIn_Print_Area_26" localSheetId="62">#REF!</definedName>
    <definedName name="Excel_BuiltIn_Print_Area_26" localSheetId="63">#REF!</definedName>
    <definedName name="Excel_BuiltIn_Print_Area_26" localSheetId="64">#REF!</definedName>
    <definedName name="Excel_BuiltIn_Print_Area_26" localSheetId="65">#REF!</definedName>
    <definedName name="Excel_BuiltIn_Print_Area_26" localSheetId="66">#REF!</definedName>
    <definedName name="Excel_BuiltIn_Print_Area_26" localSheetId="67">#REF!</definedName>
    <definedName name="Excel_BuiltIn_Print_Area_26" localSheetId="68">#REF!</definedName>
    <definedName name="Excel_BuiltIn_Print_Area_26" localSheetId="69">#REF!</definedName>
    <definedName name="Excel_BuiltIn_Print_Area_26" localSheetId="70">#REF!</definedName>
    <definedName name="Excel_BuiltIn_Print_Area_26" localSheetId="71">#REF!</definedName>
    <definedName name="Excel_BuiltIn_Print_Area_26" localSheetId="72">#REF!</definedName>
    <definedName name="Excel_BuiltIn_Print_Area_26" localSheetId="73">#REF!</definedName>
    <definedName name="Excel_BuiltIn_Print_Area_26" localSheetId="74">#REF!</definedName>
    <definedName name="Excel_BuiltIn_Print_Area_26" localSheetId="75">#REF!</definedName>
    <definedName name="Excel_BuiltIn_Print_Area_26" localSheetId="76">#REF!</definedName>
    <definedName name="Excel_BuiltIn_Print_Area_26" localSheetId="77">#REF!</definedName>
    <definedName name="Excel_BuiltIn_Print_Area_26" localSheetId="78">#REF!</definedName>
    <definedName name="Excel_BuiltIn_Print_Area_26" localSheetId="79">#REF!</definedName>
    <definedName name="Excel_BuiltIn_Print_Area_26" localSheetId="80">#REF!</definedName>
    <definedName name="Excel_BuiltIn_Print_Area_26" localSheetId="81">#REF!</definedName>
    <definedName name="Excel_BuiltIn_Print_Area_26" localSheetId="82">#REF!</definedName>
    <definedName name="Excel_BuiltIn_Print_Area_26" localSheetId="83">#REF!</definedName>
    <definedName name="Excel_BuiltIn_Print_Area_26" localSheetId="84">#REF!</definedName>
    <definedName name="Excel_BuiltIn_Print_Area_26" localSheetId="85">#REF!</definedName>
    <definedName name="Excel_BuiltIn_Print_Area_26" localSheetId="86">#REF!</definedName>
    <definedName name="Excel_BuiltIn_Print_Area_26" localSheetId="87">#REF!</definedName>
    <definedName name="Excel_BuiltIn_Print_Area_26" localSheetId="88">#REF!</definedName>
    <definedName name="Excel_BuiltIn_Print_Area_26" localSheetId="89">#REF!</definedName>
    <definedName name="Excel_BuiltIn_Print_Area_26" localSheetId="90">#REF!</definedName>
    <definedName name="Excel_BuiltIn_Print_Area_26" localSheetId="91">#REF!</definedName>
    <definedName name="Excel_BuiltIn_Print_Area_26" localSheetId="92">#REF!</definedName>
    <definedName name="Excel_BuiltIn_Print_Area_26" localSheetId="93">#REF!</definedName>
    <definedName name="Excel_BuiltIn_Print_Area_26" localSheetId="94">#REF!</definedName>
    <definedName name="Excel_BuiltIn_Print_Area_26" localSheetId="95">#REF!</definedName>
    <definedName name="Excel_BuiltIn_Print_Area_26" localSheetId="96">#REF!</definedName>
    <definedName name="Excel_BuiltIn_Print_Area_26" localSheetId="97">#REF!</definedName>
    <definedName name="Excel_BuiltIn_Print_Area_26" localSheetId="98">#REF!</definedName>
    <definedName name="Excel_BuiltIn_Print_Area_26" localSheetId="99">#REF!</definedName>
    <definedName name="Excel_BuiltIn_Print_Area_26" localSheetId="100">#REF!</definedName>
    <definedName name="Excel_BuiltIn_Print_Area_26" localSheetId="101">#REF!</definedName>
    <definedName name="Excel_BuiltIn_Print_Area_26" localSheetId="102">#REF!</definedName>
    <definedName name="Excel_BuiltIn_Print_Area_26" localSheetId="103">#REF!</definedName>
    <definedName name="Excel_BuiltIn_Print_Area_26" localSheetId="15">#REF!</definedName>
    <definedName name="Excel_BuiltIn_Print_Area_26" localSheetId="16">#REF!</definedName>
    <definedName name="Excel_BuiltIn_Print_Area_26" localSheetId="20">#REF!</definedName>
    <definedName name="Excel_BuiltIn_Print_Area_26" localSheetId="21">#REF!</definedName>
    <definedName name="Excel_BuiltIn_Print_Area_26" localSheetId="22">#REF!</definedName>
    <definedName name="Excel_BuiltIn_Print_Area_26" localSheetId="23">#REF!</definedName>
    <definedName name="Excel_BuiltIn_Print_Area_26" localSheetId="17">#REF!</definedName>
    <definedName name="Excel_BuiltIn_Print_Area_26" localSheetId="24">#REF!</definedName>
    <definedName name="Excel_BuiltIn_Print_Area_26" localSheetId="25">#REF!</definedName>
    <definedName name="Excel_BuiltIn_Print_Area_26" localSheetId="18">#REF!</definedName>
    <definedName name="Excel_BuiltIn_Print_Area_26" localSheetId="19">#REF!</definedName>
    <definedName name="Excel_BuiltIn_Print_Area_26" localSheetId="5">#REF!</definedName>
    <definedName name="Excel_BuiltIn_Print_Area_26" localSheetId="6">#REF!</definedName>
    <definedName name="Excel_BuiltIn_Print_Area_26" localSheetId="7">#REF!</definedName>
    <definedName name="Excel_BuiltIn_Print_Area_26" localSheetId="8">#REF!</definedName>
    <definedName name="Excel_BuiltIn_Print_Area_26" localSheetId="9">#REF!</definedName>
    <definedName name="Excel_BuiltIn_Print_Area_26" localSheetId="10">#REF!</definedName>
    <definedName name="Excel_BuiltIn_Print_Area_26" localSheetId="11">#REF!</definedName>
    <definedName name="Excel_BuiltIn_Print_Area_26" localSheetId="12">#REF!</definedName>
    <definedName name="Excel_BuiltIn_Print_Area_26" localSheetId="13">#REF!</definedName>
    <definedName name="Excel_BuiltIn_Print_Area_26" localSheetId="14">#REF!</definedName>
    <definedName name="Excel_BuiltIn_Print_Area_26">#REF!</definedName>
    <definedName name="Excel_BuiltIn_Print_Area_27" localSheetId="27">#REF!</definedName>
    <definedName name="Excel_BuiltIn_Print_Area_27" localSheetId="26">#REF!</definedName>
    <definedName name="Excel_BuiltIn_Print_Area_27" localSheetId="28">#REF!</definedName>
    <definedName name="Excel_BuiltIn_Print_Area_27" localSheetId="29">#REF!</definedName>
    <definedName name="Excel_BuiltIn_Print_Area_27" localSheetId="30">#REF!</definedName>
    <definedName name="Excel_BuiltIn_Print_Area_27" localSheetId="31">#REF!</definedName>
    <definedName name="Excel_BuiltIn_Print_Area_27" localSheetId="32">#REF!</definedName>
    <definedName name="Excel_BuiltIn_Print_Area_27" localSheetId="33">#REF!</definedName>
    <definedName name="Excel_BuiltIn_Print_Area_27" localSheetId="34">#REF!</definedName>
    <definedName name="Excel_BuiltIn_Print_Area_27" localSheetId="35">#REF!</definedName>
    <definedName name="Excel_BuiltIn_Print_Area_27" localSheetId="36">#REF!</definedName>
    <definedName name="Excel_BuiltIn_Print_Area_27" localSheetId="37">#REF!</definedName>
    <definedName name="Excel_BuiltIn_Print_Area_27" localSheetId="38">#REF!</definedName>
    <definedName name="Excel_BuiltIn_Print_Area_27" localSheetId="39">#REF!</definedName>
    <definedName name="Excel_BuiltIn_Print_Area_27" localSheetId="40">#REF!</definedName>
    <definedName name="Excel_BuiltIn_Print_Area_27" localSheetId="41">#REF!</definedName>
    <definedName name="Excel_BuiltIn_Print_Area_27" localSheetId="42">#REF!</definedName>
    <definedName name="Excel_BuiltIn_Print_Area_27" localSheetId="43">#REF!</definedName>
    <definedName name="Excel_BuiltIn_Print_Area_27" localSheetId="44">#REF!</definedName>
    <definedName name="Excel_BuiltIn_Print_Area_27" localSheetId="45">#REF!</definedName>
    <definedName name="Excel_BuiltIn_Print_Area_27" localSheetId="46">#REF!</definedName>
    <definedName name="Excel_BuiltIn_Print_Area_27" localSheetId="47">#REF!</definedName>
    <definedName name="Excel_BuiltIn_Print_Area_27" localSheetId="48">#REF!</definedName>
    <definedName name="Excel_BuiltIn_Print_Area_27" localSheetId="49">#REF!</definedName>
    <definedName name="Excel_BuiltIn_Print_Area_27" localSheetId="50">#REF!</definedName>
    <definedName name="Excel_BuiltIn_Print_Area_27" localSheetId="51">#REF!</definedName>
    <definedName name="Excel_BuiltIn_Print_Area_27" localSheetId="52">#REF!</definedName>
    <definedName name="Excel_BuiltIn_Print_Area_27" localSheetId="53">#REF!</definedName>
    <definedName name="Excel_BuiltIn_Print_Area_27" localSheetId="54">#REF!</definedName>
    <definedName name="Excel_BuiltIn_Print_Area_27" localSheetId="55">#REF!</definedName>
    <definedName name="Excel_BuiltIn_Print_Area_27" localSheetId="56">#REF!</definedName>
    <definedName name="Excel_BuiltIn_Print_Area_27" localSheetId="57">#REF!</definedName>
    <definedName name="Excel_BuiltIn_Print_Area_27" localSheetId="58">#REF!</definedName>
    <definedName name="Excel_BuiltIn_Print_Area_27" localSheetId="59">#REF!</definedName>
    <definedName name="Excel_BuiltIn_Print_Area_27" localSheetId="60">#REF!</definedName>
    <definedName name="Excel_BuiltIn_Print_Area_27" localSheetId="61">#REF!</definedName>
    <definedName name="Excel_BuiltIn_Print_Area_27" localSheetId="62">#REF!</definedName>
    <definedName name="Excel_BuiltIn_Print_Area_27" localSheetId="63">#REF!</definedName>
    <definedName name="Excel_BuiltIn_Print_Area_27" localSheetId="64">#REF!</definedName>
    <definedName name="Excel_BuiltIn_Print_Area_27" localSheetId="65">#REF!</definedName>
    <definedName name="Excel_BuiltIn_Print_Area_27" localSheetId="66">#REF!</definedName>
    <definedName name="Excel_BuiltIn_Print_Area_27" localSheetId="67">#REF!</definedName>
    <definedName name="Excel_BuiltIn_Print_Area_27" localSheetId="68">#REF!</definedName>
    <definedName name="Excel_BuiltIn_Print_Area_27" localSheetId="69">#REF!</definedName>
    <definedName name="Excel_BuiltIn_Print_Area_27" localSheetId="70">#REF!</definedName>
    <definedName name="Excel_BuiltIn_Print_Area_27" localSheetId="71">#REF!</definedName>
    <definedName name="Excel_BuiltIn_Print_Area_27" localSheetId="72">#REF!</definedName>
    <definedName name="Excel_BuiltIn_Print_Area_27" localSheetId="73">#REF!</definedName>
    <definedName name="Excel_BuiltIn_Print_Area_27" localSheetId="74">#REF!</definedName>
    <definedName name="Excel_BuiltIn_Print_Area_27" localSheetId="75">#REF!</definedName>
    <definedName name="Excel_BuiltIn_Print_Area_27" localSheetId="76">#REF!</definedName>
    <definedName name="Excel_BuiltIn_Print_Area_27" localSheetId="77">#REF!</definedName>
    <definedName name="Excel_BuiltIn_Print_Area_27" localSheetId="78">#REF!</definedName>
    <definedName name="Excel_BuiltIn_Print_Area_27" localSheetId="79">#REF!</definedName>
    <definedName name="Excel_BuiltIn_Print_Area_27" localSheetId="80">#REF!</definedName>
    <definedName name="Excel_BuiltIn_Print_Area_27" localSheetId="81">#REF!</definedName>
    <definedName name="Excel_BuiltIn_Print_Area_27" localSheetId="82">#REF!</definedName>
    <definedName name="Excel_BuiltIn_Print_Area_27" localSheetId="83">#REF!</definedName>
    <definedName name="Excel_BuiltIn_Print_Area_27" localSheetId="84">#REF!</definedName>
    <definedName name="Excel_BuiltIn_Print_Area_27" localSheetId="85">#REF!</definedName>
    <definedName name="Excel_BuiltIn_Print_Area_27" localSheetId="86">#REF!</definedName>
    <definedName name="Excel_BuiltIn_Print_Area_27" localSheetId="87">#REF!</definedName>
    <definedName name="Excel_BuiltIn_Print_Area_27" localSheetId="88">#REF!</definedName>
    <definedName name="Excel_BuiltIn_Print_Area_27" localSheetId="89">#REF!</definedName>
    <definedName name="Excel_BuiltIn_Print_Area_27" localSheetId="90">#REF!</definedName>
    <definedName name="Excel_BuiltIn_Print_Area_27" localSheetId="91">#REF!</definedName>
    <definedName name="Excel_BuiltIn_Print_Area_27" localSheetId="92">#REF!</definedName>
    <definedName name="Excel_BuiltIn_Print_Area_27" localSheetId="93">#REF!</definedName>
    <definedName name="Excel_BuiltIn_Print_Area_27" localSheetId="94">#REF!</definedName>
    <definedName name="Excel_BuiltIn_Print_Area_27" localSheetId="95">#REF!</definedName>
    <definedName name="Excel_BuiltIn_Print_Area_27" localSheetId="96">#REF!</definedName>
    <definedName name="Excel_BuiltIn_Print_Area_27" localSheetId="97">#REF!</definedName>
    <definedName name="Excel_BuiltIn_Print_Area_27" localSheetId="98">#REF!</definedName>
    <definedName name="Excel_BuiltIn_Print_Area_27" localSheetId="99">#REF!</definedName>
    <definedName name="Excel_BuiltIn_Print_Area_27" localSheetId="100">#REF!</definedName>
    <definedName name="Excel_BuiltIn_Print_Area_27" localSheetId="101">#REF!</definedName>
    <definedName name="Excel_BuiltIn_Print_Area_27" localSheetId="102">#REF!</definedName>
    <definedName name="Excel_BuiltIn_Print_Area_27" localSheetId="103">#REF!</definedName>
    <definedName name="Excel_BuiltIn_Print_Area_27" localSheetId="15">#REF!</definedName>
    <definedName name="Excel_BuiltIn_Print_Area_27" localSheetId="16">#REF!</definedName>
    <definedName name="Excel_BuiltIn_Print_Area_27" localSheetId="20">#REF!</definedName>
    <definedName name="Excel_BuiltIn_Print_Area_27" localSheetId="21">#REF!</definedName>
    <definedName name="Excel_BuiltIn_Print_Area_27" localSheetId="22">#REF!</definedName>
    <definedName name="Excel_BuiltIn_Print_Area_27" localSheetId="23">#REF!</definedName>
    <definedName name="Excel_BuiltIn_Print_Area_27" localSheetId="17">#REF!</definedName>
    <definedName name="Excel_BuiltIn_Print_Area_27" localSheetId="24">#REF!</definedName>
    <definedName name="Excel_BuiltIn_Print_Area_27" localSheetId="25">#REF!</definedName>
    <definedName name="Excel_BuiltIn_Print_Area_27" localSheetId="18">#REF!</definedName>
    <definedName name="Excel_BuiltIn_Print_Area_27" localSheetId="19">#REF!</definedName>
    <definedName name="Excel_BuiltIn_Print_Area_27" localSheetId="5">#REF!</definedName>
    <definedName name="Excel_BuiltIn_Print_Area_27" localSheetId="6">#REF!</definedName>
    <definedName name="Excel_BuiltIn_Print_Area_27" localSheetId="7">#REF!</definedName>
    <definedName name="Excel_BuiltIn_Print_Area_27" localSheetId="8">#REF!</definedName>
    <definedName name="Excel_BuiltIn_Print_Area_27" localSheetId="9">#REF!</definedName>
    <definedName name="Excel_BuiltIn_Print_Area_27" localSheetId="10">#REF!</definedName>
    <definedName name="Excel_BuiltIn_Print_Area_27" localSheetId="11">#REF!</definedName>
    <definedName name="Excel_BuiltIn_Print_Area_27" localSheetId="12">#REF!</definedName>
    <definedName name="Excel_BuiltIn_Print_Area_27" localSheetId="13">#REF!</definedName>
    <definedName name="Excel_BuiltIn_Print_Area_27" localSheetId="14">#REF!</definedName>
    <definedName name="Excel_BuiltIn_Print_Area_27">#REF!</definedName>
    <definedName name="Excel_BuiltIn_Print_Area_28" localSheetId="27">#REF!</definedName>
    <definedName name="Excel_BuiltIn_Print_Area_28" localSheetId="26">#REF!</definedName>
    <definedName name="Excel_BuiltIn_Print_Area_28" localSheetId="28">#REF!</definedName>
    <definedName name="Excel_BuiltIn_Print_Area_28" localSheetId="29">#REF!</definedName>
    <definedName name="Excel_BuiltIn_Print_Area_28" localSheetId="30">#REF!</definedName>
    <definedName name="Excel_BuiltIn_Print_Area_28" localSheetId="31">#REF!</definedName>
    <definedName name="Excel_BuiltIn_Print_Area_28" localSheetId="32">#REF!</definedName>
    <definedName name="Excel_BuiltIn_Print_Area_28" localSheetId="33">#REF!</definedName>
    <definedName name="Excel_BuiltIn_Print_Area_28" localSheetId="34">#REF!</definedName>
    <definedName name="Excel_BuiltIn_Print_Area_28" localSheetId="35">#REF!</definedName>
    <definedName name="Excel_BuiltIn_Print_Area_28" localSheetId="36">#REF!</definedName>
    <definedName name="Excel_BuiltIn_Print_Area_28" localSheetId="37">#REF!</definedName>
    <definedName name="Excel_BuiltIn_Print_Area_28" localSheetId="38">#REF!</definedName>
    <definedName name="Excel_BuiltIn_Print_Area_28" localSheetId="39">#REF!</definedName>
    <definedName name="Excel_BuiltIn_Print_Area_28" localSheetId="40">#REF!</definedName>
    <definedName name="Excel_BuiltIn_Print_Area_28" localSheetId="41">#REF!</definedName>
    <definedName name="Excel_BuiltIn_Print_Area_28" localSheetId="42">#REF!</definedName>
    <definedName name="Excel_BuiltIn_Print_Area_28" localSheetId="43">#REF!</definedName>
    <definedName name="Excel_BuiltIn_Print_Area_28" localSheetId="44">#REF!</definedName>
    <definedName name="Excel_BuiltIn_Print_Area_28" localSheetId="45">#REF!</definedName>
    <definedName name="Excel_BuiltIn_Print_Area_28" localSheetId="46">#REF!</definedName>
    <definedName name="Excel_BuiltIn_Print_Area_28" localSheetId="47">#REF!</definedName>
    <definedName name="Excel_BuiltIn_Print_Area_28" localSheetId="48">#REF!</definedName>
    <definedName name="Excel_BuiltIn_Print_Area_28" localSheetId="49">#REF!</definedName>
    <definedName name="Excel_BuiltIn_Print_Area_28" localSheetId="50">#REF!</definedName>
    <definedName name="Excel_BuiltIn_Print_Area_28" localSheetId="51">#REF!</definedName>
    <definedName name="Excel_BuiltIn_Print_Area_28" localSheetId="52">#REF!</definedName>
    <definedName name="Excel_BuiltIn_Print_Area_28" localSheetId="53">#REF!</definedName>
    <definedName name="Excel_BuiltIn_Print_Area_28" localSheetId="54">#REF!</definedName>
    <definedName name="Excel_BuiltIn_Print_Area_28" localSheetId="55">#REF!</definedName>
    <definedName name="Excel_BuiltIn_Print_Area_28" localSheetId="56">#REF!</definedName>
    <definedName name="Excel_BuiltIn_Print_Area_28" localSheetId="57">#REF!</definedName>
    <definedName name="Excel_BuiltIn_Print_Area_28" localSheetId="58">#REF!</definedName>
    <definedName name="Excel_BuiltIn_Print_Area_28" localSheetId="59">#REF!</definedName>
    <definedName name="Excel_BuiltIn_Print_Area_28" localSheetId="60">#REF!</definedName>
    <definedName name="Excel_BuiltIn_Print_Area_28" localSheetId="61">#REF!</definedName>
    <definedName name="Excel_BuiltIn_Print_Area_28" localSheetId="62">#REF!</definedName>
    <definedName name="Excel_BuiltIn_Print_Area_28" localSheetId="63">#REF!</definedName>
    <definedName name="Excel_BuiltIn_Print_Area_28" localSheetId="64">#REF!</definedName>
    <definedName name="Excel_BuiltIn_Print_Area_28" localSheetId="65">#REF!</definedName>
    <definedName name="Excel_BuiltIn_Print_Area_28" localSheetId="66">#REF!</definedName>
    <definedName name="Excel_BuiltIn_Print_Area_28" localSheetId="67">#REF!</definedName>
    <definedName name="Excel_BuiltIn_Print_Area_28" localSheetId="68">#REF!</definedName>
    <definedName name="Excel_BuiltIn_Print_Area_28" localSheetId="69">#REF!</definedName>
    <definedName name="Excel_BuiltIn_Print_Area_28" localSheetId="70">#REF!</definedName>
    <definedName name="Excel_BuiltIn_Print_Area_28" localSheetId="71">#REF!</definedName>
    <definedName name="Excel_BuiltIn_Print_Area_28" localSheetId="72">#REF!</definedName>
    <definedName name="Excel_BuiltIn_Print_Area_28" localSheetId="73">#REF!</definedName>
    <definedName name="Excel_BuiltIn_Print_Area_28" localSheetId="74">#REF!</definedName>
    <definedName name="Excel_BuiltIn_Print_Area_28" localSheetId="75">#REF!</definedName>
    <definedName name="Excel_BuiltIn_Print_Area_28" localSheetId="76">#REF!</definedName>
    <definedName name="Excel_BuiltIn_Print_Area_28" localSheetId="77">#REF!</definedName>
    <definedName name="Excel_BuiltIn_Print_Area_28" localSheetId="78">#REF!</definedName>
    <definedName name="Excel_BuiltIn_Print_Area_28" localSheetId="79">#REF!</definedName>
    <definedName name="Excel_BuiltIn_Print_Area_28" localSheetId="80">#REF!</definedName>
    <definedName name="Excel_BuiltIn_Print_Area_28" localSheetId="81">#REF!</definedName>
    <definedName name="Excel_BuiltIn_Print_Area_28" localSheetId="82">#REF!</definedName>
    <definedName name="Excel_BuiltIn_Print_Area_28" localSheetId="83">#REF!</definedName>
    <definedName name="Excel_BuiltIn_Print_Area_28" localSheetId="84">#REF!</definedName>
    <definedName name="Excel_BuiltIn_Print_Area_28" localSheetId="85">#REF!</definedName>
    <definedName name="Excel_BuiltIn_Print_Area_28" localSheetId="86">#REF!</definedName>
    <definedName name="Excel_BuiltIn_Print_Area_28" localSheetId="87">#REF!</definedName>
    <definedName name="Excel_BuiltIn_Print_Area_28" localSheetId="88">#REF!</definedName>
    <definedName name="Excel_BuiltIn_Print_Area_28" localSheetId="89">#REF!</definedName>
    <definedName name="Excel_BuiltIn_Print_Area_28" localSheetId="90">#REF!</definedName>
    <definedName name="Excel_BuiltIn_Print_Area_28" localSheetId="91">#REF!</definedName>
    <definedName name="Excel_BuiltIn_Print_Area_28" localSheetId="92">#REF!</definedName>
    <definedName name="Excel_BuiltIn_Print_Area_28" localSheetId="93">#REF!</definedName>
    <definedName name="Excel_BuiltIn_Print_Area_28" localSheetId="94">#REF!</definedName>
    <definedName name="Excel_BuiltIn_Print_Area_28" localSheetId="95">#REF!</definedName>
    <definedName name="Excel_BuiltIn_Print_Area_28" localSheetId="96">#REF!</definedName>
    <definedName name="Excel_BuiltIn_Print_Area_28" localSheetId="97">#REF!</definedName>
    <definedName name="Excel_BuiltIn_Print_Area_28" localSheetId="98">#REF!</definedName>
    <definedName name="Excel_BuiltIn_Print_Area_28" localSheetId="99">#REF!</definedName>
    <definedName name="Excel_BuiltIn_Print_Area_28" localSheetId="100">#REF!</definedName>
    <definedName name="Excel_BuiltIn_Print_Area_28" localSheetId="101">#REF!</definedName>
    <definedName name="Excel_BuiltIn_Print_Area_28" localSheetId="102">#REF!</definedName>
    <definedName name="Excel_BuiltIn_Print_Area_28" localSheetId="103">#REF!</definedName>
    <definedName name="Excel_BuiltIn_Print_Area_28" localSheetId="15">#REF!</definedName>
    <definedName name="Excel_BuiltIn_Print_Area_28" localSheetId="16">#REF!</definedName>
    <definedName name="Excel_BuiltIn_Print_Area_28" localSheetId="20">#REF!</definedName>
    <definedName name="Excel_BuiltIn_Print_Area_28" localSheetId="21">#REF!</definedName>
    <definedName name="Excel_BuiltIn_Print_Area_28" localSheetId="22">#REF!</definedName>
    <definedName name="Excel_BuiltIn_Print_Area_28" localSheetId="23">#REF!</definedName>
    <definedName name="Excel_BuiltIn_Print_Area_28" localSheetId="17">#REF!</definedName>
    <definedName name="Excel_BuiltIn_Print_Area_28" localSheetId="24">#REF!</definedName>
    <definedName name="Excel_BuiltIn_Print_Area_28" localSheetId="25">#REF!</definedName>
    <definedName name="Excel_BuiltIn_Print_Area_28" localSheetId="18">#REF!</definedName>
    <definedName name="Excel_BuiltIn_Print_Area_28" localSheetId="19">#REF!</definedName>
    <definedName name="Excel_BuiltIn_Print_Area_28" localSheetId="5">#REF!</definedName>
    <definedName name="Excel_BuiltIn_Print_Area_28" localSheetId="6">#REF!</definedName>
    <definedName name="Excel_BuiltIn_Print_Area_28" localSheetId="7">#REF!</definedName>
    <definedName name="Excel_BuiltIn_Print_Area_28" localSheetId="8">#REF!</definedName>
    <definedName name="Excel_BuiltIn_Print_Area_28" localSheetId="9">#REF!</definedName>
    <definedName name="Excel_BuiltIn_Print_Area_28" localSheetId="10">#REF!</definedName>
    <definedName name="Excel_BuiltIn_Print_Area_28" localSheetId="11">#REF!</definedName>
    <definedName name="Excel_BuiltIn_Print_Area_28" localSheetId="12">#REF!</definedName>
    <definedName name="Excel_BuiltIn_Print_Area_28" localSheetId="13">#REF!</definedName>
    <definedName name="Excel_BuiltIn_Print_Area_28" localSheetId="14">#REF!</definedName>
    <definedName name="Excel_BuiltIn_Print_Area_28">#REF!</definedName>
    <definedName name="Excel_BuiltIn_Print_Area_29" localSheetId="27">#REF!</definedName>
    <definedName name="Excel_BuiltIn_Print_Area_29" localSheetId="26">#REF!</definedName>
    <definedName name="Excel_BuiltIn_Print_Area_29" localSheetId="28">#REF!</definedName>
    <definedName name="Excel_BuiltIn_Print_Area_29" localSheetId="29">#REF!</definedName>
    <definedName name="Excel_BuiltIn_Print_Area_29" localSheetId="30">#REF!</definedName>
    <definedName name="Excel_BuiltIn_Print_Area_29" localSheetId="31">#REF!</definedName>
    <definedName name="Excel_BuiltIn_Print_Area_29" localSheetId="32">#REF!</definedName>
    <definedName name="Excel_BuiltIn_Print_Area_29" localSheetId="33">#REF!</definedName>
    <definedName name="Excel_BuiltIn_Print_Area_29" localSheetId="34">#REF!</definedName>
    <definedName name="Excel_BuiltIn_Print_Area_29" localSheetId="35">#REF!</definedName>
    <definedName name="Excel_BuiltIn_Print_Area_29" localSheetId="36">#REF!</definedName>
    <definedName name="Excel_BuiltIn_Print_Area_29" localSheetId="37">#REF!</definedName>
    <definedName name="Excel_BuiltIn_Print_Area_29" localSheetId="38">#REF!</definedName>
    <definedName name="Excel_BuiltIn_Print_Area_29" localSheetId="39">#REF!</definedName>
    <definedName name="Excel_BuiltIn_Print_Area_29" localSheetId="40">#REF!</definedName>
    <definedName name="Excel_BuiltIn_Print_Area_29" localSheetId="41">#REF!</definedName>
    <definedName name="Excel_BuiltIn_Print_Area_29" localSheetId="42">#REF!</definedName>
    <definedName name="Excel_BuiltIn_Print_Area_29" localSheetId="43">#REF!</definedName>
    <definedName name="Excel_BuiltIn_Print_Area_29" localSheetId="44">#REF!</definedName>
    <definedName name="Excel_BuiltIn_Print_Area_29" localSheetId="45">#REF!</definedName>
    <definedName name="Excel_BuiltIn_Print_Area_29" localSheetId="46">#REF!</definedName>
    <definedName name="Excel_BuiltIn_Print_Area_29" localSheetId="47">#REF!</definedName>
    <definedName name="Excel_BuiltIn_Print_Area_29" localSheetId="48">#REF!</definedName>
    <definedName name="Excel_BuiltIn_Print_Area_29" localSheetId="49">#REF!</definedName>
    <definedName name="Excel_BuiltIn_Print_Area_29" localSheetId="50">#REF!</definedName>
    <definedName name="Excel_BuiltIn_Print_Area_29" localSheetId="51">#REF!</definedName>
    <definedName name="Excel_BuiltIn_Print_Area_29" localSheetId="52">#REF!</definedName>
    <definedName name="Excel_BuiltIn_Print_Area_29" localSheetId="53">#REF!</definedName>
    <definedName name="Excel_BuiltIn_Print_Area_29" localSheetId="54">#REF!</definedName>
    <definedName name="Excel_BuiltIn_Print_Area_29" localSheetId="55">#REF!</definedName>
    <definedName name="Excel_BuiltIn_Print_Area_29" localSheetId="56">#REF!</definedName>
    <definedName name="Excel_BuiltIn_Print_Area_29" localSheetId="57">#REF!</definedName>
    <definedName name="Excel_BuiltIn_Print_Area_29" localSheetId="58">#REF!</definedName>
    <definedName name="Excel_BuiltIn_Print_Area_29" localSheetId="59">#REF!</definedName>
    <definedName name="Excel_BuiltIn_Print_Area_29" localSheetId="60">#REF!</definedName>
    <definedName name="Excel_BuiltIn_Print_Area_29" localSheetId="61">#REF!</definedName>
    <definedName name="Excel_BuiltIn_Print_Area_29" localSheetId="62">#REF!</definedName>
    <definedName name="Excel_BuiltIn_Print_Area_29" localSheetId="63">#REF!</definedName>
    <definedName name="Excel_BuiltIn_Print_Area_29" localSheetId="64">#REF!</definedName>
    <definedName name="Excel_BuiltIn_Print_Area_29" localSheetId="65">#REF!</definedName>
    <definedName name="Excel_BuiltIn_Print_Area_29" localSheetId="66">#REF!</definedName>
    <definedName name="Excel_BuiltIn_Print_Area_29" localSheetId="67">#REF!</definedName>
    <definedName name="Excel_BuiltIn_Print_Area_29" localSheetId="68">#REF!</definedName>
    <definedName name="Excel_BuiltIn_Print_Area_29" localSheetId="69">#REF!</definedName>
    <definedName name="Excel_BuiltIn_Print_Area_29" localSheetId="70">#REF!</definedName>
    <definedName name="Excel_BuiltIn_Print_Area_29" localSheetId="71">#REF!</definedName>
    <definedName name="Excel_BuiltIn_Print_Area_29" localSheetId="72">#REF!</definedName>
    <definedName name="Excel_BuiltIn_Print_Area_29" localSheetId="73">#REF!</definedName>
    <definedName name="Excel_BuiltIn_Print_Area_29" localSheetId="74">#REF!</definedName>
    <definedName name="Excel_BuiltIn_Print_Area_29" localSheetId="75">#REF!</definedName>
    <definedName name="Excel_BuiltIn_Print_Area_29" localSheetId="76">#REF!</definedName>
    <definedName name="Excel_BuiltIn_Print_Area_29" localSheetId="77">#REF!</definedName>
    <definedName name="Excel_BuiltIn_Print_Area_29" localSheetId="78">#REF!</definedName>
    <definedName name="Excel_BuiltIn_Print_Area_29" localSheetId="79">#REF!</definedName>
    <definedName name="Excel_BuiltIn_Print_Area_29" localSheetId="80">#REF!</definedName>
    <definedName name="Excel_BuiltIn_Print_Area_29" localSheetId="81">#REF!</definedName>
    <definedName name="Excel_BuiltIn_Print_Area_29" localSheetId="82">#REF!</definedName>
    <definedName name="Excel_BuiltIn_Print_Area_29" localSheetId="83">#REF!</definedName>
    <definedName name="Excel_BuiltIn_Print_Area_29" localSheetId="84">#REF!</definedName>
    <definedName name="Excel_BuiltIn_Print_Area_29" localSheetId="85">#REF!</definedName>
    <definedName name="Excel_BuiltIn_Print_Area_29" localSheetId="86">#REF!</definedName>
    <definedName name="Excel_BuiltIn_Print_Area_29" localSheetId="87">#REF!</definedName>
    <definedName name="Excel_BuiltIn_Print_Area_29" localSheetId="88">#REF!</definedName>
    <definedName name="Excel_BuiltIn_Print_Area_29" localSheetId="89">#REF!</definedName>
    <definedName name="Excel_BuiltIn_Print_Area_29" localSheetId="90">#REF!</definedName>
    <definedName name="Excel_BuiltIn_Print_Area_29" localSheetId="91">#REF!</definedName>
    <definedName name="Excel_BuiltIn_Print_Area_29" localSheetId="92">#REF!</definedName>
    <definedName name="Excel_BuiltIn_Print_Area_29" localSheetId="93">#REF!</definedName>
    <definedName name="Excel_BuiltIn_Print_Area_29" localSheetId="94">#REF!</definedName>
    <definedName name="Excel_BuiltIn_Print_Area_29" localSheetId="95">#REF!</definedName>
    <definedName name="Excel_BuiltIn_Print_Area_29" localSheetId="96">#REF!</definedName>
    <definedName name="Excel_BuiltIn_Print_Area_29" localSheetId="97">#REF!</definedName>
    <definedName name="Excel_BuiltIn_Print_Area_29" localSheetId="98">#REF!</definedName>
    <definedName name="Excel_BuiltIn_Print_Area_29" localSheetId="99">#REF!</definedName>
    <definedName name="Excel_BuiltIn_Print_Area_29" localSheetId="100">#REF!</definedName>
    <definedName name="Excel_BuiltIn_Print_Area_29" localSheetId="101">#REF!</definedName>
    <definedName name="Excel_BuiltIn_Print_Area_29" localSheetId="102">#REF!</definedName>
    <definedName name="Excel_BuiltIn_Print_Area_29" localSheetId="103">#REF!</definedName>
    <definedName name="Excel_BuiltIn_Print_Area_29" localSheetId="15">#REF!</definedName>
    <definedName name="Excel_BuiltIn_Print_Area_29" localSheetId="16">#REF!</definedName>
    <definedName name="Excel_BuiltIn_Print_Area_29" localSheetId="20">#REF!</definedName>
    <definedName name="Excel_BuiltIn_Print_Area_29" localSheetId="21">#REF!</definedName>
    <definedName name="Excel_BuiltIn_Print_Area_29" localSheetId="22">#REF!</definedName>
    <definedName name="Excel_BuiltIn_Print_Area_29" localSheetId="23">#REF!</definedName>
    <definedName name="Excel_BuiltIn_Print_Area_29" localSheetId="17">#REF!</definedName>
    <definedName name="Excel_BuiltIn_Print_Area_29" localSheetId="24">#REF!</definedName>
    <definedName name="Excel_BuiltIn_Print_Area_29" localSheetId="25">#REF!</definedName>
    <definedName name="Excel_BuiltIn_Print_Area_29" localSheetId="18">#REF!</definedName>
    <definedName name="Excel_BuiltIn_Print_Area_29" localSheetId="19">#REF!</definedName>
    <definedName name="Excel_BuiltIn_Print_Area_29" localSheetId="5">#REF!</definedName>
    <definedName name="Excel_BuiltIn_Print_Area_29" localSheetId="6">#REF!</definedName>
    <definedName name="Excel_BuiltIn_Print_Area_29" localSheetId="7">#REF!</definedName>
    <definedName name="Excel_BuiltIn_Print_Area_29" localSheetId="8">#REF!</definedName>
    <definedName name="Excel_BuiltIn_Print_Area_29" localSheetId="9">#REF!</definedName>
    <definedName name="Excel_BuiltIn_Print_Area_29" localSheetId="10">#REF!</definedName>
    <definedName name="Excel_BuiltIn_Print_Area_29" localSheetId="11">#REF!</definedName>
    <definedName name="Excel_BuiltIn_Print_Area_29" localSheetId="12">#REF!</definedName>
    <definedName name="Excel_BuiltIn_Print_Area_29" localSheetId="13">#REF!</definedName>
    <definedName name="Excel_BuiltIn_Print_Area_29" localSheetId="14">#REF!</definedName>
    <definedName name="Excel_BuiltIn_Print_Area_29">#REF!</definedName>
    <definedName name="Excel_BuiltIn_Print_Area_29_1" localSheetId="27">#REF!</definedName>
    <definedName name="Excel_BuiltIn_Print_Area_29_1" localSheetId="26">#REF!</definedName>
    <definedName name="Excel_BuiltIn_Print_Area_29_1" localSheetId="28">#REF!</definedName>
    <definedName name="Excel_BuiltIn_Print_Area_29_1" localSheetId="29">#REF!</definedName>
    <definedName name="Excel_BuiltIn_Print_Area_29_1" localSheetId="30">#REF!</definedName>
    <definedName name="Excel_BuiltIn_Print_Area_29_1" localSheetId="31">#REF!</definedName>
    <definedName name="Excel_BuiltIn_Print_Area_29_1" localSheetId="32">#REF!</definedName>
    <definedName name="Excel_BuiltIn_Print_Area_29_1" localSheetId="33">#REF!</definedName>
    <definedName name="Excel_BuiltIn_Print_Area_29_1" localSheetId="34">#REF!</definedName>
    <definedName name="Excel_BuiltIn_Print_Area_29_1" localSheetId="35">#REF!</definedName>
    <definedName name="Excel_BuiltIn_Print_Area_29_1" localSheetId="36">#REF!</definedName>
    <definedName name="Excel_BuiltIn_Print_Area_29_1" localSheetId="37">#REF!</definedName>
    <definedName name="Excel_BuiltIn_Print_Area_29_1" localSheetId="38">#REF!</definedName>
    <definedName name="Excel_BuiltIn_Print_Area_29_1" localSheetId="39">#REF!</definedName>
    <definedName name="Excel_BuiltIn_Print_Area_29_1" localSheetId="40">#REF!</definedName>
    <definedName name="Excel_BuiltIn_Print_Area_29_1" localSheetId="41">#REF!</definedName>
    <definedName name="Excel_BuiltIn_Print_Area_29_1" localSheetId="42">#REF!</definedName>
    <definedName name="Excel_BuiltIn_Print_Area_29_1" localSheetId="43">#REF!</definedName>
    <definedName name="Excel_BuiltIn_Print_Area_29_1" localSheetId="44">#REF!</definedName>
    <definedName name="Excel_BuiltIn_Print_Area_29_1" localSheetId="45">#REF!</definedName>
    <definedName name="Excel_BuiltIn_Print_Area_29_1" localSheetId="46">#REF!</definedName>
    <definedName name="Excel_BuiltIn_Print_Area_29_1" localSheetId="47">#REF!</definedName>
    <definedName name="Excel_BuiltIn_Print_Area_29_1" localSheetId="48">#REF!</definedName>
    <definedName name="Excel_BuiltIn_Print_Area_29_1" localSheetId="49">#REF!</definedName>
    <definedName name="Excel_BuiltIn_Print_Area_29_1" localSheetId="50">#REF!</definedName>
    <definedName name="Excel_BuiltIn_Print_Area_29_1" localSheetId="51">#REF!</definedName>
    <definedName name="Excel_BuiltIn_Print_Area_29_1" localSheetId="52">#REF!</definedName>
    <definedName name="Excel_BuiltIn_Print_Area_29_1" localSheetId="53">#REF!</definedName>
    <definedName name="Excel_BuiltIn_Print_Area_29_1" localSheetId="54">#REF!</definedName>
    <definedName name="Excel_BuiltIn_Print_Area_29_1" localSheetId="55">#REF!</definedName>
    <definedName name="Excel_BuiltIn_Print_Area_29_1" localSheetId="56">#REF!</definedName>
    <definedName name="Excel_BuiltIn_Print_Area_29_1" localSheetId="57">#REF!</definedName>
    <definedName name="Excel_BuiltIn_Print_Area_29_1" localSheetId="58">#REF!</definedName>
    <definedName name="Excel_BuiltIn_Print_Area_29_1" localSheetId="59">#REF!</definedName>
    <definedName name="Excel_BuiltIn_Print_Area_29_1" localSheetId="60">#REF!</definedName>
    <definedName name="Excel_BuiltIn_Print_Area_29_1" localSheetId="61">#REF!</definedName>
    <definedName name="Excel_BuiltIn_Print_Area_29_1" localSheetId="62">#REF!</definedName>
    <definedName name="Excel_BuiltIn_Print_Area_29_1" localSheetId="63">#REF!</definedName>
    <definedName name="Excel_BuiltIn_Print_Area_29_1" localSheetId="64">#REF!</definedName>
    <definedName name="Excel_BuiltIn_Print_Area_29_1" localSheetId="65">#REF!</definedName>
    <definedName name="Excel_BuiltIn_Print_Area_29_1" localSheetId="66">#REF!</definedName>
    <definedName name="Excel_BuiltIn_Print_Area_29_1" localSheetId="67">#REF!</definedName>
    <definedName name="Excel_BuiltIn_Print_Area_29_1" localSheetId="68">#REF!</definedName>
    <definedName name="Excel_BuiltIn_Print_Area_29_1" localSheetId="69">#REF!</definedName>
    <definedName name="Excel_BuiltIn_Print_Area_29_1" localSheetId="70">#REF!</definedName>
    <definedName name="Excel_BuiltIn_Print_Area_29_1" localSheetId="71">#REF!</definedName>
    <definedName name="Excel_BuiltIn_Print_Area_29_1" localSheetId="72">#REF!</definedName>
    <definedName name="Excel_BuiltIn_Print_Area_29_1" localSheetId="73">#REF!</definedName>
    <definedName name="Excel_BuiltIn_Print_Area_29_1" localSheetId="74">#REF!</definedName>
    <definedName name="Excel_BuiltIn_Print_Area_29_1" localSheetId="75">#REF!</definedName>
    <definedName name="Excel_BuiltIn_Print_Area_29_1" localSheetId="76">#REF!</definedName>
    <definedName name="Excel_BuiltIn_Print_Area_29_1" localSheetId="77">#REF!</definedName>
    <definedName name="Excel_BuiltIn_Print_Area_29_1" localSheetId="78">#REF!</definedName>
    <definedName name="Excel_BuiltIn_Print_Area_29_1" localSheetId="79">#REF!</definedName>
    <definedName name="Excel_BuiltIn_Print_Area_29_1" localSheetId="80">#REF!</definedName>
    <definedName name="Excel_BuiltIn_Print_Area_29_1" localSheetId="81">#REF!</definedName>
    <definedName name="Excel_BuiltIn_Print_Area_29_1" localSheetId="82">#REF!</definedName>
    <definedName name="Excel_BuiltIn_Print_Area_29_1" localSheetId="83">#REF!</definedName>
    <definedName name="Excel_BuiltIn_Print_Area_29_1" localSheetId="84">#REF!</definedName>
    <definedName name="Excel_BuiltIn_Print_Area_29_1" localSheetId="85">#REF!</definedName>
    <definedName name="Excel_BuiltIn_Print_Area_29_1" localSheetId="86">#REF!</definedName>
    <definedName name="Excel_BuiltIn_Print_Area_29_1" localSheetId="87">#REF!</definedName>
    <definedName name="Excel_BuiltIn_Print_Area_29_1" localSheetId="88">#REF!</definedName>
    <definedName name="Excel_BuiltIn_Print_Area_29_1" localSheetId="89">#REF!</definedName>
    <definedName name="Excel_BuiltIn_Print_Area_29_1" localSheetId="90">#REF!</definedName>
    <definedName name="Excel_BuiltIn_Print_Area_29_1" localSheetId="91">#REF!</definedName>
    <definedName name="Excel_BuiltIn_Print_Area_29_1" localSheetId="92">#REF!</definedName>
    <definedName name="Excel_BuiltIn_Print_Area_29_1" localSheetId="93">#REF!</definedName>
    <definedName name="Excel_BuiltIn_Print_Area_29_1" localSheetId="94">#REF!</definedName>
    <definedName name="Excel_BuiltIn_Print_Area_29_1" localSheetId="95">#REF!</definedName>
    <definedName name="Excel_BuiltIn_Print_Area_29_1" localSheetId="96">#REF!</definedName>
    <definedName name="Excel_BuiltIn_Print_Area_29_1" localSheetId="97">#REF!</definedName>
    <definedName name="Excel_BuiltIn_Print_Area_29_1" localSheetId="98">#REF!</definedName>
    <definedName name="Excel_BuiltIn_Print_Area_29_1" localSheetId="99">#REF!</definedName>
    <definedName name="Excel_BuiltIn_Print_Area_29_1" localSheetId="100">#REF!</definedName>
    <definedName name="Excel_BuiltIn_Print_Area_29_1" localSheetId="101">#REF!</definedName>
    <definedName name="Excel_BuiltIn_Print_Area_29_1" localSheetId="102">#REF!</definedName>
    <definedName name="Excel_BuiltIn_Print_Area_29_1" localSheetId="103">#REF!</definedName>
    <definedName name="Excel_BuiltIn_Print_Area_29_1" localSheetId="15">#REF!</definedName>
    <definedName name="Excel_BuiltIn_Print_Area_29_1" localSheetId="16">#REF!</definedName>
    <definedName name="Excel_BuiltIn_Print_Area_29_1" localSheetId="20">#REF!</definedName>
    <definedName name="Excel_BuiltIn_Print_Area_29_1" localSheetId="21">#REF!</definedName>
    <definedName name="Excel_BuiltIn_Print_Area_29_1" localSheetId="22">#REF!</definedName>
    <definedName name="Excel_BuiltIn_Print_Area_29_1" localSheetId="23">#REF!</definedName>
    <definedName name="Excel_BuiltIn_Print_Area_29_1" localSheetId="17">#REF!</definedName>
    <definedName name="Excel_BuiltIn_Print_Area_29_1" localSheetId="24">#REF!</definedName>
    <definedName name="Excel_BuiltIn_Print_Area_29_1" localSheetId="25">#REF!</definedName>
    <definedName name="Excel_BuiltIn_Print_Area_29_1" localSheetId="18">#REF!</definedName>
    <definedName name="Excel_BuiltIn_Print_Area_29_1" localSheetId="19">#REF!</definedName>
    <definedName name="Excel_BuiltIn_Print_Area_29_1" localSheetId="5">#REF!</definedName>
    <definedName name="Excel_BuiltIn_Print_Area_29_1" localSheetId="6">#REF!</definedName>
    <definedName name="Excel_BuiltIn_Print_Area_29_1" localSheetId="7">#REF!</definedName>
    <definedName name="Excel_BuiltIn_Print_Area_29_1" localSheetId="8">#REF!</definedName>
    <definedName name="Excel_BuiltIn_Print_Area_29_1" localSheetId="9">#REF!</definedName>
    <definedName name="Excel_BuiltIn_Print_Area_29_1" localSheetId="10">#REF!</definedName>
    <definedName name="Excel_BuiltIn_Print_Area_29_1" localSheetId="11">#REF!</definedName>
    <definedName name="Excel_BuiltIn_Print_Area_29_1" localSheetId="12">#REF!</definedName>
    <definedName name="Excel_BuiltIn_Print_Area_29_1" localSheetId="13">#REF!</definedName>
    <definedName name="Excel_BuiltIn_Print_Area_29_1" localSheetId="14">#REF!</definedName>
    <definedName name="Excel_BuiltIn_Print_Area_29_1">#REF!</definedName>
    <definedName name="Excel_BuiltIn_Print_Area_29_1_31" localSheetId="27">#REF!</definedName>
    <definedName name="Excel_BuiltIn_Print_Area_29_1_31" localSheetId="26">#REF!</definedName>
    <definedName name="Excel_BuiltIn_Print_Area_29_1_31" localSheetId="28">#REF!</definedName>
    <definedName name="Excel_BuiltIn_Print_Area_29_1_31" localSheetId="29">#REF!</definedName>
    <definedName name="Excel_BuiltIn_Print_Area_29_1_31" localSheetId="30">#REF!</definedName>
    <definedName name="Excel_BuiltIn_Print_Area_29_1_31" localSheetId="31">#REF!</definedName>
    <definedName name="Excel_BuiltIn_Print_Area_29_1_31" localSheetId="32">#REF!</definedName>
    <definedName name="Excel_BuiltIn_Print_Area_29_1_31" localSheetId="33">#REF!</definedName>
    <definedName name="Excel_BuiltIn_Print_Area_29_1_31" localSheetId="34">#REF!</definedName>
    <definedName name="Excel_BuiltIn_Print_Area_29_1_31" localSheetId="35">#REF!</definedName>
    <definedName name="Excel_BuiltIn_Print_Area_29_1_31" localSheetId="36">#REF!</definedName>
    <definedName name="Excel_BuiltIn_Print_Area_29_1_31" localSheetId="37">#REF!</definedName>
    <definedName name="Excel_BuiltIn_Print_Area_29_1_31" localSheetId="38">#REF!</definedName>
    <definedName name="Excel_BuiltIn_Print_Area_29_1_31" localSheetId="39">#REF!</definedName>
    <definedName name="Excel_BuiltIn_Print_Area_29_1_31" localSheetId="40">#REF!</definedName>
    <definedName name="Excel_BuiltIn_Print_Area_29_1_31" localSheetId="41">#REF!</definedName>
    <definedName name="Excel_BuiltIn_Print_Area_29_1_31" localSheetId="42">#REF!</definedName>
    <definedName name="Excel_BuiltIn_Print_Area_29_1_31" localSheetId="43">#REF!</definedName>
    <definedName name="Excel_BuiltIn_Print_Area_29_1_31" localSheetId="44">#REF!</definedName>
    <definedName name="Excel_BuiltIn_Print_Area_29_1_31" localSheetId="45">#REF!</definedName>
    <definedName name="Excel_BuiltIn_Print_Area_29_1_31" localSheetId="46">#REF!</definedName>
    <definedName name="Excel_BuiltIn_Print_Area_29_1_31" localSheetId="47">#REF!</definedName>
    <definedName name="Excel_BuiltIn_Print_Area_29_1_31" localSheetId="48">#REF!</definedName>
    <definedName name="Excel_BuiltIn_Print_Area_29_1_31" localSheetId="49">#REF!</definedName>
    <definedName name="Excel_BuiltIn_Print_Area_29_1_31" localSheetId="50">#REF!</definedName>
    <definedName name="Excel_BuiltIn_Print_Area_29_1_31" localSheetId="51">#REF!</definedName>
    <definedName name="Excel_BuiltIn_Print_Area_29_1_31" localSheetId="52">#REF!</definedName>
    <definedName name="Excel_BuiltIn_Print_Area_29_1_31" localSheetId="53">#REF!</definedName>
    <definedName name="Excel_BuiltIn_Print_Area_29_1_31" localSheetId="54">#REF!</definedName>
    <definedName name="Excel_BuiltIn_Print_Area_29_1_31" localSheetId="55">#REF!</definedName>
    <definedName name="Excel_BuiltIn_Print_Area_29_1_31" localSheetId="56">#REF!</definedName>
    <definedName name="Excel_BuiltIn_Print_Area_29_1_31" localSheetId="57">#REF!</definedName>
    <definedName name="Excel_BuiltIn_Print_Area_29_1_31" localSheetId="58">#REF!</definedName>
    <definedName name="Excel_BuiltIn_Print_Area_29_1_31" localSheetId="59">#REF!</definedName>
    <definedName name="Excel_BuiltIn_Print_Area_29_1_31" localSheetId="60">#REF!</definedName>
    <definedName name="Excel_BuiltIn_Print_Area_29_1_31" localSheetId="61">#REF!</definedName>
    <definedName name="Excel_BuiltIn_Print_Area_29_1_31" localSheetId="62">#REF!</definedName>
    <definedName name="Excel_BuiltIn_Print_Area_29_1_31" localSheetId="63">#REF!</definedName>
    <definedName name="Excel_BuiltIn_Print_Area_29_1_31" localSheetId="64">#REF!</definedName>
    <definedName name="Excel_BuiltIn_Print_Area_29_1_31" localSheetId="65">#REF!</definedName>
    <definedName name="Excel_BuiltIn_Print_Area_29_1_31" localSheetId="66">#REF!</definedName>
    <definedName name="Excel_BuiltIn_Print_Area_29_1_31" localSheetId="67">#REF!</definedName>
    <definedName name="Excel_BuiltIn_Print_Area_29_1_31" localSheetId="68">#REF!</definedName>
    <definedName name="Excel_BuiltIn_Print_Area_29_1_31" localSheetId="69">#REF!</definedName>
    <definedName name="Excel_BuiltIn_Print_Area_29_1_31" localSheetId="70">#REF!</definedName>
    <definedName name="Excel_BuiltIn_Print_Area_29_1_31" localSheetId="71">#REF!</definedName>
    <definedName name="Excel_BuiltIn_Print_Area_29_1_31" localSheetId="72">#REF!</definedName>
    <definedName name="Excel_BuiltIn_Print_Area_29_1_31" localSheetId="73">#REF!</definedName>
    <definedName name="Excel_BuiltIn_Print_Area_29_1_31" localSheetId="74">#REF!</definedName>
    <definedName name="Excel_BuiltIn_Print_Area_29_1_31" localSheetId="75">#REF!</definedName>
    <definedName name="Excel_BuiltIn_Print_Area_29_1_31" localSheetId="76">#REF!</definedName>
    <definedName name="Excel_BuiltIn_Print_Area_29_1_31" localSheetId="77">#REF!</definedName>
    <definedName name="Excel_BuiltIn_Print_Area_29_1_31" localSheetId="78">#REF!</definedName>
    <definedName name="Excel_BuiltIn_Print_Area_29_1_31" localSheetId="79">#REF!</definedName>
    <definedName name="Excel_BuiltIn_Print_Area_29_1_31" localSheetId="80">#REF!</definedName>
    <definedName name="Excel_BuiltIn_Print_Area_29_1_31" localSheetId="81">#REF!</definedName>
    <definedName name="Excel_BuiltIn_Print_Area_29_1_31" localSheetId="82">#REF!</definedName>
    <definedName name="Excel_BuiltIn_Print_Area_29_1_31" localSheetId="83">#REF!</definedName>
    <definedName name="Excel_BuiltIn_Print_Area_29_1_31" localSheetId="84">#REF!</definedName>
    <definedName name="Excel_BuiltIn_Print_Area_29_1_31" localSheetId="85">#REF!</definedName>
    <definedName name="Excel_BuiltIn_Print_Area_29_1_31" localSheetId="86">#REF!</definedName>
    <definedName name="Excel_BuiltIn_Print_Area_29_1_31" localSheetId="87">#REF!</definedName>
    <definedName name="Excel_BuiltIn_Print_Area_29_1_31" localSheetId="88">#REF!</definedName>
    <definedName name="Excel_BuiltIn_Print_Area_29_1_31" localSheetId="89">#REF!</definedName>
    <definedName name="Excel_BuiltIn_Print_Area_29_1_31" localSheetId="90">#REF!</definedName>
    <definedName name="Excel_BuiltIn_Print_Area_29_1_31" localSheetId="91">#REF!</definedName>
    <definedName name="Excel_BuiltIn_Print_Area_29_1_31" localSheetId="92">#REF!</definedName>
    <definedName name="Excel_BuiltIn_Print_Area_29_1_31" localSheetId="93">#REF!</definedName>
    <definedName name="Excel_BuiltIn_Print_Area_29_1_31" localSheetId="94">#REF!</definedName>
    <definedName name="Excel_BuiltIn_Print_Area_29_1_31" localSheetId="95">#REF!</definedName>
    <definedName name="Excel_BuiltIn_Print_Area_29_1_31" localSheetId="96">#REF!</definedName>
    <definedName name="Excel_BuiltIn_Print_Area_29_1_31" localSheetId="97">#REF!</definedName>
    <definedName name="Excel_BuiltIn_Print_Area_29_1_31" localSheetId="98">#REF!</definedName>
    <definedName name="Excel_BuiltIn_Print_Area_29_1_31" localSheetId="99">#REF!</definedName>
    <definedName name="Excel_BuiltIn_Print_Area_29_1_31" localSheetId="100">#REF!</definedName>
    <definedName name="Excel_BuiltIn_Print_Area_29_1_31" localSheetId="101">#REF!</definedName>
    <definedName name="Excel_BuiltIn_Print_Area_29_1_31" localSheetId="102">#REF!</definedName>
    <definedName name="Excel_BuiltIn_Print_Area_29_1_31" localSheetId="103">#REF!</definedName>
    <definedName name="Excel_BuiltIn_Print_Area_29_1_31" localSheetId="15">#REF!</definedName>
    <definedName name="Excel_BuiltIn_Print_Area_29_1_31" localSheetId="16">#REF!</definedName>
    <definedName name="Excel_BuiltIn_Print_Area_29_1_31" localSheetId="20">#REF!</definedName>
    <definedName name="Excel_BuiltIn_Print_Area_29_1_31" localSheetId="21">#REF!</definedName>
    <definedName name="Excel_BuiltIn_Print_Area_29_1_31" localSheetId="22">#REF!</definedName>
    <definedName name="Excel_BuiltIn_Print_Area_29_1_31" localSheetId="23">#REF!</definedName>
    <definedName name="Excel_BuiltIn_Print_Area_29_1_31" localSheetId="17">#REF!</definedName>
    <definedName name="Excel_BuiltIn_Print_Area_29_1_31" localSheetId="24">#REF!</definedName>
    <definedName name="Excel_BuiltIn_Print_Area_29_1_31" localSheetId="25">#REF!</definedName>
    <definedName name="Excel_BuiltIn_Print_Area_29_1_31" localSheetId="18">#REF!</definedName>
    <definedName name="Excel_BuiltIn_Print_Area_29_1_31" localSheetId="19">#REF!</definedName>
    <definedName name="Excel_BuiltIn_Print_Area_29_1_31" localSheetId="5">#REF!</definedName>
    <definedName name="Excel_BuiltIn_Print_Area_29_1_31" localSheetId="6">#REF!</definedName>
    <definedName name="Excel_BuiltIn_Print_Area_29_1_31" localSheetId="7">#REF!</definedName>
    <definedName name="Excel_BuiltIn_Print_Area_29_1_31" localSheetId="8">#REF!</definedName>
    <definedName name="Excel_BuiltIn_Print_Area_29_1_31" localSheetId="9">#REF!</definedName>
    <definedName name="Excel_BuiltIn_Print_Area_29_1_31" localSheetId="10">#REF!</definedName>
    <definedName name="Excel_BuiltIn_Print_Area_29_1_31" localSheetId="11">#REF!</definedName>
    <definedName name="Excel_BuiltIn_Print_Area_29_1_31" localSheetId="12">#REF!</definedName>
    <definedName name="Excel_BuiltIn_Print_Area_29_1_31" localSheetId="13">#REF!</definedName>
    <definedName name="Excel_BuiltIn_Print_Area_29_1_31" localSheetId="14">#REF!</definedName>
    <definedName name="Excel_BuiltIn_Print_Area_29_1_31">#REF!</definedName>
    <definedName name="Excel_BuiltIn_Print_Area_29_1_33" localSheetId="27">#REF!</definedName>
    <definedName name="Excel_BuiltIn_Print_Area_29_1_33" localSheetId="26">#REF!</definedName>
    <definedName name="Excel_BuiltIn_Print_Area_29_1_33" localSheetId="28">#REF!</definedName>
    <definedName name="Excel_BuiltIn_Print_Area_29_1_33" localSheetId="29">#REF!</definedName>
    <definedName name="Excel_BuiltIn_Print_Area_29_1_33" localSheetId="30">#REF!</definedName>
    <definedName name="Excel_BuiltIn_Print_Area_29_1_33" localSheetId="31">#REF!</definedName>
    <definedName name="Excel_BuiltIn_Print_Area_29_1_33" localSheetId="32">#REF!</definedName>
    <definedName name="Excel_BuiltIn_Print_Area_29_1_33" localSheetId="33">#REF!</definedName>
    <definedName name="Excel_BuiltIn_Print_Area_29_1_33" localSheetId="34">#REF!</definedName>
    <definedName name="Excel_BuiltIn_Print_Area_29_1_33" localSheetId="35">#REF!</definedName>
    <definedName name="Excel_BuiltIn_Print_Area_29_1_33" localSheetId="36">#REF!</definedName>
    <definedName name="Excel_BuiltIn_Print_Area_29_1_33" localSheetId="37">#REF!</definedName>
    <definedName name="Excel_BuiltIn_Print_Area_29_1_33" localSheetId="38">#REF!</definedName>
    <definedName name="Excel_BuiltIn_Print_Area_29_1_33" localSheetId="39">#REF!</definedName>
    <definedName name="Excel_BuiltIn_Print_Area_29_1_33" localSheetId="40">#REF!</definedName>
    <definedName name="Excel_BuiltIn_Print_Area_29_1_33" localSheetId="41">#REF!</definedName>
    <definedName name="Excel_BuiltIn_Print_Area_29_1_33" localSheetId="42">#REF!</definedName>
    <definedName name="Excel_BuiltIn_Print_Area_29_1_33" localSheetId="43">#REF!</definedName>
    <definedName name="Excel_BuiltIn_Print_Area_29_1_33" localSheetId="44">#REF!</definedName>
    <definedName name="Excel_BuiltIn_Print_Area_29_1_33" localSheetId="45">#REF!</definedName>
    <definedName name="Excel_BuiltIn_Print_Area_29_1_33" localSheetId="46">#REF!</definedName>
    <definedName name="Excel_BuiltIn_Print_Area_29_1_33" localSheetId="47">#REF!</definedName>
    <definedName name="Excel_BuiltIn_Print_Area_29_1_33" localSheetId="48">#REF!</definedName>
    <definedName name="Excel_BuiltIn_Print_Area_29_1_33" localSheetId="49">#REF!</definedName>
    <definedName name="Excel_BuiltIn_Print_Area_29_1_33" localSheetId="50">#REF!</definedName>
    <definedName name="Excel_BuiltIn_Print_Area_29_1_33" localSheetId="51">#REF!</definedName>
    <definedName name="Excel_BuiltIn_Print_Area_29_1_33" localSheetId="52">#REF!</definedName>
    <definedName name="Excel_BuiltIn_Print_Area_29_1_33" localSheetId="53">#REF!</definedName>
    <definedName name="Excel_BuiltIn_Print_Area_29_1_33" localSheetId="54">#REF!</definedName>
    <definedName name="Excel_BuiltIn_Print_Area_29_1_33" localSheetId="55">#REF!</definedName>
    <definedName name="Excel_BuiltIn_Print_Area_29_1_33" localSheetId="56">#REF!</definedName>
    <definedName name="Excel_BuiltIn_Print_Area_29_1_33" localSheetId="57">#REF!</definedName>
    <definedName name="Excel_BuiltIn_Print_Area_29_1_33" localSheetId="58">#REF!</definedName>
    <definedName name="Excel_BuiltIn_Print_Area_29_1_33" localSheetId="59">#REF!</definedName>
    <definedName name="Excel_BuiltIn_Print_Area_29_1_33" localSheetId="60">#REF!</definedName>
    <definedName name="Excel_BuiltIn_Print_Area_29_1_33" localSheetId="61">#REF!</definedName>
    <definedName name="Excel_BuiltIn_Print_Area_29_1_33" localSheetId="62">#REF!</definedName>
    <definedName name="Excel_BuiltIn_Print_Area_29_1_33" localSheetId="63">#REF!</definedName>
    <definedName name="Excel_BuiltIn_Print_Area_29_1_33" localSheetId="64">#REF!</definedName>
    <definedName name="Excel_BuiltIn_Print_Area_29_1_33" localSheetId="65">#REF!</definedName>
    <definedName name="Excel_BuiltIn_Print_Area_29_1_33" localSheetId="66">#REF!</definedName>
    <definedName name="Excel_BuiltIn_Print_Area_29_1_33" localSheetId="67">#REF!</definedName>
    <definedName name="Excel_BuiltIn_Print_Area_29_1_33" localSheetId="68">#REF!</definedName>
    <definedName name="Excel_BuiltIn_Print_Area_29_1_33" localSheetId="69">#REF!</definedName>
    <definedName name="Excel_BuiltIn_Print_Area_29_1_33" localSheetId="70">#REF!</definedName>
    <definedName name="Excel_BuiltIn_Print_Area_29_1_33" localSheetId="71">#REF!</definedName>
    <definedName name="Excel_BuiltIn_Print_Area_29_1_33" localSheetId="72">#REF!</definedName>
    <definedName name="Excel_BuiltIn_Print_Area_29_1_33" localSheetId="73">#REF!</definedName>
    <definedName name="Excel_BuiltIn_Print_Area_29_1_33" localSheetId="74">#REF!</definedName>
    <definedName name="Excel_BuiltIn_Print_Area_29_1_33" localSheetId="75">#REF!</definedName>
    <definedName name="Excel_BuiltIn_Print_Area_29_1_33" localSheetId="76">#REF!</definedName>
    <definedName name="Excel_BuiltIn_Print_Area_29_1_33" localSheetId="77">#REF!</definedName>
    <definedName name="Excel_BuiltIn_Print_Area_29_1_33" localSheetId="78">#REF!</definedName>
    <definedName name="Excel_BuiltIn_Print_Area_29_1_33" localSheetId="79">#REF!</definedName>
    <definedName name="Excel_BuiltIn_Print_Area_29_1_33" localSheetId="80">#REF!</definedName>
    <definedName name="Excel_BuiltIn_Print_Area_29_1_33" localSheetId="81">#REF!</definedName>
    <definedName name="Excel_BuiltIn_Print_Area_29_1_33" localSheetId="82">#REF!</definedName>
    <definedName name="Excel_BuiltIn_Print_Area_29_1_33" localSheetId="83">#REF!</definedName>
    <definedName name="Excel_BuiltIn_Print_Area_29_1_33" localSheetId="84">#REF!</definedName>
    <definedName name="Excel_BuiltIn_Print_Area_29_1_33" localSheetId="85">#REF!</definedName>
    <definedName name="Excel_BuiltIn_Print_Area_29_1_33" localSheetId="86">#REF!</definedName>
    <definedName name="Excel_BuiltIn_Print_Area_29_1_33" localSheetId="87">#REF!</definedName>
    <definedName name="Excel_BuiltIn_Print_Area_29_1_33" localSheetId="88">#REF!</definedName>
    <definedName name="Excel_BuiltIn_Print_Area_29_1_33" localSheetId="89">#REF!</definedName>
    <definedName name="Excel_BuiltIn_Print_Area_29_1_33" localSheetId="90">#REF!</definedName>
    <definedName name="Excel_BuiltIn_Print_Area_29_1_33" localSheetId="91">#REF!</definedName>
    <definedName name="Excel_BuiltIn_Print_Area_29_1_33" localSheetId="92">#REF!</definedName>
    <definedName name="Excel_BuiltIn_Print_Area_29_1_33" localSheetId="93">#REF!</definedName>
    <definedName name="Excel_BuiltIn_Print_Area_29_1_33" localSheetId="94">#REF!</definedName>
    <definedName name="Excel_BuiltIn_Print_Area_29_1_33" localSheetId="95">#REF!</definedName>
    <definedName name="Excel_BuiltIn_Print_Area_29_1_33" localSheetId="96">#REF!</definedName>
    <definedName name="Excel_BuiltIn_Print_Area_29_1_33" localSheetId="97">#REF!</definedName>
    <definedName name="Excel_BuiltIn_Print_Area_29_1_33" localSheetId="98">#REF!</definedName>
    <definedName name="Excel_BuiltIn_Print_Area_29_1_33" localSheetId="99">#REF!</definedName>
    <definedName name="Excel_BuiltIn_Print_Area_29_1_33" localSheetId="100">#REF!</definedName>
    <definedName name="Excel_BuiltIn_Print_Area_29_1_33" localSheetId="101">#REF!</definedName>
    <definedName name="Excel_BuiltIn_Print_Area_29_1_33" localSheetId="102">#REF!</definedName>
    <definedName name="Excel_BuiltIn_Print_Area_29_1_33" localSheetId="103">#REF!</definedName>
    <definedName name="Excel_BuiltIn_Print_Area_29_1_33" localSheetId="15">#REF!</definedName>
    <definedName name="Excel_BuiltIn_Print_Area_29_1_33" localSheetId="16">#REF!</definedName>
    <definedName name="Excel_BuiltIn_Print_Area_29_1_33" localSheetId="20">#REF!</definedName>
    <definedName name="Excel_BuiltIn_Print_Area_29_1_33" localSheetId="21">#REF!</definedName>
    <definedName name="Excel_BuiltIn_Print_Area_29_1_33" localSheetId="22">#REF!</definedName>
    <definedName name="Excel_BuiltIn_Print_Area_29_1_33" localSheetId="23">#REF!</definedName>
    <definedName name="Excel_BuiltIn_Print_Area_29_1_33" localSheetId="17">#REF!</definedName>
    <definedName name="Excel_BuiltIn_Print_Area_29_1_33" localSheetId="24">#REF!</definedName>
    <definedName name="Excel_BuiltIn_Print_Area_29_1_33" localSheetId="25">#REF!</definedName>
    <definedName name="Excel_BuiltIn_Print_Area_29_1_33" localSheetId="18">#REF!</definedName>
    <definedName name="Excel_BuiltIn_Print_Area_29_1_33" localSheetId="19">#REF!</definedName>
    <definedName name="Excel_BuiltIn_Print_Area_29_1_33" localSheetId="5">#REF!</definedName>
    <definedName name="Excel_BuiltIn_Print_Area_29_1_33" localSheetId="6">#REF!</definedName>
    <definedName name="Excel_BuiltIn_Print_Area_29_1_33" localSheetId="7">#REF!</definedName>
    <definedName name="Excel_BuiltIn_Print_Area_29_1_33" localSheetId="8">#REF!</definedName>
    <definedName name="Excel_BuiltIn_Print_Area_29_1_33" localSheetId="9">#REF!</definedName>
    <definedName name="Excel_BuiltIn_Print_Area_29_1_33" localSheetId="10">#REF!</definedName>
    <definedName name="Excel_BuiltIn_Print_Area_29_1_33" localSheetId="11">#REF!</definedName>
    <definedName name="Excel_BuiltIn_Print_Area_29_1_33" localSheetId="12">#REF!</definedName>
    <definedName name="Excel_BuiltIn_Print_Area_29_1_33" localSheetId="13">#REF!</definedName>
    <definedName name="Excel_BuiltIn_Print_Area_29_1_33" localSheetId="14">#REF!</definedName>
    <definedName name="Excel_BuiltIn_Print_Area_29_1_33">#REF!</definedName>
    <definedName name="Excel_BuiltIn_Print_Area_29_1_35" localSheetId="27">#REF!</definedName>
    <definedName name="Excel_BuiltIn_Print_Area_29_1_35" localSheetId="26">#REF!</definedName>
    <definedName name="Excel_BuiltIn_Print_Area_29_1_35" localSheetId="28">#REF!</definedName>
    <definedName name="Excel_BuiltIn_Print_Area_29_1_35" localSheetId="29">#REF!</definedName>
    <definedName name="Excel_BuiltIn_Print_Area_29_1_35" localSheetId="30">#REF!</definedName>
    <definedName name="Excel_BuiltIn_Print_Area_29_1_35" localSheetId="31">#REF!</definedName>
    <definedName name="Excel_BuiltIn_Print_Area_29_1_35" localSheetId="32">#REF!</definedName>
    <definedName name="Excel_BuiltIn_Print_Area_29_1_35" localSheetId="33">#REF!</definedName>
    <definedName name="Excel_BuiltIn_Print_Area_29_1_35" localSheetId="34">#REF!</definedName>
    <definedName name="Excel_BuiltIn_Print_Area_29_1_35" localSheetId="35">#REF!</definedName>
    <definedName name="Excel_BuiltIn_Print_Area_29_1_35" localSheetId="36">#REF!</definedName>
    <definedName name="Excel_BuiltIn_Print_Area_29_1_35" localSheetId="37">#REF!</definedName>
    <definedName name="Excel_BuiltIn_Print_Area_29_1_35" localSheetId="38">#REF!</definedName>
    <definedName name="Excel_BuiltIn_Print_Area_29_1_35" localSheetId="39">#REF!</definedName>
    <definedName name="Excel_BuiltIn_Print_Area_29_1_35" localSheetId="40">#REF!</definedName>
    <definedName name="Excel_BuiltIn_Print_Area_29_1_35" localSheetId="41">#REF!</definedName>
    <definedName name="Excel_BuiltIn_Print_Area_29_1_35" localSheetId="42">#REF!</definedName>
    <definedName name="Excel_BuiltIn_Print_Area_29_1_35" localSheetId="43">#REF!</definedName>
    <definedName name="Excel_BuiltIn_Print_Area_29_1_35" localSheetId="44">#REF!</definedName>
    <definedName name="Excel_BuiltIn_Print_Area_29_1_35" localSheetId="45">#REF!</definedName>
    <definedName name="Excel_BuiltIn_Print_Area_29_1_35" localSheetId="46">#REF!</definedName>
    <definedName name="Excel_BuiltIn_Print_Area_29_1_35" localSheetId="47">#REF!</definedName>
    <definedName name="Excel_BuiltIn_Print_Area_29_1_35" localSheetId="48">#REF!</definedName>
    <definedName name="Excel_BuiltIn_Print_Area_29_1_35" localSheetId="49">#REF!</definedName>
    <definedName name="Excel_BuiltIn_Print_Area_29_1_35" localSheetId="50">#REF!</definedName>
    <definedName name="Excel_BuiltIn_Print_Area_29_1_35" localSheetId="51">#REF!</definedName>
    <definedName name="Excel_BuiltIn_Print_Area_29_1_35" localSheetId="52">#REF!</definedName>
    <definedName name="Excel_BuiltIn_Print_Area_29_1_35" localSheetId="53">#REF!</definedName>
    <definedName name="Excel_BuiltIn_Print_Area_29_1_35" localSheetId="54">#REF!</definedName>
    <definedName name="Excel_BuiltIn_Print_Area_29_1_35" localSheetId="55">#REF!</definedName>
    <definedName name="Excel_BuiltIn_Print_Area_29_1_35" localSheetId="56">#REF!</definedName>
    <definedName name="Excel_BuiltIn_Print_Area_29_1_35" localSheetId="57">#REF!</definedName>
    <definedName name="Excel_BuiltIn_Print_Area_29_1_35" localSheetId="58">#REF!</definedName>
    <definedName name="Excel_BuiltIn_Print_Area_29_1_35" localSheetId="59">#REF!</definedName>
    <definedName name="Excel_BuiltIn_Print_Area_29_1_35" localSheetId="60">#REF!</definedName>
    <definedName name="Excel_BuiltIn_Print_Area_29_1_35" localSheetId="61">#REF!</definedName>
    <definedName name="Excel_BuiltIn_Print_Area_29_1_35" localSheetId="62">#REF!</definedName>
    <definedName name="Excel_BuiltIn_Print_Area_29_1_35" localSheetId="63">#REF!</definedName>
    <definedName name="Excel_BuiltIn_Print_Area_29_1_35" localSheetId="64">#REF!</definedName>
    <definedName name="Excel_BuiltIn_Print_Area_29_1_35" localSheetId="65">#REF!</definedName>
    <definedName name="Excel_BuiltIn_Print_Area_29_1_35" localSheetId="66">#REF!</definedName>
    <definedName name="Excel_BuiltIn_Print_Area_29_1_35" localSheetId="67">#REF!</definedName>
    <definedName name="Excel_BuiltIn_Print_Area_29_1_35" localSheetId="68">#REF!</definedName>
    <definedName name="Excel_BuiltIn_Print_Area_29_1_35" localSheetId="69">#REF!</definedName>
    <definedName name="Excel_BuiltIn_Print_Area_29_1_35" localSheetId="70">#REF!</definedName>
    <definedName name="Excel_BuiltIn_Print_Area_29_1_35" localSheetId="71">#REF!</definedName>
    <definedName name="Excel_BuiltIn_Print_Area_29_1_35" localSheetId="72">#REF!</definedName>
    <definedName name="Excel_BuiltIn_Print_Area_29_1_35" localSheetId="73">#REF!</definedName>
    <definedName name="Excel_BuiltIn_Print_Area_29_1_35" localSheetId="74">#REF!</definedName>
    <definedName name="Excel_BuiltIn_Print_Area_29_1_35" localSheetId="75">#REF!</definedName>
    <definedName name="Excel_BuiltIn_Print_Area_29_1_35" localSheetId="76">#REF!</definedName>
    <definedName name="Excel_BuiltIn_Print_Area_29_1_35" localSheetId="77">#REF!</definedName>
    <definedName name="Excel_BuiltIn_Print_Area_29_1_35" localSheetId="78">#REF!</definedName>
    <definedName name="Excel_BuiltIn_Print_Area_29_1_35" localSheetId="79">#REF!</definedName>
    <definedName name="Excel_BuiltIn_Print_Area_29_1_35" localSheetId="80">#REF!</definedName>
    <definedName name="Excel_BuiltIn_Print_Area_29_1_35" localSheetId="81">#REF!</definedName>
    <definedName name="Excel_BuiltIn_Print_Area_29_1_35" localSheetId="82">#REF!</definedName>
    <definedName name="Excel_BuiltIn_Print_Area_29_1_35" localSheetId="83">#REF!</definedName>
    <definedName name="Excel_BuiltIn_Print_Area_29_1_35" localSheetId="84">#REF!</definedName>
    <definedName name="Excel_BuiltIn_Print_Area_29_1_35" localSheetId="85">#REF!</definedName>
    <definedName name="Excel_BuiltIn_Print_Area_29_1_35" localSheetId="86">#REF!</definedName>
    <definedName name="Excel_BuiltIn_Print_Area_29_1_35" localSheetId="87">#REF!</definedName>
    <definedName name="Excel_BuiltIn_Print_Area_29_1_35" localSheetId="88">#REF!</definedName>
    <definedName name="Excel_BuiltIn_Print_Area_29_1_35" localSheetId="89">#REF!</definedName>
    <definedName name="Excel_BuiltIn_Print_Area_29_1_35" localSheetId="90">#REF!</definedName>
    <definedName name="Excel_BuiltIn_Print_Area_29_1_35" localSheetId="91">#REF!</definedName>
    <definedName name="Excel_BuiltIn_Print_Area_29_1_35" localSheetId="92">#REF!</definedName>
    <definedName name="Excel_BuiltIn_Print_Area_29_1_35" localSheetId="93">#REF!</definedName>
    <definedName name="Excel_BuiltIn_Print_Area_29_1_35" localSheetId="94">#REF!</definedName>
    <definedName name="Excel_BuiltIn_Print_Area_29_1_35" localSheetId="95">#REF!</definedName>
    <definedName name="Excel_BuiltIn_Print_Area_29_1_35" localSheetId="96">#REF!</definedName>
    <definedName name="Excel_BuiltIn_Print_Area_29_1_35" localSheetId="97">#REF!</definedName>
    <definedName name="Excel_BuiltIn_Print_Area_29_1_35" localSheetId="98">#REF!</definedName>
    <definedName name="Excel_BuiltIn_Print_Area_29_1_35" localSheetId="99">#REF!</definedName>
    <definedName name="Excel_BuiltIn_Print_Area_29_1_35" localSheetId="100">#REF!</definedName>
    <definedName name="Excel_BuiltIn_Print_Area_29_1_35" localSheetId="101">#REF!</definedName>
    <definedName name="Excel_BuiltIn_Print_Area_29_1_35" localSheetId="102">#REF!</definedName>
    <definedName name="Excel_BuiltIn_Print_Area_29_1_35" localSheetId="103">#REF!</definedName>
    <definedName name="Excel_BuiltIn_Print_Area_29_1_35" localSheetId="15">#REF!</definedName>
    <definedName name="Excel_BuiltIn_Print_Area_29_1_35" localSheetId="16">#REF!</definedName>
    <definedName name="Excel_BuiltIn_Print_Area_29_1_35" localSheetId="20">#REF!</definedName>
    <definedName name="Excel_BuiltIn_Print_Area_29_1_35" localSheetId="21">#REF!</definedName>
    <definedName name="Excel_BuiltIn_Print_Area_29_1_35" localSheetId="22">#REF!</definedName>
    <definedName name="Excel_BuiltIn_Print_Area_29_1_35" localSheetId="23">#REF!</definedName>
    <definedName name="Excel_BuiltIn_Print_Area_29_1_35" localSheetId="17">#REF!</definedName>
    <definedName name="Excel_BuiltIn_Print_Area_29_1_35" localSheetId="24">#REF!</definedName>
    <definedName name="Excel_BuiltIn_Print_Area_29_1_35" localSheetId="25">#REF!</definedName>
    <definedName name="Excel_BuiltIn_Print_Area_29_1_35" localSheetId="18">#REF!</definedName>
    <definedName name="Excel_BuiltIn_Print_Area_29_1_35" localSheetId="19">#REF!</definedName>
    <definedName name="Excel_BuiltIn_Print_Area_29_1_35" localSheetId="5">#REF!</definedName>
    <definedName name="Excel_BuiltIn_Print_Area_29_1_35" localSheetId="6">#REF!</definedName>
    <definedName name="Excel_BuiltIn_Print_Area_29_1_35" localSheetId="7">#REF!</definedName>
    <definedName name="Excel_BuiltIn_Print_Area_29_1_35" localSheetId="8">#REF!</definedName>
    <definedName name="Excel_BuiltIn_Print_Area_29_1_35" localSheetId="9">#REF!</definedName>
    <definedName name="Excel_BuiltIn_Print_Area_29_1_35" localSheetId="10">#REF!</definedName>
    <definedName name="Excel_BuiltIn_Print_Area_29_1_35" localSheetId="11">#REF!</definedName>
    <definedName name="Excel_BuiltIn_Print_Area_29_1_35" localSheetId="12">#REF!</definedName>
    <definedName name="Excel_BuiltIn_Print_Area_29_1_35" localSheetId="13">#REF!</definedName>
    <definedName name="Excel_BuiltIn_Print_Area_29_1_35" localSheetId="14">#REF!</definedName>
    <definedName name="Excel_BuiltIn_Print_Area_29_1_35">#REF!</definedName>
    <definedName name="Excel_BuiltIn_Print_Area_29_1_37" localSheetId="27">#REF!</definedName>
    <definedName name="Excel_BuiltIn_Print_Area_29_1_37" localSheetId="26">#REF!</definedName>
    <definedName name="Excel_BuiltIn_Print_Area_29_1_37" localSheetId="28">#REF!</definedName>
    <definedName name="Excel_BuiltIn_Print_Area_29_1_37" localSheetId="29">#REF!</definedName>
    <definedName name="Excel_BuiltIn_Print_Area_29_1_37" localSheetId="30">#REF!</definedName>
    <definedName name="Excel_BuiltIn_Print_Area_29_1_37" localSheetId="31">#REF!</definedName>
    <definedName name="Excel_BuiltIn_Print_Area_29_1_37" localSheetId="32">#REF!</definedName>
    <definedName name="Excel_BuiltIn_Print_Area_29_1_37" localSheetId="33">#REF!</definedName>
    <definedName name="Excel_BuiltIn_Print_Area_29_1_37" localSheetId="34">#REF!</definedName>
    <definedName name="Excel_BuiltIn_Print_Area_29_1_37" localSheetId="35">#REF!</definedName>
    <definedName name="Excel_BuiltIn_Print_Area_29_1_37" localSheetId="36">#REF!</definedName>
    <definedName name="Excel_BuiltIn_Print_Area_29_1_37" localSheetId="37">#REF!</definedName>
    <definedName name="Excel_BuiltIn_Print_Area_29_1_37" localSheetId="38">#REF!</definedName>
    <definedName name="Excel_BuiltIn_Print_Area_29_1_37" localSheetId="39">#REF!</definedName>
    <definedName name="Excel_BuiltIn_Print_Area_29_1_37" localSheetId="40">#REF!</definedName>
    <definedName name="Excel_BuiltIn_Print_Area_29_1_37" localSheetId="41">#REF!</definedName>
    <definedName name="Excel_BuiltIn_Print_Area_29_1_37" localSheetId="42">#REF!</definedName>
    <definedName name="Excel_BuiltIn_Print_Area_29_1_37" localSheetId="43">#REF!</definedName>
    <definedName name="Excel_BuiltIn_Print_Area_29_1_37" localSheetId="44">#REF!</definedName>
    <definedName name="Excel_BuiltIn_Print_Area_29_1_37" localSheetId="45">#REF!</definedName>
    <definedName name="Excel_BuiltIn_Print_Area_29_1_37" localSheetId="46">#REF!</definedName>
    <definedName name="Excel_BuiltIn_Print_Area_29_1_37" localSheetId="47">#REF!</definedName>
    <definedName name="Excel_BuiltIn_Print_Area_29_1_37" localSheetId="48">#REF!</definedName>
    <definedName name="Excel_BuiltIn_Print_Area_29_1_37" localSheetId="49">#REF!</definedName>
    <definedName name="Excel_BuiltIn_Print_Area_29_1_37" localSheetId="50">#REF!</definedName>
    <definedName name="Excel_BuiltIn_Print_Area_29_1_37" localSheetId="51">#REF!</definedName>
    <definedName name="Excel_BuiltIn_Print_Area_29_1_37" localSheetId="52">#REF!</definedName>
    <definedName name="Excel_BuiltIn_Print_Area_29_1_37" localSheetId="53">#REF!</definedName>
    <definedName name="Excel_BuiltIn_Print_Area_29_1_37" localSheetId="54">#REF!</definedName>
    <definedName name="Excel_BuiltIn_Print_Area_29_1_37" localSheetId="55">#REF!</definedName>
    <definedName name="Excel_BuiltIn_Print_Area_29_1_37" localSheetId="56">#REF!</definedName>
    <definedName name="Excel_BuiltIn_Print_Area_29_1_37" localSheetId="57">#REF!</definedName>
    <definedName name="Excel_BuiltIn_Print_Area_29_1_37" localSheetId="58">#REF!</definedName>
    <definedName name="Excel_BuiltIn_Print_Area_29_1_37" localSheetId="59">#REF!</definedName>
    <definedName name="Excel_BuiltIn_Print_Area_29_1_37" localSheetId="60">#REF!</definedName>
    <definedName name="Excel_BuiltIn_Print_Area_29_1_37" localSheetId="61">#REF!</definedName>
    <definedName name="Excel_BuiltIn_Print_Area_29_1_37" localSheetId="62">#REF!</definedName>
    <definedName name="Excel_BuiltIn_Print_Area_29_1_37" localSheetId="63">#REF!</definedName>
    <definedName name="Excel_BuiltIn_Print_Area_29_1_37" localSheetId="64">#REF!</definedName>
    <definedName name="Excel_BuiltIn_Print_Area_29_1_37" localSheetId="65">#REF!</definedName>
    <definedName name="Excel_BuiltIn_Print_Area_29_1_37" localSheetId="66">#REF!</definedName>
    <definedName name="Excel_BuiltIn_Print_Area_29_1_37" localSheetId="67">#REF!</definedName>
    <definedName name="Excel_BuiltIn_Print_Area_29_1_37" localSheetId="68">#REF!</definedName>
    <definedName name="Excel_BuiltIn_Print_Area_29_1_37" localSheetId="69">#REF!</definedName>
    <definedName name="Excel_BuiltIn_Print_Area_29_1_37" localSheetId="70">#REF!</definedName>
    <definedName name="Excel_BuiltIn_Print_Area_29_1_37" localSheetId="71">#REF!</definedName>
    <definedName name="Excel_BuiltIn_Print_Area_29_1_37" localSheetId="72">#REF!</definedName>
    <definedName name="Excel_BuiltIn_Print_Area_29_1_37" localSheetId="73">#REF!</definedName>
    <definedName name="Excel_BuiltIn_Print_Area_29_1_37" localSheetId="74">#REF!</definedName>
    <definedName name="Excel_BuiltIn_Print_Area_29_1_37" localSheetId="75">#REF!</definedName>
    <definedName name="Excel_BuiltIn_Print_Area_29_1_37" localSheetId="76">#REF!</definedName>
    <definedName name="Excel_BuiltIn_Print_Area_29_1_37" localSheetId="77">#REF!</definedName>
    <definedName name="Excel_BuiltIn_Print_Area_29_1_37" localSheetId="78">#REF!</definedName>
    <definedName name="Excel_BuiltIn_Print_Area_29_1_37" localSheetId="79">#REF!</definedName>
    <definedName name="Excel_BuiltIn_Print_Area_29_1_37" localSheetId="80">#REF!</definedName>
    <definedName name="Excel_BuiltIn_Print_Area_29_1_37" localSheetId="81">#REF!</definedName>
    <definedName name="Excel_BuiltIn_Print_Area_29_1_37" localSheetId="82">#REF!</definedName>
    <definedName name="Excel_BuiltIn_Print_Area_29_1_37" localSheetId="83">#REF!</definedName>
    <definedName name="Excel_BuiltIn_Print_Area_29_1_37" localSheetId="84">#REF!</definedName>
    <definedName name="Excel_BuiltIn_Print_Area_29_1_37" localSheetId="85">#REF!</definedName>
    <definedName name="Excel_BuiltIn_Print_Area_29_1_37" localSheetId="86">#REF!</definedName>
    <definedName name="Excel_BuiltIn_Print_Area_29_1_37" localSheetId="87">#REF!</definedName>
    <definedName name="Excel_BuiltIn_Print_Area_29_1_37" localSheetId="88">#REF!</definedName>
    <definedName name="Excel_BuiltIn_Print_Area_29_1_37" localSheetId="89">#REF!</definedName>
    <definedName name="Excel_BuiltIn_Print_Area_29_1_37" localSheetId="90">#REF!</definedName>
    <definedName name="Excel_BuiltIn_Print_Area_29_1_37" localSheetId="91">#REF!</definedName>
    <definedName name="Excel_BuiltIn_Print_Area_29_1_37" localSheetId="92">#REF!</definedName>
    <definedName name="Excel_BuiltIn_Print_Area_29_1_37" localSheetId="93">#REF!</definedName>
    <definedName name="Excel_BuiltIn_Print_Area_29_1_37" localSheetId="94">#REF!</definedName>
    <definedName name="Excel_BuiltIn_Print_Area_29_1_37" localSheetId="95">#REF!</definedName>
    <definedName name="Excel_BuiltIn_Print_Area_29_1_37" localSheetId="96">#REF!</definedName>
    <definedName name="Excel_BuiltIn_Print_Area_29_1_37" localSheetId="97">#REF!</definedName>
    <definedName name="Excel_BuiltIn_Print_Area_29_1_37" localSheetId="98">#REF!</definedName>
    <definedName name="Excel_BuiltIn_Print_Area_29_1_37" localSheetId="99">#REF!</definedName>
    <definedName name="Excel_BuiltIn_Print_Area_29_1_37" localSheetId="100">#REF!</definedName>
    <definedName name="Excel_BuiltIn_Print_Area_29_1_37" localSheetId="101">#REF!</definedName>
    <definedName name="Excel_BuiltIn_Print_Area_29_1_37" localSheetId="102">#REF!</definedName>
    <definedName name="Excel_BuiltIn_Print_Area_29_1_37" localSheetId="103">#REF!</definedName>
    <definedName name="Excel_BuiltIn_Print_Area_29_1_37" localSheetId="15">#REF!</definedName>
    <definedName name="Excel_BuiltIn_Print_Area_29_1_37" localSheetId="16">#REF!</definedName>
    <definedName name="Excel_BuiltIn_Print_Area_29_1_37" localSheetId="20">#REF!</definedName>
    <definedName name="Excel_BuiltIn_Print_Area_29_1_37" localSheetId="21">#REF!</definedName>
    <definedName name="Excel_BuiltIn_Print_Area_29_1_37" localSheetId="22">#REF!</definedName>
    <definedName name="Excel_BuiltIn_Print_Area_29_1_37" localSheetId="23">#REF!</definedName>
    <definedName name="Excel_BuiltIn_Print_Area_29_1_37" localSheetId="17">#REF!</definedName>
    <definedName name="Excel_BuiltIn_Print_Area_29_1_37" localSheetId="24">#REF!</definedName>
    <definedName name="Excel_BuiltIn_Print_Area_29_1_37" localSheetId="25">#REF!</definedName>
    <definedName name="Excel_BuiltIn_Print_Area_29_1_37" localSheetId="18">#REF!</definedName>
    <definedName name="Excel_BuiltIn_Print_Area_29_1_37" localSheetId="19">#REF!</definedName>
    <definedName name="Excel_BuiltIn_Print_Area_29_1_37" localSheetId="5">#REF!</definedName>
    <definedName name="Excel_BuiltIn_Print_Area_29_1_37" localSheetId="6">#REF!</definedName>
    <definedName name="Excel_BuiltIn_Print_Area_29_1_37" localSheetId="7">#REF!</definedName>
    <definedName name="Excel_BuiltIn_Print_Area_29_1_37" localSheetId="8">#REF!</definedName>
    <definedName name="Excel_BuiltIn_Print_Area_29_1_37" localSheetId="9">#REF!</definedName>
    <definedName name="Excel_BuiltIn_Print_Area_29_1_37" localSheetId="10">#REF!</definedName>
    <definedName name="Excel_BuiltIn_Print_Area_29_1_37" localSheetId="11">#REF!</definedName>
    <definedName name="Excel_BuiltIn_Print_Area_29_1_37" localSheetId="12">#REF!</definedName>
    <definedName name="Excel_BuiltIn_Print_Area_29_1_37" localSheetId="13">#REF!</definedName>
    <definedName name="Excel_BuiltIn_Print_Area_29_1_37" localSheetId="14">#REF!</definedName>
    <definedName name="Excel_BuiltIn_Print_Area_29_1_37">#REF!</definedName>
    <definedName name="Excel_BuiltIn_Print_Area_29_1_39" localSheetId="27">#REF!</definedName>
    <definedName name="Excel_BuiltIn_Print_Area_29_1_39" localSheetId="26">#REF!</definedName>
    <definedName name="Excel_BuiltIn_Print_Area_29_1_39" localSheetId="28">#REF!</definedName>
    <definedName name="Excel_BuiltIn_Print_Area_29_1_39" localSheetId="29">#REF!</definedName>
    <definedName name="Excel_BuiltIn_Print_Area_29_1_39" localSheetId="30">#REF!</definedName>
    <definedName name="Excel_BuiltIn_Print_Area_29_1_39" localSheetId="31">#REF!</definedName>
    <definedName name="Excel_BuiltIn_Print_Area_29_1_39" localSheetId="32">#REF!</definedName>
    <definedName name="Excel_BuiltIn_Print_Area_29_1_39" localSheetId="33">#REF!</definedName>
    <definedName name="Excel_BuiltIn_Print_Area_29_1_39" localSheetId="34">#REF!</definedName>
    <definedName name="Excel_BuiltIn_Print_Area_29_1_39" localSheetId="35">#REF!</definedName>
    <definedName name="Excel_BuiltIn_Print_Area_29_1_39" localSheetId="36">#REF!</definedName>
    <definedName name="Excel_BuiltIn_Print_Area_29_1_39" localSheetId="37">#REF!</definedName>
    <definedName name="Excel_BuiltIn_Print_Area_29_1_39" localSheetId="38">#REF!</definedName>
    <definedName name="Excel_BuiltIn_Print_Area_29_1_39" localSheetId="39">#REF!</definedName>
    <definedName name="Excel_BuiltIn_Print_Area_29_1_39" localSheetId="40">#REF!</definedName>
    <definedName name="Excel_BuiltIn_Print_Area_29_1_39" localSheetId="41">#REF!</definedName>
    <definedName name="Excel_BuiltIn_Print_Area_29_1_39" localSheetId="42">#REF!</definedName>
    <definedName name="Excel_BuiltIn_Print_Area_29_1_39" localSheetId="43">#REF!</definedName>
    <definedName name="Excel_BuiltIn_Print_Area_29_1_39" localSheetId="44">#REF!</definedName>
    <definedName name="Excel_BuiltIn_Print_Area_29_1_39" localSheetId="45">#REF!</definedName>
    <definedName name="Excel_BuiltIn_Print_Area_29_1_39" localSheetId="46">#REF!</definedName>
    <definedName name="Excel_BuiltIn_Print_Area_29_1_39" localSheetId="47">#REF!</definedName>
    <definedName name="Excel_BuiltIn_Print_Area_29_1_39" localSheetId="48">#REF!</definedName>
    <definedName name="Excel_BuiltIn_Print_Area_29_1_39" localSheetId="49">#REF!</definedName>
    <definedName name="Excel_BuiltIn_Print_Area_29_1_39" localSheetId="50">#REF!</definedName>
    <definedName name="Excel_BuiltIn_Print_Area_29_1_39" localSheetId="51">#REF!</definedName>
    <definedName name="Excel_BuiltIn_Print_Area_29_1_39" localSheetId="52">#REF!</definedName>
    <definedName name="Excel_BuiltIn_Print_Area_29_1_39" localSheetId="53">#REF!</definedName>
    <definedName name="Excel_BuiltIn_Print_Area_29_1_39" localSheetId="54">#REF!</definedName>
    <definedName name="Excel_BuiltIn_Print_Area_29_1_39" localSheetId="55">#REF!</definedName>
    <definedName name="Excel_BuiltIn_Print_Area_29_1_39" localSheetId="56">#REF!</definedName>
    <definedName name="Excel_BuiltIn_Print_Area_29_1_39" localSheetId="57">#REF!</definedName>
    <definedName name="Excel_BuiltIn_Print_Area_29_1_39" localSheetId="58">#REF!</definedName>
    <definedName name="Excel_BuiltIn_Print_Area_29_1_39" localSheetId="59">#REF!</definedName>
    <definedName name="Excel_BuiltIn_Print_Area_29_1_39" localSheetId="60">#REF!</definedName>
    <definedName name="Excel_BuiltIn_Print_Area_29_1_39" localSheetId="61">#REF!</definedName>
    <definedName name="Excel_BuiltIn_Print_Area_29_1_39" localSheetId="62">#REF!</definedName>
    <definedName name="Excel_BuiltIn_Print_Area_29_1_39" localSheetId="63">#REF!</definedName>
    <definedName name="Excel_BuiltIn_Print_Area_29_1_39" localSheetId="64">#REF!</definedName>
    <definedName name="Excel_BuiltIn_Print_Area_29_1_39" localSheetId="65">#REF!</definedName>
    <definedName name="Excel_BuiltIn_Print_Area_29_1_39" localSheetId="66">#REF!</definedName>
    <definedName name="Excel_BuiltIn_Print_Area_29_1_39" localSheetId="67">#REF!</definedName>
    <definedName name="Excel_BuiltIn_Print_Area_29_1_39" localSheetId="68">#REF!</definedName>
    <definedName name="Excel_BuiltIn_Print_Area_29_1_39" localSheetId="69">#REF!</definedName>
    <definedName name="Excel_BuiltIn_Print_Area_29_1_39" localSheetId="70">#REF!</definedName>
    <definedName name="Excel_BuiltIn_Print_Area_29_1_39" localSheetId="71">#REF!</definedName>
    <definedName name="Excel_BuiltIn_Print_Area_29_1_39" localSheetId="72">#REF!</definedName>
    <definedName name="Excel_BuiltIn_Print_Area_29_1_39" localSheetId="73">#REF!</definedName>
    <definedName name="Excel_BuiltIn_Print_Area_29_1_39" localSheetId="74">#REF!</definedName>
    <definedName name="Excel_BuiltIn_Print_Area_29_1_39" localSheetId="75">#REF!</definedName>
    <definedName name="Excel_BuiltIn_Print_Area_29_1_39" localSheetId="76">#REF!</definedName>
    <definedName name="Excel_BuiltIn_Print_Area_29_1_39" localSheetId="77">#REF!</definedName>
    <definedName name="Excel_BuiltIn_Print_Area_29_1_39" localSheetId="78">#REF!</definedName>
    <definedName name="Excel_BuiltIn_Print_Area_29_1_39" localSheetId="79">#REF!</definedName>
    <definedName name="Excel_BuiltIn_Print_Area_29_1_39" localSheetId="80">#REF!</definedName>
    <definedName name="Excel_BuiltIn_Print_Area_29_1_39" localSheetId="81">#REF!</definedName>
    <definedName name="Excel_BuiltIn_Print_Area_29_1_39" localSheetId="82">#REF!</definedName>
    <definedName name="Excel_BuiltIn_Print_Area_29_1_39" localSheetId="83">#REF!</definedName>
    <definedName name="Excel_BuiltIn_Print_Area_29_1_39" localSheetId="84">#REF!</definedName>
    <definedName name="Excel_BuiltIn_Print_Area_29_1_39" localSheetId="85">#REF!</definedName>
    <definedName name="Excel_BuiltIn_Print_Area_29_1_39" localSheetId="86">#REF!</definedName>
    <definedName name="Excel_BuiltIn_Print_Area_29_1_39" localSheetId="87">#REF!</definedName>
    <definedName name="Excel_BuiltIn_Print_Area_29_1_39" localSheetId="88">#REF!</definedName>
    <definedName name="Excel_BuiltIn_Print_Area_29_1_39" localSheetId="89">#REF!</definedName>
    <definedName name="Excel_BuiltIn_Print_Area_29_1_39" localSheetId="90">#REF!</definedName>
    <definedName name="Excel_BuiltIn_Print_Area_29_1_39" localSheetId="91">#REF!</definedName>
    <definedName name="Excel_BuiltIn_Print_Area_29_1_39" localSheetId="92">#REF!</definedName>
    <definedName name="Excel_BuiltIn_Print_Area_29_1_39" localSheetId="93">#REF!</definedName>
    <definedName name="Excel_BuiltIn_Print_Area_29_1_39" localSheetId="94">#REF!</definedName>
    <definedName name="Excel_BuiltIn_Print_Area_29_1_39" localSheetId="95">#REF!</definedName>
    <definedName name="Excel_BuiltIn_Print_Area_29_1_39" localSheetId="96">#REF!</definedName>
    <definedName name="Excel_BuiltIn_Print_Area_29_1_39" localSheetId="97">#REF!</definedName>
    <definedName name="Excel_BuiltIn_Print_Area_29_1_39" localSheetId="98">#REF!</definedName>
    <definedName name="Excel_BuiltIn_Print_Area_29_1_39" localSheetId="99">#REF!</definedName>
    <definedName name="Excel_BuiltIn_Print_Area_29_1_39" localSheetId="100">#REF!</definedName>
    <definedName name="Excel_BuiltIn_Print_Area_29_1_39" localSheetId="101">#REF!</definedName>
    <definedName name="Excel_BuiltIn_Print_Area_29_1_39" localSheetId="102">#REF!</definedName>
    <definedName name="Excel_BuiltIn_Print_Area_29_1_39" localSheetId="103">#REF!</definedName>
    <definedName name="Excel_BuiltIn_Print_Area_29_1_39" localSheetId="15">#REF!</definedName>
    <definedName name="Excel_BuiltIn_Print_Area_29_1_39" localSheetId="16">#REF!</definedName>
    <definedName name="Excel_BuiltIn_Print_Area_29_1_39" localSheetId="20">#REF!</definedName>
    <definedName name="Excel_BuiltIn_Print_Area_29_1_39" localSheetId="21">#REF!</definedName>
    <definedName name="Excel_BuiltIn_Print_Area_29_1_39" localSheetId="22">#REF!</definedName>
    <definedName name="Excel_BuiltIn_Print_Area_29_1_39" localSheetId="23">#REF!</definedName>
    <definedName name="Excel_BuiltIn_Print_Area_29_1_39" localSheetId="17">#REF!</definedName>
    <definedName name="Excel_BuiltIn_Print_Area_29_1_39" localSheetId="24">#REF!</definedName>
    <definedName name="Excel_BuiltIn_Print_Area_29_1_39" localSheetId="25">#REF!</definedName>
    <definedName name="Excel_BuiltIn_Print_Area_29_1_39" localSheetId="18">#REF!</definedName>
    <definedName name="Excel_BuiltIn_Print_Area_29_1_39" localSheetId="19">#REF!</definedName>
    <definedName name="Excel_BuiltIn_Print_Area_29_1_39" localSheetId="5">#REF!</definedName>
    <definedName name="Excel_BuiltIn_Print_Area_29_1_39" localSheetId="6">#REF!</definedName>
    <definedName name="Excel_BuiltIn_Print_Area_29_1_39" localSheetId="7">#REF!</definedName>
    <definedName name="Excel_BuiltIn_Print_Area_29_1_39" localSheetId="8">#REF!</definedName>
    <definedName name="Excel_BuiltIn_Print_Area_29_1_39" localSheetId="9">#REF!</definedName>
    <definedName name="Excel_BuiltIn_Print_Area_29_1_39" localSheetId="10">#REF!</definedName>
    <definedName name="Excel_BuiltIn_Print_Area_29_1_39" localSheetId="11">#REF!</definedName>
    <definedName name="Excel_BuiltIn_Print_Area_29_1_39" localSheetId="12">#REF!</definedName>
    <definedName name="Excel_BuiltIn_Print_Area_29_1_39" localSheetId="13">#REF!</definedName>
    <definedName name="Excel_BuiltIn_Print_Area_29_1_39" localSheetId="14">#REF!</definedName>
    <definedName name="Excel_BuiltIn_Print_Area_29_1_39">#REF!</definedName>
    <definedName name="Excel_BuiltIn_Print_Area_29_1_42" localSheetId="27">#REF!</definedName>
    <definedName name="Excel_BuiltIn_Print_Area_29_1_42" localSheetId="26">#REF!</definedName>
    <definedName name="Excel_BuiltIn_Print_Area_29_1_42" localSheetId="28">#REF!</definedName>
    <definedName name="Excel_BuiltIn_Print_Area_29_1_42" localSheetId="29">#REF!</definedName>
    <definedName name="Excel_BuiltIn_Print_Area_29_1_42" localSheetId="30">#REF!</definedName>
    <definedName name="Excel_BuiltIn_Print_Area_29_1_42" localSheetId="31">#REF!</definedName>
    <definedName name="Excel_BuiltIn_Print_Area_29_1_42" localSheetId="32">#REF!</definedName>
    <definedName name="Excel_BuiltIn_Print_Area_29_1_42" localSheetId="33">#REF!</definedName>
    <definedName name="Excel_BuiltIn_Print_Area_29_1_42" localSheetId="34">#REF!</definedName>
    <definedName name="Excel_BuiltIn_Print_Area_29_1_42" localSheetId="35">#REF!</definedName>
    <definedName name="Excel_BuiltIn_Print_Area_29_1_42" localSheetId="36">#REF!</definedName>
    <definedName name="Excel_BuiltIn_Print_Area_29_1_42" localSheetId="37">#REF!</definedName>
    <definedName name="Excel_BuiltIn_Print_Area_29_1_42" localSheetId="38">#REF!</definedName>
    <definedName name="Excel_BuiltIn_Print_Area_29_1_42" localSheetId="39">#REF!</definedName>
    <definedName name="Excel_BuiltIn_Print_Area_29_1_42" localSheetId="40">#REF!</definedName>
    <definedName name="Excel_BuiltIn_Print_Area_29_1_42" localSheetId="41">#REF!</definedName>
    <definedName name="Excel_BuiltIn_Print_Area_29_1_42" localSheetId="42">#REF!</definedName>
    <definedName name="Excel_BuiltIn_Print_Area_29_1_42" localSheetId="43">#REF!</definedName>
    <definedName name="Excel_BuiltIn_Print_Area_29_1_42" localSheetId="44">#REF!</definedName>
    <definedName name="Excel_BuiltIn_Print_Area_29_1_42" localSheetId="45">#REF!</definedName>
    <definedName name="Excel_BuiltIn_Print_Area_29_1_42" localSheetId="46">#REF!</definedName>
    <definedName name="Excel_BuiltIn_Print_Area_29_1_42" localSheetId="47">#REF!</definedName>
    <definedName name="Excel_BuiltIn_Print_Area_29_1_42" localSheetId="48">#REF!</definedName>
    <definedName name="Excel_BuiltIn_Print_Area_29_1_42" localSheetId="49">#REF!</definedName>
    <definedName name="Excel_BuiltIn_Print_Area_29_1_42" localSheetId="50">#REF!</definedName>
    <definedName name="Excel_BuiltIn_Print_Area_29_1_42" localSheetId="51">#REF!</definedName>
    <definedName name="Excel_BuiltIn_Print_Area_29_1_42" localSheetId="52">#REF!</definedName>
    <definedName name="Excel_BuiltIn_Print_Area_29_1_42" localSheetId="53">#REF!</definedName>
    <definedName name="Excel_BuiltIn_Print_Area_29_1_42" localSheetId="54">#REF!</definedName>
    <definedName name="Excel_BuiltIn_Print_Area_29_1_42" localSheetId="55">#REF!</definedName>
    <definedName name="Excel_BuiltIn_Print_Area_29_1_42" localSheetId="56">#REF!</definedName>
    <definedName name="Excel_BuiltIn_Print_Area_29_1_42" localSheetId="57">#REF!</definedName>
    <definedName name="Excel_BuiltIn_Print_Area_29_1_42" localSheetId="58">#REF!</definedName>
    <definedName name="Excel_BuiltIn_Print_Area_29_1_42" localSheetId="59">#REF!</definedName>
    <definedName name="Excel_BuiltIn_Print_Area_29_1_42" localSheetId="60">#REF!</definedName>
    <definedName name="Excel_BuiltIn_Print_Area_29_1_42" localSheetId="61">#REF!</definedName>
    <definedName name="Excel_BuiltIn_Print_Area_29_1_42" localSheetId="62">#REF!</definedName>
    <definedName name="Excel_BuiltIn_Print_Area_29_1_42" localSheetId="63">#REF!</definedName>
    <definedName name="Excel_BuiltIn_Print_Area_29_1_42" localSheetId="64">#REF!</definedName>
    <definedName name="Excel_BuiltIn_Print_Area_29_1_42" localSheetId="65">#REF!</definedName>
    <definedName name="Excel_BuiltIn_Print_Area_29_1_42" localSheetId="66">#REF!</definedName>
    <definedName name="Excel_BuiltIn_Print_Area_29_1_42" localSheetId="67">#REF!</definedName>
    <definedName name="Excel_BuiltIn_Print_Area_29_1_42" localSheetId="68">#REF!</definedName>
    <definedName name="Excel_BuiltIn_Print_Area_29_1_42" localSheetId="69">#REF!</definedName>
    <definedName name="Excel_BuiltIn_Print_Area_29_1_42" localSheetId="70">#REF!</definedName>
    <definedName name="Excel_BuiltIn_Print_Area_29_1_42" localSheetId="71">#REF!</definedName>
    <definedName name="Excel_BuiltIn_Print_Area_29_1_42" localSheetId="72">#REF!</definedName>
    <definedName name="Excel_BuiltIn_Print_Area_29_1_42" localSheetId="73">#REF!</definedName>
    <definedName name="Excel_BuiltIn_Print_Area_29_1_42" localSheetId="74">#REF!</definedName>
    <definedName name="Excel_BuiltIn_Print_Area_29_1_42" localSheetId="75">#REF!</definedName>
    <definedName name="Excel_BuiltIn_Print_Area_29_1_42" localSheetId="76">#REF!</definedName>
    <definedName name="Excel_BuiltIn_Print_Area_29_1_42" localSheetId="77">#REF!</definedName>
    <definedName name="Excel_BuiltIn_Print_Area_29_1_42" localSheetId="78">#REF!</definedName>
    <definedName name="Excel_BuiltIn_Print_Area_29_1_42" localSheetId="79">#REF!</definedName>
    <definedName name="Excel_BuiltIn_Print_Area_29_1_42" localSheetId="80">#REF!</definedName>
    <definedName name="Excel_BuiltIn_Print_Area_29_1_42" localSheetId="81">#REF!</definedName>
    <definedName name="Excel_BuiltIn_Print_Area_29_1_42" localSheetId="82">#REF!</definedName>
    <definedName name="Excel_BuiltIn_Print_Area_29_1_42" localSheetId="83">#REF!</definedName>
    <definedName name="Excel_BuiltIn_Print_Area_29_1_42" localSheetId="84">#REF!</definedName>
    <definedName name="Excel_BuiltIn_Print_Area_29_1_42" localSheetId="85">#REF!</definedName>
    <definedName name="Excel_BuiltIn_Print_Area_29_1_42" localSheetId="86">#REF!</definedName>
    <definedName name="Excel_BuiltIn_Print_Area_29_1_42" localSheetId="87">#REF!</definedName>
    <definedName name="Excel_BuiltIn_Print_Area_29_1_42" localSheetId="88">#REF!</definedName>
    <definedName name="Excel_BuiltIn_Print_Area_29_1_42" localSheetId="89">#REF!</definedName>
    <definedName name="Excel_BuiltIn_Print_Area_29_1_42" localSheetId="90">#REF!</definedName>
    <definedName name="Excel_BuiltIn_Print_Area_29_1_42" localSheetId="91">#REF!</definedName>
    <definedName name="Excel_BuiltIn_Print_Area_29_1_42" localSheetId="92">#REF!</definedName>
    <definedName name="Excel_BuiltIn_Print_Area_29_1_42" localSheetId="93">#REF!</definedName>
    <definedName name="Excel_BuiltIn_Print_Area_29_1_42" localSheetId="94">#REF!</definedName>
    <definedName name="Excel_BuiltIn_Print_Area_29_1_42" localSheetId="95">#REF!</definedName>
    <definedName name="Excel_BuiltIn_Print_Area_29_1_42" localSheetId="96">#REF!</definedName>
    <definedName name="Excel_BuiltIn_Print_Area_29_1_42" localSheetId="97">#REF!</definedName>
    <definedName name="Excel_BuiltIn_Print_Area_29_1_42" localSheetId="98">#REF!</definedName>
    <definedName name="Excel_BuiltIn_Print_Area_29_1_42" localSheetId="99">#REF!</definedName>
    <definedName name="Excel_BuiltIn_Print_Area_29_1_42" localSheetId="100">#REF!</definedName>
    <definedName name="Excel_BuiltIn_Print_Area_29_1_42" localSheetId="101">#REF!</definedName>
    <definedName name="Excel_BuiltIn_Print_Area_29_1_42" localSheetId="102">#REF!</definedName>
    <definedName name="Excel_BuiltIn_Print_Area_29_1_42" localSheetId="103">#REF!</definedName>
    <definedName name="Excel_BuiltIn_Print_Area_29_1_42" localSheetId="15">#REF!</definedName>
    <definedName name="Excel_BuiltIn_Print_Area_29_1_42" localSheetId="16">#REF!</definedName>
    <definedName name="Excel_BuiltIn_Print_Area_29_1_42" localSheetId="20">#REF!</definedName>
    <definedName name="Excel_BuiltIn_Print_Area_29_1_42" localSheetId="21">#REF!</definedName>
    <definedName name="Excel_BuiltIn_Print_Area_29_1_42" localSheetId="22">#REF!</definedName>
    <definedName name="Excel_BuiltIn_Print_Area_29_1_42" localSheetId="23">#REF!</definedName>
    <definedName name="Excel_BuiltIn_Print_Area_29_1_42" localSheetId="17">#REF!</definedName>
    <definedName name="Excel_BuiltIn_Print_Area_29_1_42" localSheetId="24">#REF!</definedName>
    <definedName name="Excel_BuiltIn_Print_Area_29_1_42" localSheetId="25">#REF!</definedName>
    <definedName name="Excel_BuiltIn_Print_Area_29_1_42" localSheetId="18">#REF!</definedName>
    <definedName name="Excel_BuiltIn_Print_Area_29_1_42" localSheetId="19">#REF!</definedName>
    <definedName name="Excel_BuiltIn_Print_Area_29_1_42" localSheetId="5">#REF!</definedName>
    <definedName name="Excel_BuiltIn_Print_Area_29_1_42" localSheetId="6">#REF!</definedName>
    <definedName name="Excel_BuiltIn_Print_Area_29_1_42" localSheetId="7">#REF!</definedName>
    <definedName name="Excel_BuiltIn_Print_Area_29_1_42" localSheetId="8">#REF!</definedName>
    <definedName name="Excel_BuiltIn_Print_Area_29_1_42" localSheetId="9">#REF!</definedName>
    <definedName name="Excel_BuiltIn_Print_Area_29_1_42" localSheetId="10">#REF!</definedName>
    <definedName name="Excel_BuiltIn_Print_Area_29_1_42" localSheetId="11">#REF!</definedName>
    <definedName name="Excel_BuiltIn_Print_Area_29_1_42" localSheetId="12">#REF!</definedName>
    <definedName name="Excel_BuiltIn_Print_Area_29_1_42" localSheetId="13">#REF!</definedName>
    <definedName name="Excel_BuiltIn_Print_Area_29_1_42" localSheetId="14">#REF!</definedName>
    <definedName name="Excel_BuiltIn_Print_Area_29_1_42">#REF!</definedName>
    <definedName name="Excel_BuiltIn_Print_Area_29_1_44" localSheetId="27">#REF!</definedName>
    <definedName name="Excel_BuiltIn_Print_Area_29_1_44" localSheetId="26">#REF!</definedName>
    <definedName name="Excel_BuiltIn_Print_Area_29_1_44" localSheetId="28">#REF!</definedName>
    <definedName name="Excel_BuiltIn_Print_Area_29_1_44" localSheetId="29">#REF!</definedName>
    <definedName name="Excel_BuiltIn_Print_Area_29_1_44" localSheetId="30">#REF!</definedName>
    <definedName name="Excel_BuiltIn_Print_Area_29_1_44" localSheetId="31">#REF!</definedName>
    <definedName name="Excel_BuiltIn_Print_Area_29_1_44" localSheetId="32">#REF!</definedName>
    <definedName name="Excel_BuiltIn_Print_Area_29_1_44" localSheetId="33">#REF!</definedName>
    <definedName name="Excel_BuiltIn_Print_Area_29_1_44" localSheetId="34">#REF!</definedName>
    <definedName name="Excel_BuiltIn_Print_Area_29_1_44" localSheetId="35">#REF!</definedName>
    <definedName name="Excel_BuiltIn_Print_Area_29_1_44" localSheetId="36">#REF!</definedName>
    <definedName name="Excel_BuiltIn_Print_Area_29_1_44" localSheetId="37">#REF!</definedName>
    <definedName name="Excel_BuiltIn_Print_Area_29_1_44" localSheetId="38">#REF!</definedName>
    <definedName name="Excel_BuiltIn_Print_Area_29_1_44" localSheetId="39">#REF!</definedName>
    <definedName name="Excel_BuiltIn_Print_Area_29_1_44" localSheetId="40">#REF!</definedName>
    <definedName name="Excel_BuiltIn_Print_Area_29_1_44" localSheetId="41">#REF!</definedName>
    <definedName name="Excel_BuiltIn_Print_Area_29_1_44" localSheetId="42">#REF!</definedName>
    <definedName name="Excel_BuiltIn_Print_Area_29_1_44" localSheetId="43">#REF!</definedName>
    <definedName name="Excel_BuiltIn_Print_Area_29_1_44" localSheetId="44">#REF!</definedName>
    <definedName name="Excel_BuiltIn_Print_Area_29_1_44" localSheetId="45">#REF!</definedName>
    <definedName name="Excel_BuiltIn_Print_Area_29_1_44" localSheetId="46">#REF!</definedName>
    <definedName name="Excel_BuiltIn_Print_Area_29_1_44" localSheetId="47">#REF!</definedName>
    <definedName name="Excel_BuiltIn_Print_Area_29_1_44" localSheetId="48">#REF!</definedName>
    <definedName name="Excel_BuiltIn_Print_Area_29_1_44" localSheetId="49">#REF!</definedName>
    <definedName name="Excel_BuiltIn_Print_Area_29_1_44" localSheetId="50">#REF!</definedName>
    <definedName name="Excel_BuiltIn_Print_Area_29_1_44" localSheetId="51">#REF!</definedName>
    <definedName name="Excel_BuiltIn_Print_Area_29_1_44" localSheetId="52">#REF!</definedName>
    <definedName name="Excel_BuiltIn_Print_Area_29_1_44" localSheetId="53">#REF!</definedName>
    <definedName name="Excel_BuiltIn_Print_Area_29_1_44" localSheetId="54">#REF!</definedName>
    <definedName name="Excel_BuiltIn_Print_Area_29_1_44" localSheetId="55">#REF!</definedName>
    <definedName name="Excel_BuiltIn_Print_Area_29_1_44" localSheetId="56">#REF!</definedName>
    <definedName name="Excel_BuiltIn_Print_Area_29_1_44" localSheetId="57">#REF!</definedName>
    <definedName name="Excel_BuiltIn_Print_Area_29_1_44" localSheetId="58">#REF!</definedName>
    <definedName name="Excel_BuiltIn_Print_Area_29_1_44" localSheetId="59">#REF!</definedName>
    <definedName name="Excel_BuiltIn_Print_Area_29_1_44" localSheetId="60">#REF!</definedName>
    <definedName name="Excel_BuiltIn_Print_Area_29_1_44" localSheetId="61">#REF!</definedName>
    <definedName name="Excel_BuiltIn_Print_Area_29_1_44" localSheetId="62">#REF!</definedName>
    <definedName name="Excel_BuiltIn_Print_Area_29_1_44" localSheetId="63">#REF!</definedName>
    <definedName name="Excel_BuiltIn_Print_Area_29_1_44" localSheetId="64">#REF!</definedName>
    <definedName name="Excel_BuiltIn_Print_Area_29_1_44" localSheetId="65">#REF!</definedName>
    <definedName name="Excel_BuiltIn_Print_Area_29_1_44" localSheetId="66">#REF!</definedName>
    <definedName name="Excel_BuiltIn_Print_Area_29_1_44" localSheetId="67">#REF!</definedName>
    <definedName name="Excel_BuiltIn_Print_Area_29_1_44" localSheetId="68">#REF!</definedName>
    <definedName name="Excel_BuiltIn_Print_Area_29_1_44" localSheetId="69">#REF!</definedName>
    <definedName name="Excel_BuiltIn_Print_Area_29_1_44" localSheetId="70">#REF!</definedName>
    <definedName name="Excel_BuiltIn_Print_Area_29_1_44" localSheetId="71">#REF!</definedName>
    <definedName name="Excel_BuiltIn_Print_Area_29_1_44" localSheetId="72">#REF!</definedName>
    <definedName name="Excel_BuiltIn_Print_Area_29_1_44" localSheetId="73">#REF!</definedName>
    <definedName name="Excel_BuiltIn_Print_Area_29_1_44" localSheetId="74">#REF!</definedName>
    <definedName name="Excel_BuiltIn_Print_Area_29_1_44" localSheetId="75">#REF!</definedName>
    <definedName name="Excel_BuiltIn_Print_Area_29_1_44" localSheetId="76">#REF!</definedName>
    <definedName name="Excel_BuiltIn_Print_Area_29_1_44" localSheetId="77">#REF!</definedName>
    <definedName name="Excel_BuiltIn_Print_Area_29_1_44" localSheetId="78">#REF!</definedName>
    <definedName name="Excel_BuiltIn_Print_Area_29_1_44" localSheetId="79">#REF!</definedName>
    <definedName name="Excel_BuiltIn_Print_Area_29_1_44" localSheetId="80">#REF!</definedName>
    <definedName name="Excel_BuiltIn_Print_Area_29_1_44" localSheetId="81">#REF!</definedName>
    <definedName name="Excel_BuiltIn_Print_Area_29_1_44" localSheetId="82">#REF!</definedName>
    <definedName name="Excel_BuiltIn_Print_Area_29_1_44" localSheetId="83">#REF!</definedName>
    <definedName name="Excel_BuiltIn_Print_Area_29_1_44" localSheetId="84">#REF!</definedName>
    <definedName name="Excel_BuiltIn_Print_Area_29_1_44" localSheetId="85">#REF!</definedName>
    <definedName name="Excel_BuiltIn_Print_Area_29_1_44" localSheetId="86">#REF!</definedName>
    <definedName name="Excel_BuiltIn_Print_Area_29_1_44" localSheetId="87">#REF!</definedName>
    <definedName name="Excel_BuiltIn_Print_Area_29_1_44" localSheetId="88">#REF!</definedName>
    <definedName name="Excel_BuiltIn_Print_Area_29_1_44" localSheetId="89">#REF!</definedName>
    <definedName name="Excel_BuiltIn_Print_Area_29_1_44" localSheetId="90">#REF!</definedName>
    <definedName name="Excel_BuiltIn_Print_Area_29_1_44" localSheetId="91">#REF!</definedName>
    <definedName name="Excel_BuiltIn_Print_Area_29_1_44" localSheetId="92">#REF!</definedName>
    <definedName name="Excel_BuiltIn_Print_Area_29_1_44" localSheetId="93">#REF!</definedName>
    <definedName name="Excel_BuiltIn_Print_Area_29_1_44" localSheetId="94">#REF!</definedName>
    <definedName name="Excel_BuiltIn_Print_Area_29_1_44" localSheetId="95">#REF!</definedName>
    <definedName name="Excel_BuiltIn_Print_Area_29_1_44" localSheetId="96">#REF!</definedName>
    <definedName name="Excel_BuiltIn_Print_Area_29_1_44" localSheetId="97">#REF!</definedName>
    <definedName name="Excel_BuiltIn_Print_Area_29_1_44" localSheetId="98">#REF!</definedName>
    <definedName name="Excel_BuiltIn_Print_Area_29_1_44" localSheetId="99">#REF!</definedName>
    <definedName name="Excel_BuiltIn_Print_Area_29_1_44" localSheetId="100">#REF!</definedName>
    <definedName name="Excel_BuiltIn_Print_Area_29_1_44" localSheetId="101">#REF!</definedName>
    <definedName name="Excel_BuiltIn_Print_Area_29_1_44" localSheetId="102">#REF!</definedName>
    <definedName name="Excel_BuiltIn_Print_Area_29_1_44" localSheetId="103">#REF!</definedName>
    <definedName name="Excel_BuiltIn_Print_Area_29_1_44" localSheetId="15">#REF!</definedName>
    <definedName name="Excel_BuiltIn_Print_Area_29_1_44" localSheetId="16">#REF!</definedName>
    <definedName name="Excel_BuiltIn_Print_Area_29_1_44" localSheetId="20">#REF!</definedName>
    <definedName name="Excel_BuiltIn_Print_Area_29_1_44" localSheetId="21">#REF!</definedName>
    <definedName name="Excel_BuiltIn_Print_Area_29_1_44" localSheetId="22">#REF!</definedName>
    <definedName name="Excel_BuiltIn_Print_Area_29_1_44" localSheetId="23">#REF!</definedName>
    <definedName name="Excel_BuiltIn_Print_Area_29_1_44" localSheetId="17">#REF!</definedName>
    <definedName name="Excel_BuiltIn_Print_Area_29_1_44" localSheetId="24">#REF!</definedName>
    <definedName name="Excel_BuiltIn_Print_Area_29_1_44" localSheetId="25">#REF!</definedName>
    <definedName name="Excel_BuiltIn_Print_Area_29_1_44" localSheetId="18">#REF!</definedName>
    <definedName name="Excel_BuiltIn_Print_Area_29_1_44" localSheetId="19">#REF!</definedName>
    <definedName name="Excel_BuiltIn_Print_Area_29_1_44" localSheetId="5">#REF!</definedName>
    <definedName name="Excel_BuiltIn_Print_Area_29_1_44" localSheetId="6">#REF!</definedName>
    <definedName name="Excel_BuiltIn_Print_Area_29_1_44" localSheetId="7">#REF!</definedName>
    <definedName name="Excel_BuiltIn_Print_Area_29_1_44" localSheetId="8">#REF!</definedName>
    <definedName name="Excel_BuiltIn_Print_Area_29_1_44" localSheetId="9">#REF!</definedName>
    <definedName name="Excel_BuiltIn_Print_Area_29_1_44" localSheetId="10">#REF!</definedName>
    <definedName name="Excel_BuiltIn_Print_Area_29_1_44" localSheetId="11">#REF!</definedName>
    <definedName name="Excel_BuiltIn_Print_Area_29_1_44" localSheetId="12">#REF!</definedName>
    <definedName name="Excel_BuiltIn_Print_Area_29_1_44" localSheetId="13">#REF!</definedName>
    <definedName name="Excel_BuiltIn_Print_Area_29_1_44" localSheetId="14">#REF!</definedName>
    <definedName name="Excel_BuiltIn_Print_Area_29_1_44">#REF!</definedName>
    <definedName name="Excel_BuiltIn_Print_Area_3" localSheetId="27">#REF!</definedName>
    <definedName name="Excel_BuiltIn_Print_Area_3" localSheetId="26">#REF!</definedName>
    <definedName name="Excel_BuiltIn_Print_Area_3" localSheetId="28">#REF!</definedName>
    <definedName name="Excel_BuiltIn_Print_Area_3" localSheetId="29">#REF!</definedName>
    <definedName name="Excel_BuiltIn_Print_Area_3" localSheetId="30">#REF!</definedName>
    <definedName name="Excel_BuiltIn_Print_Area_3" localSheetId="31">#REF!</definedName>
    <definedName name="Excel_BuiltIn_Print_Area_3" localSheetId="32">#REF!</definedName>
    <definedName name="Excel_BuiltIn_Print_Area_3" localSheetId="33">#REF!</definedName>
    <definedName name="Excel_BuiltIn_Print_Area_3" localSheetId="34">#REF!</definedName>
    <definedName name="Excel_BuiltIn_Print_Area_3" localSheetId="35">#REF!</definedName>
    <definedName name="Excel_BuiltIn_Print_Area_3" localSheetId="36">#REF!</definedName>
    <definedName name="Excel_BuiltIn_Print_Area_3" localSheetId="37">#REF!</definedName>
    <definedName name="Excel_BuiltIn_Print_Area_3" localSheetId="38">#REF!</definedName>
    <definedName name="Excel_BuiltIn_Print_Area_3" localSheetId="39">#REF!</definedName>
    <definedName name="Excel_BuiltIn_Print_Area_3" localSheetId="40">#REF!</definedName>
    <definedName name="Excel_BuiltIn_Print_Area_3" localSheetId="41">#REF!</definedName>
    <definedName name="Excel_BuiltIn_Print_Area_3" localSheetId="42">#REF!</definedName>
    <definedName name="Excel_BuiltIn_Print_Area_3" localSheetId="43">#REF!</definedName>
    <definedName name="Excel_BuiltIn_Print_Area_3" localSheetId="44">#REF!</definedName>
    <definedName name="Excel_BuiltIn_Print_Area_3" localSheetId="45">#REF!</definedName>
    <definedName name="Excel_BuiltIn_Print_Area_3" localSheetId="46">#REF!</definedName>
    <definedName name="Excel_BuiltIn_Print_Area_3" localSheetId="47">#REF!</definedName>
    <definedName name="Excel_BuiltIn_Print_Area_3" localSheetId="48">#REF!</definedName>
    <definedName name="Excel_BuiltIn_Print_Area_3" localSheetId="49">#REF!</definedName>
    <definedName name="Excel_BuiltIn_Print_Area_3" localSheetId="50">#REF!</definedName>
    <definedName name="Excel_BuiltIn_Print_Area_3" localSheetId="51">#REF!</definedName>
    <definedName name="Excel_BuiltIn_Print_Area_3" localSheetId="52">#REF!</definedName>
    <definedName name="Excel_BuiltIn_Print_Area_3" localSheetId="53">#REF!</definedName>
    <definedName name="Excel_BuiltIn_Print_Area_3" localSheetId="54">#REF!</definedName>
    <definedName name="Excel_BuiltIn_Print_Area_3" localSheetId="55">#REF!</definedName>
    <definedName name="Excel_BuiltIn_Print_Area_3" localSheetId="56">#REF!</definedName>
    <definedName name="Excel_BuiltIn_Print_Area_3" localSheetId="57">#REF!</definedName>
    <definedName name="Excel_BuiltIn_Print_Area_3" localSheetId="58">#REF!</definedName>
    <definedName name="Excel_BuiltIn_Print_Area_3" localSheetId="59">#REF!</definedName>
    <definedName name="Excel_BuiltIn_Print_Area_3" localSheetId="60">#REF!</definedName>
    <definedName name="Excel_BuiltIn_Print_Area_3" localSheetId="61">#REF!</definedName>
    <definedName name="Excel_BuiltIn_Print_Area_3" localSheetId="62">#REF!</definedName>
    <definedName name="Excel_BuiltIn_Print_Area_3" localSheetId="63">#REF!</definedName>
    <definedName name="Excel_BuiltIn_Print_Area_3" localSheetId="64">#REF!</definedName>
    <definedName name="Excel_BuiltIn_Print_Area_3" localSheetId="65">#REF!</definedName>
    <definedName name="Excel_BuiltIn_Print_Area_3" localSheetId="66">#REF!</definedName>
    <definedName name="Excel_BuiltIn_Print_Area_3" localSheetId="67">#REF!</definedName>
    <definedName name="Excel_BuiltIn_Print_Area_3" localSheetId="68">#REF!</definedName>
    <definedName name="Excel_BuiltIn_Print_Area_3" localSheetId="69">#REF!</definedName>
    <definedName name="Excel_BuiltIn_Print_Area_3" localSheetId="70">#REF!</definedName>
    <definedName name="Excel_BuiltIn_Print_Area_3" localSheetId="71">#REF!</definedName>
    <definedName name="Excel_BuiltIn_Print_Area_3" localSheetId="72">#REF!</definedName>
    <definedName name="Excel_BuiltIn_Print_Area_3" localSheetId="73">#REF!</definedName>
    <definedName name="Excel_BuiltIn_Print_Area_3" localSheetId="74">#REF!</definedName>
    <definedName name="Excel_BuiltIn_Print_Area_3" localSheetId="75">#REF!</definedName>
    <definedName name="Excel_BuiltIn_Print_Area_3" localSheetId="76">#REF!</definedName>
    <definedName name="Excel_BuiltIn_Print_Area_3" localSheetId="77">#REF!</definedName>
    <definedName name="Excel_BuiltIn_Print_Area_3" localSheetId="78">#REF!</definedName>
    <definedName name="Excel_BuiltIn_Print_Area_3" localSheetId="79">#REF!</definedName>
    <definedName name="Excel_BuiltIn_Print_Area_3" localSheetId="80">#REF!</definedName>
    <definedName name="Excel_BuiltIn_Print_Area_3" localSheetId="81">#REF!</definedName>
    <definedName name="Excel_BuiltIn_Print_Area_3" localSheetId="82">#REF!</definedName>
    <definedName name="Excel_BuiltIn_Print_Area_3" localSheetId="83">#REF!</definedName>
    <definedName name="Excel_BuiltIn_Print_Area_3" localSheetId="84">#REF!</definedName>
    <definedName name="Excel_BuiltIn_Print_Area_3" localSheetId="85">#REF!</definedName>
    <definedName name="Excel_BuiltIn_Print_Area_3" localSheetId="86">#REF!</definedName>
    <definedName name="Excel_BuiltIn_Print_Area_3" localSheetId="87">#REF!</definedName>
    <definedName name="Excel_BuiltIn_Print_Area_3" localSheetId="88">#REF!</definedName>
    <definedName name="Excel_BuiltIn_Print_Area_3" localSheetId="89">#REF!</definedName>
    <definedName name="Excel_BuiltIn_Print_Area_3" localSheetId="90">#REF!</definedName>
    <definedName name="Excel_BuiltIn_Print_Area_3" localSheetId="91">#REF!</definedName>
    <definedName name="Excel_BuiltIn_Print_Area_3" localSheetId="92">#REF!</definedName>
    <definedName name="Excel_BuiltIn_Print_Area_3" localSheetId="93">#REF!</definedName>
    <definedName name="Excel_BuiltIn_Print_Area_3" localSheetId="94">#REF!</definedName>
    <definedName name="Excel_BuiltIn_Print_Area_3" localSheetId="95">#REF!</definedName>
    <definedName name="Excel_BuiltIn_Print_Area_3" localSheetId="96">#REF!</definedName>
    <definedName name="Excel_BuiltIn_Print_Area_3" localSheetId="97">#REF!</definedName>
    <definedName name="Excel_BuiltIn_Print_Area_3" localSheetId="98">#REF!</definedName>
    <definedName name="Excel_BuiltIn_Print_Area_3" localSheetId="99">#REF!</definedName>
    <definedName name="Excel_BuiltIn_Print_Area_3" localSheetId="100">#REF!</definedName>
    <definedName name="Excel_BuiltIn_Print_Area_3" localSheetId="101">#REF!</definedName>
    <definedName name="Excel_BuiltIn_Print_Area_3" localSheetId="102">#REF!</definedName>
    <definedName name="Excel_BuiltIn_Print_Area_3" localSheetId="103">#REF!</definedName>
    <definedName name="Excel_BuiltIn_Print_Area_3" localSheetId="15">#REF!</definedName>
    <definedName name="Excel_BuiltIn_Print_Area_3" localSheetId="16">#REF!</definedName>
    <definedName name="Excel_BuiltIn_Print_Area_3" localSheetId="20">#REF!</definedName>
    <definedName name="Excel_BuiltIn_Print_Area_3" localSheetId="21">#REF!</definedName>
    <definedName name="Excel_BuiltIn_Print_Area_3" localSheetId="22">#REF!</definedName>
    <definedName name="Excel_BuiltIn_Print_Area_3" localSheetId="23">#REF!</definedName>
    <definedName name="Excel_BuiltIn_Print_Area_3" localSheetId="17">#REF!</definedName>
    <definedName name="Excel_BuiltIn_Print_Area_3" localSheetId="24">#REF!</definedName>
    <definedName name="Excel_BuiltIn_Print_Area_3" localSheetId="25">#REF!</definedName>
    <definedName name="Excel_BuiltIn_Print_Area_3" localSheetId="18">#REF!</definedName>
    <definedName name="Excel_BuiltIn_Print_Area_3" localSheetId="19">#REF!</definedName>
    <definedName name="Excel_BuiltIn_Print_Area_3" localSheetId="5">#REF!</definedName>
    <definedName name="Excel_BuiltIn_Print_Area_3" localSheetId="6">#REF!</definedName>
    <definedName name="Excel_BuiltIn_Print_Area_3" localSheetId="7">#REF!</definedName>
    <definedName name="Excel_BuiltIn_Print_Area_3" localSheetId="8">#REF!</definedName>
    <definedName name="Excel_BuiltIn_Print_Area_3" localSheetId="9">#REF!</definedName>
    <definedName name="Excel_BuiltIn_Print_Area_3" localSheetId="10">#REF!</definedName>
    <definedName name="Excel_BuiltIn_Print_Area_3" localSheetId="11">#REF!</definedName>
    <definedName name="Excel_BuiltIn_Print_Area_3" localSheetId="12">#REF!</definedName>
    <definedName name="Excel_BuiltIn_Print_Area_3" localSheetId="13">#REF!</definedName>
    <definedName name="Excel_BuiltIn_Print_Area_3" localSheetId="14">#REF!</definedName>
    <definedName name="Excel_BuiltIn_Print_Area_3">#REF!</definedName>
    <definedName name="Excel_BuiltIn_Print_Area_30" localSheetId="27">#REF!</definedName>
    <definedName name="Excel_BuiltIn_Print_Area_30" localSheetId="26">#REF!</definedName>
    <definedName name="Excel_BuiltIn_Print_Area_30" localSheetId="28">#REF!</definedName>
    <definedName name="Excel_BuiltIn_Print_Area_30" localSheetId="29">#REF!</definedName>
    <definedName name="Excel_BuiltIn_Print_Area_30" localSheetId="30">#REF!</definedName>
    <definedName name="Excel_BuiltIn_Print_Area_30" localSheetId="31">#REF!</definedName>
    <definedName name="Excel_BuiltIn_Print_Area_30" localSheetId="32">#REF!</definedName>
    <definedName name="Excel_BuiltIn_Print_Area_30" localSheetId="33">#REF!</definedName>
    <definedName name="Excel_BuiltIn_Print_Area_30" localSheetId="34">#REF!</definedName>
    <definedName name="Excel_BuiltIn_Print_Area_30" localSheetId="35">#REF!</definedName>
    <definedName name="Excel_BuiltIn_Print_Area_30" localSheetId="36">#REF!</definedName>
    <definedName name="Excel_BuiltIn_Print_Area_30" localSheetId="37">#REF!</definedName>
    <definedName name="Excel_BuiltIn_Print_Area_30" localSheetId="38">#REF!</definedName>
    <definedName name="Excel_BuiltIn_Print_Area_30" localSheetId="39">#REF!</definedName>
    <definedName name="Excel_BuiltIn_Print_Area_30" localSheetId="40">#REF!</definedName>
    <definedName name="Excel_BuiltIn_Print_Area_30" localSheetId="41">#REF!</definedName>
    <definedName name="Excel_BuiltIn_Print_Area_30" localSheetId="42">#REF!</definedName>
    <definedName name="Excel_BuiltIn_Print_Area_30" localSheetId="43">#REF!</definedName>
    <definedName name="Excel_BuiltIn_Print_Area_30" localSheetId="44">#REF!</definedName>
    <definedName name="Excel_BuiltIn_Print_Area_30" localSheetId="45">#REF!</definedName>
    <definedName name="Excel_BuiltIn_Print_Area_30" localSheetId="46">#REF!</definedName>
    <definedName name="Excel_BuiltIn_Print_Area_30" localSheetId="47">#REF!</definedName>
    <definedName name="Excel_BuiltIn_Print_Area_30" localSheetId="48">#REF!</definedName>
    <definedName name="Excel_BuiltIn_Print_Area_30" localSheetId="49">#REF!</definedName>
    <definedName name="Excel_BuiltIn_Print_Area_30" localSheetId="50">#REF!</definedName>
    <definedName name="Excel_BuiltIn_Print_Area_30" localSheetId="51">#REF!</definedName>
    <definedName name="Excel_BuiltIn_Print_Area_30" localSheetId="52">#REF!</definedName>
    <definedName name="Excel_BuiltIn_Print_Area_30" localSheetId="53">#REF!</definedName>
    <definedName name="Excel_BuiltIn_Print_Area_30" localSheetId="54">#REF!</definedName>
    <definedName name="Excel_BuiltIn_Print_Area_30" localSheetId="55">#REF!</definedName>
    <definedName name="Excel_BuiltIn_Print_Area_30" localSheetId="56">#REF!</definedName>
    <definedName name="Excel_BuiltIn_Print_Area_30" localSheetId="57">#REF!</definedName>
    <definedName name="Excel_BuiltIn_Print_Area_30" localSheetId="58">#REF!</definedName>
    <definedName name="Excel_BuiltIn_Print_Area_30" localSheetId="59">#REF!</definedName>
    <definedName name="Excel_BuiltIn_Print_Area_30" localSheetId="60">#REF!</definedName>
    <definedName name="Excel_BuiltIn_Print_Area_30" localSheetId="61">#REF!</definedName>
    <definedName name="Excel_BuiltIn_Print_Area_30" localSheetId="62">#REF!</definedName>
    <definedName name="Excel_BuiltIn_Print_Area_30" localSheetId="63">#REF!</definedName>
    <definedName name="Excel_BuiltIn_Print_Area_30" localSheetId="64">#REF!</definedName>
    <definedName name="Excel_BuiltIn_Print_Area_30" localSheetId="65">#REF!</definedName>
    <definedName name="Excel_BuiltIn_Print_Area_30" localSheetId="66">#REF!</definedName>
    <definedName name="Excel_BuiltIn_Print_Area_30" localSheetId="67">#REF!</definedName>
    <definedName name="Excel_BuiltIn_Print_Area_30" localSheetId="68">#REF!</definedName>
    <definedName name="Excel_BuiltIn_Print_Area_30" localSheetId="69">#REF!</definedName>
    <definedName name="Excel_BuiltIn_Print_Area_30" localSheetId="70">#REF!</definedName>
    <definedName name="Excel_BuiltIn_Print_Area_30" localSheetId="71">#REF!</definedName>
    <definedName name="Excel_BuiltIn_Print_Area_30" localSheetId="72">#REF!</definedName>
    <definedName name="Excel_BuiltIn_Print_Area_30" localSheetId="73">#REF!</definedName>
    <definedName name="Excel_BuiltIn_Print_Area_30" localSheetId="74">#REF!</definedName>
    <definedName name="Excel_BuiltIn_Print_Area_30" localSheetId="75">#REF!</definedName>
    <definedName name="Excel_BuiltIn_Print_Area_30" localSheetId="76">#REF!</definedName>
    <definedName name="Excel_BuiltIn_Print_Area_30" localSheetId="77">#REF!</definedName>
    <definedName name="Excel_BuiltIn_Print_Area_30" localSheetId="78">#REF!</definedName>
    <definedName name="Excel_BuiltIn_Print_Area_30" localSheetId="79">#REF!</definedName>
    <definedName name="Excel_BuiltIn_Print_Area_30" localSheetId="80">#REF!</definedName>
    <definedName name="Excel_BuiltIn_Print_Area_30" localSheetId="81">#REF!</definedName>
    <definedName name="Excel_BuiltIn_Print_Area_30" localSheetId="82">#REF!</definedName>
    <definedName name="Excel_BuiltIn_Print_Area_30" localSheetId="83">#REF!</definedName>
    <definedName name="Excel_BuiltIn_Print_Area_30" localSheetId="84">#REF!</definedName>
    <definedName name="Excel_BuiltIn_Print_Area_30" localSheetId="85">#REF!</definedName>
    <definedName name="Excel_BuiltIn_Print_Area_30" localSheetId="86">#REF!</definedName>
    <definedName name="Excel_BuiltIn_Print_Area_30" localSheetId="87">#REF!</definedName>
    <definedName name="Excel_BuiltIn_Print_Area_30" localSheetId="88">#REF!</definedName>
    <definedName name="Excel_BuiltIn_Print_Area_30" localSheetId="89">#REF!</definedName>
    <definedName name="Excel_BuiltIn_Print_Area_30" localSheetId="90">#REF!</definedName>
    <definedName name="Excel_BuiltIn_Print_Area_30" localSheetId="91">#REF!</definedName>
    <definedName name="Excel_BuiltIn_Print_Area_30" localSheetId="92">#REF!</definedName>
    <definedName name="Excel_BuiltIn_Print_Area_30" localSheetId="93">#REF!</definedName>
    <definedName name="Excel_BuiltIn_Print_Area_30" localSheetId="94">#REF!</definedName>
    <definedName name="Excel_BuiltIn_Print_Area_30" localSheetId="95">#REF!</definedName>
    <definedName name="Excel_BuiltIn_Print_Area_30" localSheetId="96">#REF!</definedName>
    <definedName name="Excel_BuiltIn_Print_Area_30" localSheetId="97">#REF!</definedName>
    <definedName name="Excel_BuiltIn_Print_Area_30" localSheetId="98">#REF!</definedName>
    <definedName name="Excel_BuiltIn_Print_Area_30" localSheetId="99">#REF!</definedName>
    <definedName name="Excel_BuiltIn_Print_Area_30" localSheetId="100">#REF!</definedName>
    <definedName name="Excel_BuiltIn_Print_Area_30" localSheetId="101">#REF!</definedName>
    <definedName name="Excel_BuiltIn_Print_Area_30" localSheetId="102">#REF!</definedName>
    <definedName name="Excel_BuiltIn_Print_Area_30" localSheetId="103">#REF!</definedName>
    <definedName name="Excel_BuiltIn_Print_Area_30" localSheetId="15">#REF!</definedName>
    <definedName name="Excel_BuiltIn_Print_Area_30" localSheetId="16">#REF!</definedName>
    <definedName name="Excel_BuiltIn_Print_Area_30" localSheetId="20">#REF!</definedName>
    <definedName name="Excel_BuiltIn_Print_Area_30" localSheetId="21">#REF!</definedName>
    <definedName name="Excel_BuiltIn_Print_Area_30" localSheetId="22">#REF!</definedName>
    <definedName name="Excel_BuiltIn_Print_Area_30" localSheetId="23">#REF!</definedName>
    <definedName name="Excel_BuiltIn_Print_Area_30" localSheetId="17">#REF!</definedName>
    <definedName name="Excel_BuiltIn_Print_Area_30" localSheetId="24">#REF!</definedName>
    <definedName name="Excel_BuiltIn_Print_Area_30" localSheetId="25">#REF!</definedName>
    <definedName name="Excel_BuiltIn_Print_Area_30" localSheetId="18">#REF!</definedName>
    <definedName name="Excel_BuiltIn_Print_Area_30" localSheetId="19">#REF!</definedName>
    <definedName name="Excel_BuiltIn_Print_Area_30" localSheetId="5">#REF!</definedName>
    <definedName name="Excel_BuiltIn_Print_Area_30" localSheetId="6">#REF!</definedName>
    <definedName name="Excel_BuiltIn_Print_Area_30" localSheetId="7">#REF!</definedName>
    <definedName name="Excel_BuiltIn_Print_Area_30" localSheetId="8">#REF!</definedName>
    <definedName name="Excel_BuiltIn_Print_Area_30" localSheetId="9">#REF!</definedName>
    <definedName name="Excel_BuiltIn_Print_Area_30" localSheetId="10">#REF!</definedName>
    <definedName name="Excel_BuiltIn_Print_Area_30" localSheetId="11">#REF!</definedName>
    <definedName name="Excel_BuiltIn_Print_Area_30" localSheetId="12">#REF!</definedName>
    <definedName name="Excel_BuiltIn_Print_Area_30" localSheetId="13">#REF!</definedName>
    <definedName name="Excel_BuiltIn_Print_Area_30" localSheetId="14">#REF!</definedName>
    <definedName name="Excel_BuiltIn_Print_Area_30">#REF!</definedName>
    <definedName name="Excel_BuiltIn_Print_Area_31" localSheetId="27">#REF!</definedName>
    <definedName name="Excel_BuiltIn_Print_Area_31" localSheetId="26">#REF!</definedName>
    <definedName name="Excel_BuiltIn_Print_Area_31" localSheetId="28">#REF!</definedName>
    <definedName name="Excel_BuiltIn_Print_Area_31" localSheetId="29">#REF!</definedName>
    <definedName name="Excel_BuiltIn_Print_Area_31" localSheetId="30">#REF!</definedName>
    <definedName name="Excel_BuiltIn_Print_Area_31" localSheetId="31">#REF!</definedName>
    <definedName name="Excel_BuiltIn_Print_Area_31" localSheetId="32">#REF!</definedName>
    <definedName name="Excel_BuiltIn_Print_Area_31" localSheetId="33">#REF!</definedName>
    <definedName name="Excel_BuiltIn_Print_Area_31" localSheetId="34">#REF!</definedName>
    <definedName name="Excel_BuiltIn_Print_Area_31" localSheetId="35">#REF!</definedName>
    <definedName name="Excel_BuiltIn_Print_Area_31" localSheetId="36">#REF!</definedName>
    <definedName name="Excel_BuiltIn_Print_Area_31" localSheetId="37">#REF!</definedName>
    <definedName name="Excel_BuiltIn_Print_Area_31" localSheetId="38">#REF!</definedName>
    <definedName name="Excel_BuiltIn_Print_Area_31" localSheetId="39">#REF!</definedName>
    <definedName name="Excel_BuiltIn_Print_Area_31" localSheetId="40">#REF!</definedName>
    <definedName name="Excel_BuiltIn_Print_Area_31" localSheetId="41">#REF!</definedName>
    <definedName name="Excel_BuiltIn_Print_Area_31" localSheetId="42">#REF!</definedName>
    <definedName name="Excel_BuiltIn_Print_Area_31" localSheetId="43">#REF!</definedName>
    <definedName name="Excel_BuiltIn_Print_Area_31" localSheetId="44">#REF!</definedName>
    <definedName name="Excel_BuiltIn_Print_Area_31" localSheetId="45">#REF!</definedName>
    <definedName name="Excel_BuiltIn_Print_Area_31" localSheetId="46">#REF!</definedName>
    <definedName name="Excel_BuiltIn_Print_Area_31" localSheetId="47">#REF!</definedName>
    <definedName name="Excel_BuiltIn_Print_Area_31" localSheetId="48">#REF!</definedName>
    <definedName name="Excel_BuiltIn_Print_Area_31" localSheetId="49">#REF!</definedName>
    <definedName name="Excel_BuiltIn_Print_Area_31" localSheetId="50">#REF!</definedName>
    <definedName name="Excel_BuiltIn_Print_Area_31" localSheetId="51">#REF!</definedName>
    <definedName name="Excel_BuiltIn_Print_Area_31" localSheetId="52">#REF!</definedName>
    <definedName name="Excel_BuiltIn_Print_Area_31" localSheetId="53">#REF!</definedName>
    <definedName name="Excel_BuiltIn_Print_Area_31" localSheetId="54">#REF!</definedName>
    <definedName name="Excel_BuiltIn_Print_Area_31" localSheetId="55">#REF!</definedName>
    <definedName name="Excel_BuiltIn_Print_Area_31" localSheetId="56">#REF!</definedName>
    <definedName name="Excel_BuiltIn_Print_Area_31" localSheetId="57">#REF!</definedName>
    <definedName name="Excel_BuiltIn_Print_Area_31" localSheetId="58">#REF!</definedName>
    <definedName name="Excel_BuiltIn_Print_Area_31" localSheetId="59">#REF!</definedName>
    <definedName name="Excel_BuiltIn_Print_Area_31" localSheetId="60">#REF!</definedName>
    <definedName name="Excel_BuiltIn_Print_Area_31" localSheetId="61">#REF!</definedName>
    <definedName name="Excel_BuiltIn_Print_Area_31" localSheetId="62">#REF!</definedName>
    <definedName name="Excel_BuiltIn_Print_Area_31" localSheetId="63">#REF!</definedName>
    <definedName name="Excel_BuiltIn_Print_Area_31" localSheetId="64">#REF!</definedName>
    <definedName name="Excel_BuiltIn_Print_Area_31" localSheetId="65">#REF!</definedName>
    <definedName name="Excel_BuiltIn_Print_Area_31" localSheetId="66">#REF!</definedName>
    <definedName name="Excel_BuiltIn_Print_Area_31" localSheetId="67">#REF!</definedName>
    <definedName name="Excel_BuiltIn_Print_Area_31" localSheetId="68">#REF!</definedName>
    <definedName name="Excel_BuiltIn_Print_Area_31" localSheetId="69">#REF!</definedName>
    <definedName name="Excel_BuiltIn_Print_Area_31" localSheetId="70">#REF!</definedName>
    <definedName name="Excel_BuiltIn_Print_Area_31" localSheetId="71">#REF!</definedName>
    <definedName name="Excel_BuiltIn_Print_Area_31" localSheetId="72">#REF!</definedName>
    <definedName name="Excel_BuiltIn_Print_Area_31" localSheetId="73">#REF!</definedName>
    <definedName name="Excel_BuiltIn_Print_Area_31" localSheetId="74">#REF!</definedName>
    <definedName name="Excel_BuiltIn_Print_Area_31" localSheetId="75">#REF!</definedName>
    <definedName name="Excel_BuiltIn_Print_Area_31" localSheetId="76">#REF!</definedName>
    <definedName name="Excel_BuiltIn_Print_Area_31" localSheetId="77">#REF!</definedName>
    <definedName name="Excel_BuiltIn_Print_Area_31" localSheetId="78">#REF!</definedName>
    <definedName name="Excel_BuiltIn_Print_Area_31" localSheetId="79">#REF!</definedName>
    <definedName name="Excel_BuiltIn_Print_Area_31" localSheetId="80">#REF!</definedName>
    <definedName name="Excel_BuiltIn_Print_Area_31" localSheetId="81">#REF!</definedName>
    <definedName name="Excel_BuiltIn_Print_Area_31" localSheetId="82">#REF!</definedName>
    <definedName name="Excel_BuiltIn_Print_Area_31" localSheetId="83">#REF!</definedName>
    <definedName name="Excel_BuiltIn_Print_Area_31" localSheetId="84">#REF!</definedName>
    <definedName name="Excel_BuiltIn_Print_Area_31" localSheetId="85">#REF!</definedName>
    <definedName name="Excel_BuiltIn_Print_Area_31" localSheetId="86">#REF!</definedName>
    <definedName name="Excel_BuiltIn_Print_Area_31" localSheetId="87">#REF!</definedName>
    <definedName name="Excel_BuiltIn_Print_Area_31" localSheetId="88">#REF!</definedName>
    <definedName name="Excel_BuiltIn_Print_Area_31" localSheetId="89">#REF!</definedName>
    <definedName name="Excel_BuiltIn_Print_Area_31" localSheetId="90">#REF!</definedName>
    <definedName name="Excel_BuiltIn_Print_Area_31" localSheetId="91">#REF!</definedName>
    <definedName name="Excel_BuiltIn_Print_Area_31" localSheetId="92">#REF!</definedName>
    <definedName name="Excel_BuiltIn_Print_Area_31" localSheetId="93">#REF!</definedName>
    <definedName name="Excel_BuiltIn_Print_Area_31" localSheetId="94">#REF!</definedName>
    <definedName name="Excel_BuiltIn_Print_Area_31" localSheetId="95">#REF!</definedName>
    <definedName name="Excel_BuiltIn_Print_Area_31" localSheetId="96">#REF!</definedName>
    <definedName name="Excel_BuiltIn_Print_Area_31" localSheetId="97">#REF!</definedName>
    <definedName name="Excel_BuiltIn_Print_Area_31" localSheetId="98">#REF!</definedName>
    <definedName name="Excel_BuiltIn_Print_Area_31" localSheetId="99">#REF!</definedName>
    <definedName name="Excel_BuiltIn_Print_Area_31" localSheetId="100">#REF!</definedName>
    <definedName name="Excel_BuiltIn_Print_Area_31" localSheetId="101">#REF!</definedName>
    <definedName name="Excel_BuiltIn_Print_Area_31" localSheetId="102">#REF!</definedName>
    <definedName name="Excel_BuiltIn_Print_Area_31" localSheetId="103">#REF!</definedName>
    <definedName name="Excel_BuiltIn_Print_Area_31" localSheetId="15">#REF!</definedName>
    <definedName name="Excel_BuiltIn_Print_Area_31" localSheetId="16">#REF!</definedName>
    <definedName name="Excel_BuiltIn_Print_Area_31" localSheetId="20">#REF!</definedName>
    <definedName name="Excel_BuiltIn_Print_Area_31" localSheetId="21">#REF!</definedName>
    <definedName name="Excel_BuiltIn_Print_Area_31" localSheetId="22">#REF!</definedName>
    <definedName name="Excel_BuiltIn_Print_Area_31" localSheetId="23">#REF!</definedName>
    <definedName name="Excel_BuiltIn_Print_Area_31" localSheetId="17">#REF!</definedName>
    <definedName name="Excel_BuiltIn_Print_Area_31" localSheetId="24">#REF!</definedName>
    <definedName name="Excel_BuiltIn_Print_Area_31" localSheetId="25">#REF!</definedName>
    <definedName name="Excel_BuiltIn_Print_Area_31" localSheetId="18">#REF!</definedName>
    <definedName name="Excel_BuiltIn_Print_Area_31" localSheetId="19">#REF!</definedName>
    <definedName name="Excel_BuiltIn_Print_Area_31" localSheetId="5">#REF!</definedName>
    <definedName name="Excel_BuiltIn_Print_Area_31" localSheetId="6">#REF!</definedName>
    <definedName name="Excel_BuiltIn_Print_Area_31" localSheetId="7">#REF!</definedName>
    <definedName name="Excel_BuiltIn_Print_Area_31" localSheetId="8">#REF!</definedName>
    <definedName name="Excel_BuiltIn_Print_Area_31" localSheetId="9">#REF!</definedName>
    <definedName name="Excel_BuiltIn_Print_Area_31" localSheetId="10">#REF!</definedName>
    <definedName name="Excel_BuiltIn_Print_Area_31" localSheetId="11">#REF!</definedName>
    <definedName name="Excel_BuiltIn_Print_Area_31" localSheetId="12">#REF!</definedName>
    <definedName name="Excel_BuiltIn_Print_Area_31" localSheetId="13">#REF!</definedName>
    <definedName name="Excel_BuiltIn_Print_Area_31" localSheetId="14">#REF!</definedName>
    <definedName name="Excel_BuiltIn_Print_Area_31">#REF!</definedName>
    <definedName name="Excel_BuiltIn_Print_Area_32" localSheetId="27">#REF!</definedName>
    <definedName name="Excel_BuiltIn_Print_Area_32" localSheetId="26">#REF!</definedName>
    <definedName name="Excel_BuiltIn_Print_Area_32" localSheetId="28">#REF!</definedName>
    <definedName name="Excel_BuiltIn_Print_Area_32" localSheetId="29">#REF!</definedName>
    <definedName name="Excel_BuiltIn_Print_Area_32" localSheetId="30">#REF!</definedName>
    <definedName name="Excel_BuiltIn_Print_Area_32" localSheetId="31">#REF!</definedName>
    <definedName name="Excel_BuiltIn_Print_Area_32" localSheetId="32">#REF!</definedName>
    <definedName name="Excel_BuiltIn_Print_Area_32" localSheetId="33">#REF!</definedName>
    <definedName name="Excel_BuiltIn_Print_Area_32" localSheetId="34">#REF!</definedName>
    <definedName name="Excel_BuiltIn_Print_Area_32" localSheetId="35">#REF!</definedName>
    <definedName name="Excel_BuiltIn_Print_Area_32" localSheetId="36">#REF!</definedName>
    <definedName name="Excel_BuiltIn_Print_Area_32" localSheetId="37">#REF!</definedName>
    <definedName name="Excel_BuiltIn_Print_Area_32" localSheetId="38">#REF!</definedName>
    <definedName name="Excel_BuiltIn_Print_Area_32" localSheetId="39">#REF!</definedName>
    <definedName name="Excel_BuiltIn_Print_Area_32" localSheetId="40">#REF!</definedName>
    <definedName name="Excel_BuiltIn_Print_Area_32" localSheetId="41">#REF!</definedName>
    <definedName name="Excel_BuiltIn_Print_Area_32" localSheetId="42">#REF!</definedName>
    <definedName name="Excel_BuiltIn_Print_Area_32" localSheetId="43">#REF!</definedName>
    <definedName name="Excel_BuiltIn_Print_Area_32" localSheetId="44">#REF!</definedName>
    <definedName name="Excel_BuiltIn_Print_Area_32" localSheetId="45">#REF!</definedName>
    <definedName name="Excel_BuiltIn_Print_Area_32" localSheetId="46">#REF!</definedName>
    <definedName name="Excel_BuiltIn_Print_Area_32" localSheetId="47">#REF!</definedName>
    <definedName name="Excel_BuiltIn_Print_Area_32" localSheetId="48">#REF!</definedName>
    <definedName name="Excel_BuiltIn_Print_Area_32" localSheetId="49">#REF!</definedName>
    <definedName name="Excel_BuiltIn_Print_Area_32" localSheetId="50">#REF!</definedName>
    <definedName name="Excel_BuiltIn_Print_Area_32" localSheetId="51">#REF!</definedName>
    <definedName name="Excel_BuiltIn_Print_Area_32" localSheetId="52">#REF!</definedName>
    <definedName name="Excel_BuiltIn_Print_Area_32" localSheetId="53">#REF!</definedName>
    <definedName name="Excel_BuiltIn_Print_Area_32" localSheetId="54">#REF!</definedName>
    <definedName name="Excel_BuiltIn_Print_Area_32" localSheetId="55">#REF!</definedName>
    <definedName name="Excel_BuiltIn_Print_Area_32" localSheetId="56">#REF!</definedName>
    <definedName name="Excel_BuiltIn_Print_Area_32" localSheetId="57">#REF!</definedName>
    <definedName name="Excel_BuiltIn_Print_Area_32" localSheetId="58">#REF!</definedName>
    <definedName name="Excel_BuiltIn_Print_Area_32" localSheetId="59">#REF!</definedName>
    <definedName name="Excel_BuiltIn_Print_Area_32" localSheetId="60">#REF!</definedName>
    <definedName name="Excel_BuiltIn_Print_Area_32" localSheetId="61">#REF!</definedName>
    <definedName name="Excel_BuiltIn_Print_Area_32" localSheetId="62">#REF!</definedName>
    <definedName name="Excel_BuiltIn_Print_Area_32" localSheetId="63">#REF!</definedName>
    <definedName name="Excel_BuiltIn_Print_Area_32" localSheetId="64">#REF!</definedName>
    <definedName name="Excel_BuiltIn_Print_Area_32" localSheetId="65">#REF!</definedName>
    <definedName name="Excel_BuiltIn_Print_Area_32" localSheetId="66">#REF!</definedName>
    <definedName name="Excel_BuiltIn_Print_Area_32" localSheetId="67">#REF!</definedName>
    <definedName name="Excel_BuiltIn_Print_Area_32" localSheetId="68">#REF!</definedName>
    <definedName name="Excel_BuiltIn_Print_Area_32" localSheetId="69">#REF!</definedName>
    <definedName name="Excel_BuiltIn_Print_Area_32" localSheetId="70">#REF!</definedName>
    <definedName name="Excel_BuiltIn_Print_Area_32" localSheetId="71">#REF!</definedName>
    <definedName name="Excel_BuiltIn_Print_Area_32" localSheetId="72">#REF!</definedName>
    <definedName name="Excel_BuiltIn_Print_Area_32" localSheetId="73">#REF!</definedName>
    <definedName name="Excel_BuiltIn_Print_Area_32" localSheetId="74">#REF!</definedName>
    <definedName name="Excel_BuiltIn_Print_Area_32" localSheetId="75">#REF!</definedName>
    <definedName name="Excel_BuiltIn_Print_Area_32" localSheetId="76">#REF!</definedName>
    <definedName name="Excel_BuiltIn_Print_Area_32" localSheetId="77">#REF!</definedName>
    <definedName name="Excel_BuiltIn_Print_Area_32" localSheetId="78">#REF!</definedName>
    <definedName name="Excel_BuiltIn_Print_Area_32" localSheetId="79">#REF!</definedName>
    <definedName name="Excel_BuiltIn_Print_Area_32" localSheetId="80">#REF!</definedName>
    <definedName name="Excel_BuiltIn_Print_Area_32" localSheetId="81">#REF!</definedName>
    <definedName name="Excel_BuiltIn_Print_Area_32" localSheetId="82">#REF!</definedName>
    <definedName name="Excel_BuiltIn_Print_Area_32" localSheetId="83">#REF!</definedName>
    <definedName name="Excel_BuiltIn_Print_Area_32" localSheetId="84">#REF!</definedName>
    <definedName name="Excel_BuiltIn_Print_Area_32" localSheetId="85">#REF!</definedName>
    <definedName name="Excel_BuiltIn_Print_Area_32" localSheetId="86">#REF!</definedName>
    <definedName name="Excel_BuiltIn_Print_Area_32" localSheetId="87">#REF!</definedName>
    <definedName name="Excel_BuiltIn_Print_Area_32" localSheetId="88">#REF!</definedName>
    <definedName name="Excel_BuiltIn_Print_Area_32" localSheetId="89">#REF!</definedName>
    <definedName name="Excel_BuiltIn_Print_Area_32" localSheetId="90">#REF!</definedName>
    <definedName name="Excel_BuiltIn_Print_Area_32" localSheetId="91">#REF!</definedName>
    <definedName name="Excel_BuiltIn_Print_Area_32" localSheetId="92">#REF!</definedName>
    <definedName name="Excel_BuiltIn_Print_Area_32" localSheetId="93">#REF!</definedName>
    <definedName name="Excel_BuiltIn_Print_Area_32" localSheetId="94">#REF!</definedName>
    <definedName name="Excel_BuiltIn_Print_Area_32" localSheetId="95">#REF!</definedName>
    <definedName name="Excel_BuiltIn_Print_Area_32" localSheetId="96">#REF!</definedName>
    <definedName name="Excel_BuiltIn_Print_Area_32" localSheetId="97">#REF!</definedName>
    <definedName name="Excel_BuiltIn_Print_Area_32" localSheetId="98">#REF!</definedName>
    <definedName name="Excel_BuiltIn_Print_Area_32" localSheetId="99">#REF!</definedName>
    <definedName name="Excel_BuiltIn_Print_Area_32" localSheetId="100">#REF!</definedName>
    <definedName name="Excel_BuiltIn_Print_Area_32" localSheetId="101">#REF!</definedName>
    <definedName name="Excel_BuiltIn_Print_Area_32" localSheetId="102">#REF!</definedName>
    <definedName name="Excel_BuiltIn_Print_Area_32" localSheetId="103">#REF!</definedName>
    <definedName name="Excel_BuiltIn_Print_Area_32" localSheetId="15">#REF!</definedName>
    <definedName name="Excel_BuiltIn_Print_Area_32" localSheetId="16">#REF!</definedName>
    <definedName name="Excel_BuiltIn_Print_Area_32" localSheetId="20">#REF!</definedName>
    <definedName name="Excel_BuiltIn_Print_Area_32" localSheetId="21">#REF!</definedName>
    <definedName name="Excel_BuiltIn_Print_Area_32" localSheetId="22">#REF!</definedName>
    <definedName name="Excel_BuiltIn_Print_Area_32" localSheetId="23">#REF!</definedName>
    <definedName name="Excel_BuiltIn_Print_Area_32" localSheetId="17">#REF!</definedName>
    <definedName name="Excel_BuiltIn_Print_Area_32" localSheetId="24">#REF!</definedName>
    <definedName name="Excel_BuiltIn_Print_Area_32" localSheetId="25">#REF!</definedName>
    <definedName name="Excel_BuiltIn_Print_Area_32" localSheetId="18">#REF!</definedName>
    <definedName name="Excel_BuiltIn_Print_Area_32" localSheetId="19">#REF!</definedName>
    <definedName name="Excel_BuiltIn_Print_Area_32" localSheetId="5">#REF!</definedName>
    <definedName name="Excel_BuiltIn_Print_Area_32" localSheetId="6">#REF!</definedName>
    <definedName name="Excel_BuiltIn_Print_Area_32" localSheetId="7">#REF!</definedName>
    <definedName name="Excel_BuiltIn_Print_Area_32" localSheetId="8">#REF!</definedName>
    <definedName name="Excel_BuiltIn_Print_Area_32" localSheetId="9">#REF!</definedName>
    <definedName name="Excel_BuiltIn_Print_Area_32" localSheetId="10">#REF!</definedName>
    <definedName name="Excel_BuiltIn_Print_Area_32" localSheetId="11">#REF!</definedName>
    <definedName name="Excel_BuiltIn_Print_Area_32" localSheetId="12">#REF!</definedName>
    <definedName name="Excel_BuiltIn_Print_Area_32" localSheetId="13">#REF!</definedName>
    <definedName name="Excel_BuiltIn_Print_Area_32" localSheetId="14">#REF!</definedName>
    <definedName name="Excel_BuiltIn_Print_Area_32">#REF!</definedName>
    <definedName name="Excel_BuiltIn_Print_Area_33" localSheetId="27">#REF!</definedName>
    <definedName name="Excel_BuiltIn_Print_Area_33" localSheetId="26">#REF!</definedName>
    <definedName name="Excel_BuiltIn_Print_Area_33" localSheetId="28">#REF!</definedName>
    <definedName name="Excel_BuiltIn_Print_Area_33" localSheetId="29">#REF!</definedName>
    <definedName name="Excel_BuiltIn_Print_Area_33" localSheetId="30">#REF!</definedName>
    <definedName name="Excel_BuiltIn_Print_Area_33" localSheetId="31">#REF!</definedName>
    <definedName name="Excel_BuiltIn_Print_Area_33" localSheetId="32">#REF!</definedName>
    <definedName name="Excel_BuiltIn_Print_Area_33" localSheetId="33">#REF!</definedName>
    <definedName name="Excel_BuiltIn_Print_Area_33" localSheetId="34">#REF!</definedName>
    <definedName name="Excel_BuiltIn_Print_Area_33" localSheetId="35">#REF!</definedName>
    <definedName name="Excel_BuiltIn_Print_Area_33" localSheetId="36">#REF!</definedName>
    <definedName name="Excel_BuiltIn_Print_Area_33" localSheetId="37">#REF!</definedName>
    <definedName name="Excel_BuiltIn_Print_Area_33" localSheetId="38">#REF!</definedName>
    <definedName name="Excel_BuiltIn_Print_Area_33" localSheetId="39">#REF!</definedName>
    <definedName name="Excel_BuiltIn_Print_Area_33" localSheetId="40">#REF!</definedName>
    <definedName name="Excel_BuiltIn_Print_Area_33" localSheetId="41">#REF!</definedName>
    <definedName name="Excel_BuiltIn_Print_Area_33" localSheetId="42">#REF!</definedName>
    <definedName name="Excel_BuiltIn_Print_Area_33" localSheetId="43">#REF!</definedName>
    <definedName name="Excel_BuiltIn_Print_Area_33" localSheetId="44">#REF!</definedName>
    <definedName name="Excel_BuiltIn_Print_Area_33" localSheetId="45">#REF!</definedName>
    <definedName name="Excel_BuiltIn_Print_Area_33" localSheetId="46">#REF!</definedName>
    <definedName name="Excel_BuiltIn_Print_Area_33" localSheetId="47">#REF!</definedName>
    <definedName name="Excel_BuiltIn_Print_Area_33" localSheetId="48">#REF!</definedName>
    <definedName name="Excel_BuiltIn_Print_Area_33" localSheetId="49">#REF!</definedName>
    <definedName name="Excel_BuiltIn_Print_Area_33" localSheetId="50">#REF!</definedName>
    <definedName name="Excel_BuiltIn_Print_Area_33" localSheetId="51">#REF!</definedName>
    <definedName name="Excel_BuiltIn_Print_Area_33" localSheetId="52">#REF!</definedName>
    <definedName name="Excel_BuiltIn_Print_Area_33" localSheetId="53">#REF!</definedName>
    <definedName name="Excel_BuiltIn_Print_Area_33" localSheetId="54">#REF!</definedName>
    <definedName name="Excel_BuiltIn_Print_Area_33" localSheetId="55">#REF!</definedName>
    <definedName name="Excel_BuiltIn_Print_Area_33" localSheetId="56">#REF!</definedName>
    <definedName name="Excel_BuiltIn_Print_Area_33" localSheetId="57">#REF!</definedName>
    <definedName name="Excel_BuiltIn_Print_Area_33" localSheetId="58">#REF!</definedName>
    <definedName name="Excel_BuiltIn_Print_Area_33" localSheetId="59">#REF!</definedName>
    <definedName name="Excel_BuiltIn_Print_Area_33" localSheetId="60">#REF!</definedName>
    <definedName name="Excel_BuiltIn_Print_Area_33" localSheetId="61">#REF!</definedName>
    <definedName name="Excel_BuiltIn_Print_Area_33" localSheetId="62">#REF!</definedName>
    <definedName name="Excel_BuiltIn_Print_Area_33" localSheetId="63">#REF!</definedName>
    <definedName name="Excel_BuiltIn_Print_Area_33" localSheetId="64">#REF!</definedName>
    <definedName name="Excel_BuiltIn_Print_Area_33" localSheetId="65">#REF!</definedName>
    <definedName name="Excel_BuiltIn_Print_Area_33" localSheetId="66">#REF!</definedName>
    <definedName name="Excel_BuiltIn_Print_Area_33" localSheetId="67">#REF!</definedName>
    <definedName name="Excel_BuiltIn_Print_Area_33" localSheetId="68">#REF!</definedName>
    <definedName name="Excel_BuiltIn_Print_Area_33" localSheetId="69">#REF!</definedName>
    <definedName name="Excel_BuiltIn_Print_Area_33" localSheetId="70">#REF!</definedName>
    <definedName name="Excel_BuiltIn_Print_Area_33" localSheetId="71">#REF!</definedName>
    <definedName name="Excel_BuiltIn_Print_Area_33" localSheetId="72">#REF!</definedName>
    <definedName name="Excel_BuiltIn_Print_Area_33" localSheetId="73">#REF!</definedName>
    <definedName name="Excel_BuiltIn_Print_Area_33" localSheetId="74">#REF!</definedName>
    <definedName name="Excel_BuiltIn_Print_Area_33" localSheetId="75">#REF!</definedName>
    <definedName name="Excel_BuiltIn_Print_Area_33" localSheetId="76">#REF!</definedName>
    <definedName name="Excel_BuiltIn_Print_Area_33" localSheetId="77">#REF!</definedName>
    <definedName name="Excel_BuiltIn_Print_Area_33" localSheetId="78">#REF!</definedName>
    <definedName name="Excel_BuiltIn_Print_Area_33" localSheetId="79">#REF!</definedName>
    <definedName name="Excel_BuiltIn_Print_Area_33" localSheetId="80">#REF!</definedName>
    <definedName name="Excel_BuiltIn_Print_Area_33" localSheetId="81">#REF!</definedName>
    <definedName name="Excel_BuiltIn_Print_Area_33" localSheetId="82">#REF!</definedName>
    <definedName name="Excel_BuiltIn_Print_Area_33" localSheetId="83">#REF!</definedName>
    <definedName name="Excel_BuiltIn_Print_Area_33" localSheetId="84">#REF!</definedName>
    <definedName name="Excel_BuiltIn_Print_Area_33" localSheetId="85">#REF!</definedName>
    <definedName name="Excel_BuiltIn_Print_Area_33" localSheetId="86">#REF!</definedName>
    <definedName name="Excel_BuiltIn_Print_Area_33" localSheetId="87">#REF!</definedName>
    <definedName name="Excel_BuiltIn_Print_Area_33" localSheetId="88">#REF!</definedName>
    <definedName name="Excel_BuiltIn_Print_Area_33" localSheetId="89">#REF!</definedName>
    <definedName name="Excel_BuiltIn_Print_Area_33" localSheetId="90">#REF!</definedName>
    <definedName name="Excel_BuiltIn_Print_Area_33" localSheetId="91">#REF!</definedName>
    <definedName name="Excel_BuiltIn_Print_Area_33" localSheetId="92">#REF!</definedName>
    <definedName name="Excel_BuiltIn_Print_Area_33" localSheetId="93">#REF!</definedName>
    <definedName name="Excel_BuiltIn_Print_Area_33" localSheetId="94">#REF!</definedName>
    <definedName name="Excel_BuiltIn_Print_Area_33" localSheetId="95">#REF!</definedName>
    <definedName name="Excel_BuiltIn_Print_Area_33" localSheetId="96">#REF!</definedName>
    <definedName name="Excel_BuiltIn_Print_Area_33" localSheetId="97">#REF!</definedName>
    <definedName name="Excel_BuiltIn_Print_Area_33" localSheetId="98">#REF!</definedName>
    <definedName name="Excel_BuiltIn_Print_Area_33" localSheetId="99">#REF!</definedName>
    <definedName name="Excel_BuiltIn_Print_Area_33" localSheetId="100">#REF!</definedName>
    <definedName name="Excel_BuiltIn_Print_Area_33" localSheetId="101">#REF!</definedName>
    <definedName name="Excel_BuiltIn_Print_Area_33" localSheetId="102">#REF!</definedName>
    <definedName name="Excel_BuiltIn_Print_Area_33" localSheetId="103">#REF!</definedName>
    <definedName name="Excel_BuiltIn_Print_Area_33" localSheetId="15">#REF!</definedName>
    <definedName name="Excel_BuiltIn_Print_Area_33" localSheetId="16">#REF!</definedName>
    <definedName name="Excel_BuiltIn_Print_Area_33" localSheetId="20">#REF!</definedName>
    <definedName name="Excel_BuiltIn_Print_Area_33" localSheetId="21">#REF!</definedName>
    <definedName name="Excel_BuiltIn_Print_Area_33" localSheetId="22">#REF!</definedName>
    <definedName name="Excel_BuiltIn_Print_Area_33" localSheetId="23">#REF!</definedName>
    <definedName name="Excel_BuiltIn_Print_Area_33" localSheetId="17">#REF!</definedName>
    <definedName name="Excel_BuiltIn_Print_Area_33" localSheetId="24">#REF!</definedName>
    <definedName name="Excel_BuiltIn_Print_Area_33" localSheetId="25">#REF!</definedName>
    <definedName name="Excel_BuiltIn_Print_Area_33" localSheetId="18">#REF!</definedName>
    <definedName name="Excel_BuiltIn_Print_Area_33" localSheetId="19">#REF!</definedName>
    <definedName name="Excel_BuiltIn_Print_Area_33" localSheetId="5">#REF!</definedName>
    <definedName name="Excel_BuiltIn_Print_Area_33" localSheetId="6">#REF!</definedName>
    <definedName name="Excel_BuiltIn_Print_Area_33" localSheetId="7">#REF!</definedName>
    <definedName name="Excel_BuiltIn_Print_Area_33" localSheetId="8">#REF!</definedName>
    <definedName name="Excel_BuiltIn_Print_Area_33" localSheetId="9">#REF!</definedName>
    <definedName name="Excel_BuiltIn_Print_Area_33" localSheetId="10">#REF!</definedName>
    <definedName name="Excel_BuiltIn_Print_Area_33" localSheetId="11">#REF!</definedName>
    <definedName name="Excel_BuiltIn_Print_Area_33" localSheetId="12">#REF!</definedName>
    <definedName name="Excel_BuiltIn_Print_Area_33" localSheetId="13">#REF!</definedName>
    <definedName name="Excel_BuiltIn_Print_Area_33" localSheetId="14">#REF!</definedName>
    <definedName name="Excel_BuiltIn_Print_Area_33">#REF!</definedName>
    <definedName name="Excel_BuiltIn_Print_Area_34" localSheetId="27">#REF!</definedName>
    <definedName name="Excel_BuiltIn_Print_Area_34" localSheetId="26">#REF!</definedName>
    <definedName name="Excel_BuiltIn_Print_Area_34" localSheetId="28">#REF!</definedName>
    <definedName name="Excel_BuiltIn_Print_Area_34" localSheetId="29">#REF!</definedName>
    <definedName name="Excel_BuiltIn_Print_Area_34" localSheetId="30">#REF!</definedName>
    <definedName name="Excel_BuiltIn_Print_Area_34" localSheetId="31">#REF!</definedName>
    <definedName name="Excel_BuiltIn_Print_Area_34" localSheetId="32">#REF!</definedName>
    <definedName name="Excel_BuiltIn_Print_Area_34" localSheetId="33">#REF!</definedName>
    <definedName name="Excel_BuiltIn_Print_Area_34" localSheetId="34">#REF!</definedName>
    <definedName name="Excel_BuiltIn_Print_Area_34" localSheetId="35">#REF!</definedName>
    <definedName name="Excel_BuiltIn_Print_Area_34" localSheetId="36">#REF!</definedName>
    <definedName name="Excel_BuiltIn_Print_Area_34" localSheetId="37">#REF!</definedName>
    <definedName name="Excel_BuiltIn_Print_Area_34" localSheetId="38">#REF!</definedName>
    <definedName name="Excel_BuiltIn_Print_Area_34" localSheetId="39">#REF!</definedName>
    <definedName name="Excel_BuiltIn_Print_Area_34" localSheetId="40">#REF!</definedName>
    <definedName name="Excel_BuiltIn_Print_Area_34" localSheetId="41">#REF!</definedName>
    <definedName name="Excel_BuiltIn_Print_Area_34" localSheetId="42">#REF!</definedName>
    <definedName name="Excel_BuiltIn_Print_Area_34" localSheetId="43">#REF!</definedName>
    <definedName name="Excel_BuiltIn_Print_Area_34" localSheetId="44">#REF!</definedName>
    <definedName name="Excel_BuiltIn_Print_Area_34" localSheetId="45">#REF!</definedName>
    <definedName name="Excel_BuiltIn_Print_Area_34" localSheetId="46">#REF!</definedName>
    <definedName name="Excel_BuiltIn_Print_Area_34" localSheetId="47">#REF!</definedName>
    <definedName name="Excel_BuiltIn_Print_Area_34" localSheetId="48">#REF!</definedName>
    <definedName name="Excel_BuiltIn_Print_Area_34" localSheetId="49">#REF!</definedName>
    <definedName name="Excel_BuiltIn_Print_Area_34" localSheetId="50">#REF!</definedName>
    <definedName name="Excel_BuiltIn_Print_Area_34" localSheetId="51">#REF!</definedName>
    <definedName name="Excel_BuiltIn_Print_Area_34" localSheetId="52">#REF!</definedName>
    <definedName name="Excel_BuiltIn_Print_Area_34" localSheetId="53">#REF!</definedName>
    <definedName name="Excel_BuiltIn_Print_Area_34" localSheetId="54">#REF!</definedName>
    <definedName name="Excel_BuiltIn_Print_Area_34" localSheetId="55">#REF!</definedName>
    <definedName name="Excel_BuiltIn_Print_Area_34" localSheetId="56">#REF!</definedName>
    <definedName name="Excel_BuiltIn_Print_Area_34" localSheetId="57">#REF!</definedName>
    <definedName name="Excel_BuiltIn_Print_Area_34" localSheetId="58">#REF!</definedName>
    <definedName name="Excel_BuiltIn_Print_Area_34" localSheetId="59">#REF!</definedName>
    <definedName name="Excel_BuiltIn_Print_Area_34" localSheetId="60">#REF!</definedName>
    <definedName name="Excel_BuiltIn_Print_Area_34" localSheetId="61">#REF!</definedName>
    <definedName name="Excel_BuiltIn_Print_Area_34" localSheetId="62">#REF!</definedName>
    <definedName name="Excel_BuiltIn_Print_Area_34" localSheetId="63">#REF!</definedName>
    <definedName name="Excel_BuiltIn_Print_Area_34" localSheetId="64">#REF!</definedName>
    <definedName name="Excel_BuiltIn_Print_Area_34" localSheetId="65">#REF!</definedName>
    <definedName name="Excel_BuiltIn_Print_Area_34" localSheetId="66">#REF!</definedName>
    <definedName name="Excel_BuiltIn_Print_Area_34" localSheetId="67">#REF!</definedName>
    <definedName name="Excel_BuiltIn_Print_Area_34" localSheetId="68">#REF!</definedName>
    <definedName name="Excel_BuiltIn_Print_Area_34" localSheetId="69">#REF!</definedName>
    <definedName name="Excel_BuiltIn_Print_Area_34" localSheetId="70">#REF!</definedName>
    <definedName name="Excel_BuiltIn_Print_Area_34" localSheetId="71">#REF!</definedName>
    <definedName name="Excel_BuiltIn_Print_Area_34" localSheetId="72">#REF!</definedName>
    <definedName name="Excel_BuiltIn_Print_Area_34" localSheetId="73">#REF!</definedName>
    <definedName name="Excel_BuiltIn_Print_Area_34" localSheetId="74">#REF!</definedName>
    <definedName name="Excel_BuiltIn_Print_Area_34" localSheetId="75">#REF!</definedName>
    <definedName name="Excel_BuiltIn_Print_Area_34" localSheetId="76">#REF!</definedName>
    <definedName name="Excel_BuiltIn_Print_Area_34" localSheetId="77">#REF!</definedName>
    <definedName name="Excel_BuiltIn_Print_Area_34" localSheetId="78">#REF!</definedName>
    <definedName name="Excel_BuiltIn_Print_Area_34" localSheetId="79">#REF!</definedName>
    <definedName name="Excel_BuiltIn_Print_Area_34" localSheetId="80">#REF!</definedName>
    <definedName name="Excel_BuiltIn_Print_Area_34" localSheetId="81">#REF!</definedName>
    <definedName name="Excel_BuiltIn_Print_Area_34" localSheetId="82">#REF!</definedName>
    <definedName name="Excel_BuiltIn_Print_Area_34" localSheetId="83">#REF!</definedName>
    <definedName name="Excel_BuiltIn_Print_Area_34" localSheetId="84">#REF!</definedName>
    <definedName name="Excel_BuiltIn_Print_Area_34" localSheetId="85">#REF!</definedName>
    <definedName name="Excel_BuiltIn_Print_Area_34" localSheetId="86">#REF!</definedName>
    <definedName name="Excel_BuiltIn_Print_Area_34" localSheetId="87">#REF!</definedName>
    <definedName name="Excel_BuiltIn_Print_Area_34" localSheetId="88">#REF!</definedName>
    <definedName name="Excel_BuiltIn_Print_Area_34" localSheetId="89">#REF!</definedName>
    <definedName name="Excel_BuiltIn_Print_Area_34" localSheetId="90">#REF!</definedName>
    <definedName name="Excel_BuiltIn_Print_Area_34" localSheetId="91">#REF!</definedName>
    <definedName name="Excel_BuiltIn_Print_Area_34" localSheetId="92">#REF!</definedName>
    <definedName name="Excel_BuiltIn_Print_Area_34" localSheetId="93">#REF!</definedName>
    <definedName name="Excel_BuiltIn_Print_Area_34" localSheetId="94">#REF!</definedName>
    <definedName name="Excel_BuiltIn_Print_Area_34" localSheetId="95">#REF!</definedName>
    <definedName name="Excel_BuiltIn_Print_Area_34" localSheetId="96">#REF!</definedName>
    <definedName name="Excel_BuiltIn_Print_Area_34" localSheetId="97">#REF!</definedName>
    <definedName name="Excel_BuiltIn_Print_Area_34" localSheetId="98">#REF!</definedName>
    <definedName name="Excel_BuiltIn_Print_Area_34" localSheetId="99">#REF!</definedName>
    <definedName name="Excel_BuiltIn_Print_Area_34" localSheetId="100">#REF!</definedName>
    <definedName name="Excel_BuiltIn_Print_Area_34" localSheetId="101">#REF!</definedName>
    <definedName name="Excel_BuiltIn_Print_Area_34" localSheetId="102">#REF!</definedName>
    <definedName name="Excel_BuiltIn_Print_Area_34" localSheetId="103">#REF!</definedName>
    <definedName name="Excel_BuiltIn_Print_Area_34" localSheetId="15">#REF!</definedName>
    <definedName name="Excel_BuiltIn_Print_Area_34" localSheetId="16">#REF!</definedName>
    <definedName name="Excel_BuiltIn_Print_Area_34" localSheetId="20">#REF!</definedName>
    <definedName name="Excel_BuiltIn_Print_Area_34" localSheetId="21">#REF!</definedName>
    <definedName name="Excel_BuiltIn_Print_Area_34" localSheetId="22">#REF!</definedName>
    <definedName name="Excel_BuiltIn_Print_Area_34" localSheetId="23">#REF!</definedName>
    <definedName name="Excel_BuiltIn_Print_Area_34" localSheetId="17">#REF!</definedName>
    <definedName name="Excel_BuiltIn_Print_Area_34" localSheetId="24">#REF!</definedName>
    <definedName name="Excel_BuiltIn_Print_Area_34" localSheetId="25">#REF!</definedName>
    <definedName name="Excel_BuiltIn_Print_Area_34" localSheetId="18">#REF!</definedName>
    <definedName name="Excel_BuiltIn_Print_Area_34" localSheetId="19">#REF!</definedName>
    <definedName name="Excel_BuiltIn_Print_Area_34" localSheetId="5">#REF!</definedName>
    <definedName name="Excel_BuiltIn_Print_Area_34" localSheetId="6">#REF!</definedName>
    <definedName name="Excel_BuiltIn_Print_Area_34" localSheetId="7">#REF!</definedName>
    <definedName name="Excel_BuiltIn_Print_Area_34" localSheetId="8">#REF!</definedName>
    <definedName name="Excel_BuiltIn_Print_Area_34" localSheetId="9">#REF!</definedName>
    <definedName name="Excel_BuiltIn_Print_Area_34" localSheetId="10">#REF!</definedName>
    <definedName name="Excel_BuiltIn_Print_Area_34" localSheetId="11">#REF!</definedName>
    <definedName name="Excel_BuiltIn_Print_Area_34" localSheetId="12">#REF!</definedName>
    <definedName name="Excel_BuiltIn_Print_Area_34" localSheetId="13">#REF!</definedName>
    <definedName name="Excel_BuiltIn_Print_Area_34" localSheetId="14">#REF!</definedName>
    <definedName name="Excel_BuiltIn_Print_Area_34">#REF!</definedName>
    <definedName name="Excel_BuiltIn_Print_Area_35" localSheetId="27">#REF!</definedName>
    <definedName name="Excel_BuiltIn_Print_Area_35" localSheetId="26">#REF!</definedName>
    <definedName name="Excel_BuiltIn_Print_Area_35" localSheetId="28">#REF!</definedName>
    <definedName name="Excel_BuiltIn_Print_Area_35" localSheetId="29">#REF!</definedName>
    <definedName name="Excel_BuiltIn_Print_Area_35" localSheetId="30">#REF!</definedName>
    <definedName name="Excel_BuiltIn_Print_Area_35" localSheetId="31">#REF!</definedName>
    <definedName name="Excel_BuiltIn_Print_Area_35" localSheetId="32">#REF!</definedName>
    <definedName name="Excel_BuiltIn_Print_Area_35" localSheetId="33">#REF!</definedName>
    <definedName name="Excel_BuiltIn_Print_Area_35" localSheetId="34">#REF!</definedName>
    <definedName name="Excel_BuiltIn_Print_Area_35" localSheetId="35">#REF!</definedName>
    <definedName name="Excel_BuiltIn_Print_Area_35" localSheetId="36">#REF!</definedName>
    <definedName name="Excel_BuiltIn_Print_Area_35" localSheetId="37">#REF!</definedName>
    <definedName name="Excel_BuiltIn_Print_Area_35" localSheetId="38">#REF!</definedName>
    <definedName name="Excel_BuiltIn_Print_Area_35" localSheetId="39">#REF!</definedName>
    <definedName name="Excel_BuiltIn_Print_Area_35" localSheetId="40">#REF!</definedName>
    <definedName name="Excel_BuiltIn_Print_Area_35" localSheetId="41">#REF!</definedName>
    <definedName name="Excel_BuiltIn_Print_Area_35" localSheetId="42">#REF!</definedName>
    <definedName name="Excel_BuiltIn_Print_Area_35" localSheetId="43">#REF!</definedName>
    <definedName name="Excel_BuiltIn_Print_Area_35" localSheetId="44">#REF!</definedName>
    <definedName name="Excel_BuiltIn_Print_Area_35" localSheetId="45">#REF!</definedName>
    <definedName name="Excel_BuiltIn_Print_Area_35" localSheetId="46">#REF!</definedName>
    <definedName name="Excel_BuiltIn_Print_Area_35" localSheetId="47">#REF!</definedName>
    <definedName name="Excel_BuiltIn_Print_Area_35" localSheetId="48">#REF!</definedName>
    <definedName name="Excel_BuiltIn_Print_Area_35" localSheetId="49">#REF!</definedName>
    <definedName name="Excel_BuiltIn_Print_Area_35" localSheetId="50">#REF!</definedName>
    <definedName name="Excel_BuiltIn_Print_Area_35" localSheetId="51">#REF!</definedName>
    <definedName name="Excel_BuiltIn_Print_Area_35" localSheetId="52">#REF!</definedName>
    <definedName name="Excel_BuiltIn_Print_Area_35" localSheetId="53">#REF!</definedName>
    <definedName name="Excel_BuiltIn_Print_Area_35" localSheetId="54">#REF!</definedName>
    <definedName name="Excel_BuiltIn_Print_Area_35" localSheetId="55">#REF!</definedName>
    <definedName name="Excel_BuiltIn_Print_Area_35" localSheetId="56">#REF!</definedName>
    <definedName name="Excel_BuiltIn_Print_Area_35" localSheetId="57">#REF!</definedName>
    <definedName name="Excel_BuiltIn_Print_Area_35" localSheetId="58">#REF!</definedName>
    <definedName name="Excel_BuiltIn_Print_Area_35" localSheetId="59">#REF!</definedName>
    <definedName name="Excel_BuiltIn_Print_Area_35" localSheetId="60">#REF!</definedName>
    <definedName name="Excel_BuiltIn_Print_Area_35" localSheetId="61">#REF!</definedName>
    <definedName name="Excel_BuiltIn_Print_Area_35" localSheetId="62">#REF!</definedName>
    <definedName name="Excel_BuiltIn_Print_Area_35" localSheetId="63">#REF!</definedName>
    <definedName name="Excel_BuiltIn_Print_Area_35" localSheetId="64">#REF!</definedName>
    <definedName name="Excel_BuiltIn_Print_Area_35" localSheetId="65">#REF!</definedName>
    <definedName name="Excel_BuiltIn_Print_Area_35" localSheetId="66">#REF!</definedName>
    <definedName name="Excel_BuiltIn_Print_Area_35" localSheetId="67">#REF!</definedName>
    <definedName name="Excel_BuiltIn_Print_Area_35" localSheetId="68">#REF!</definedName>
    <definedName name="Excel_BuiltIn_Print_Area_35" localSheetId="69">#REF!</definedName>
    <definedName name="Excel_BuiltIn_Print_Area_35" localSheetId="70">#REF!</definedName>
    <definedName name="Excel_BuiltIn_Print_Area_35" localSheetId="71">#REF!</definedName>
    <definedName name="Excel_BuiltIn_Print_Area_35" localSheetId="72">#REF!</definedName>
    <definedName name="Excel_BuiltIn_Print_Area_35" localSheetId="73">#REF!</definedName>
    <definedName name="Excel_BuiltIn_Print_Area_35" localSheetId="74">#REF!</definedName>
    <definedName name="Excel_BuiltIn_Print_Area_35" localSheetId="75">#REF!</definedName>
    <definedName name="Excel_BuiltIn_Print_Area_35" localSheetId="76">#REF!</definedName>
    <definedName name="Excel_BuiltIn_Print_Area_35" localSheetId="77">#REF!</definedName>
    <definedName name="Excel_BuiltIn_Print_Area_35" localSheetId="78">#REF!</definedName>
    <definedName name="Excel_BuiltIn_Print_Area_35" localSheetId="79">#REF!</definedName>
    <definedName name="Excel_BuiltIn_Print_Area_35" localSheetId="80">#REF!</definedName>
    <definedName name="Excel_BuiltIn_Print_Area_35" localSheetId="81">#REF!</definedName>
    <definedName name="Excel_BuiltIn_Print_Area_35" localSheetId="82">#REF!</definedName>
    <definedName name="Excel_BuiltIn_Print_Area_35" localSheetId="83">#REF!</definedName>
    <definedName name="Excel_BuiltIn_Print_Area_35" localSheetId="84">#REF!</definedName>
    <definedName name="Excel_BuiltIn_Print_Area_35" localSheetId="85">#REF!</definedName>
    <definedName name="Excel_BuiltIn_Print_Area_35" localSheetId="86">#REF!</definedName>
    <definedName name="Excel_BuiltIn_Print_Area_35" localSheetId="87">#REF!</definedName>
    <definedName name="Excel_BuiltIn_Print_Area_35" localSheetId="88">#REF!</definedName>
    <definedName name="Excel_BuiltIn_Print_Area_35" localSheetId="89">#REF!</definedName>
    <definedName name="Excel_BuiltIn_Print_Area_35" localSheetId="90">#REF!</definedName>
    <definedName name="Excel_BuiltIn_Print_Area_35" localSheetId="91">#REF!</definedName>
    <definedName name="Excel_BuiltIn_Print_Area_35" localSheetId="92">#REF!</definedName>
    <definedName name="Excel_BuiltIn_Print_Area_35" localSheetId="93">#REF!</definedName>
    <definedName name="Excel_BuiltIn_Print_Area_35" localSheetId="94">#REF!</definedName>
    <definedName name="Excel_BuiltIn_Print_Area_35" localSheetId="95">#REF!</definedName>
    <definedName name="Excel_BuiltIn_Print_Area_35" localSheetId="96">#REF!</definedName>
    <definedName name="Excel_BuiltIn_Print_Area_35" localSheetId="97">#REF!</definedName>
    <definedName name="Excel_BuiltIn_Print_Area_35" localSheetId="98">#REF!</definedName>
    <definedName name="Excel_BuiltIn_Print_Area_35" localSheetId="99">#REF!</definedName>
    <definedName name="Excel_BuiltIn_Print_Area_35" localSheetId="100">#REF!</definedName>
    <definedName name="Excel_BuiltIn_Print_Area_35" localSheetId="101">#REF!</definedName>
    <definedName name="Excel_BuiltIn_Print_Area_35" localSheetId="102">#REF!</definedName>
    <definedName name="Excel_BuiltIn_Print_Area_35" localSheetId="103">#REF!</definedName>
    <definedName name="Excel_BuiltIn_Print_Area_35" localSheetId="15">#REF!</definedName>
    <definedName name="Excel_BuiltIn_Print_Area_35" localSheetId="16">#REF!</definedName>
    <definedName name="Excel_BuiltIn_Print_Area_35" localSheetId="20">#REF!</definedName>
    <definedName name="Excel_BuiltIn_Print_Area_35" localSheetId="21">#REF!</definedName>
    <definedName name="Excel_BuiltIn_Print_Area_35" localSheetId="22">#REF!</definedName>
    <definedName name="Excel_BuiltIn_Print_Area_35" localSheetId="23">#REF!</definedName>
    <definedName name="Excel_BuiltIn_Print_Area_35" localSheetId="17">#REF!</definedName>
    <definedName name="Excel_BuiltIn_Print_Area_35" localSheetId="24">#REF!</definedName>
    <definedName name="Excel_BuiltIn_Print_Area_35" localSheetId="25">#REF!</definedName>
    <definedName name="Excel_BuiltIn_Print_Area_35" localSheetId="18">#REF!</definedName>
    <definedName name="Excel_BuiltIn_Print_Area_35" localSheetId="19">#REF!</definedName>
    <definedName name="Excel_BuiltIn_Print_Area_35" localSheetId="5">#REF!</definedName>
    <definedName name="Excel_BuiltIn_Print_Area_35" localSheetId="6">#REF!</definedName>
    <definedName name="Excel_BuiltIn_Print_Area_35" localSheetId="7">#REF!</definedName>
    <definedName name="Excel_BuiltIn_Print_Area_35" localSheetId="8">#REF!</definedName>
    <definedName name="Excel_BuiltIn_Print_Area_35" localSheetId="9">#REF!</definedName>
    <definedName name="Excel_BuiltIn_Print_Area_35" localSheetId="10">#REF!</definedName>
    <definedName name="Excel_BuiltIn_Print_Area_35" localSheetId="11">#REF!</definedName>
    <definedName name="Excel_BuiltIn_Print_Area_35" localSheetId="12">#REF!</definedName>
    <definedName name="Excel_BuiltIn_Print_Area_35" localSheetId="13">#REF!</definedName>
    <definedName name="Excel_BuiltIn_Print_Area_35" localSheetId="14">#REF!</definedName>
    <definedName name="Excel_BuiltIn_Print_Area_35">#REF!</definedName>
    <definedName name="Excel_BuiltIn_Print_Area_36" localSheetId="27">#REF!</definedName>
    <definedName name="Excel_BuiltIn_Print_Area_36" localSheetId="26">#REF!</definedName>
    <definedName name="Excel_BuiltIn_Print_Area_36" localSheetId="28">#REF!</definedName>
    <definedName name="Excel_BuiltIn_Print_Area_36" localSheetId="29">#REF!</definedName>
    <definedName name="Excel_BuiltIn_Print_Area_36" localSheetId="30">#REF!</definedName>
    <definedName name="Excel_BuiltIn_Print_Area_36" localSheetId="31">#REF!</definedName>
    <definedName name="Excel_BuiltIn_Print_Area_36" localSheetId="32">#REF!</definedName>
    <definedName name="Excel_BuiltIn_Print_Area_36" localSheetId="33">#REF!</definedName>
    <definedName name="Excel_BuiltIn_Print_Area_36" localSheetId="34">#REF!</definedName>
    <definedName name="Excel_BuiltIn_Print_Area_36" localSheetId="35">#REF!</definedName>
    <definedName name="Excel_BuiltIn_Print_Area_36" localSheetId="36">#REF!</definedName>
    <definedName name="Excel_BuiltIn_Print_Area_36" localSheetId="37">#REF!</definedName>
    <definedName name="Excel_BuiltIn_Print_Area_36" localSheetId="38">#REF!</definedName>
    <definedName name="Excel_BuiltIn_Print_Area_36" localSheetId="39">#REF!</definedName>
    <definedName name="Excel_BuiltIn_Print_Area_36" localSheetId="40">#REF!</definedName>
    <definedName name="Excel_BuiltIn_Print_Area_36" localSheetId="41">#REF!</definedName>
    <definedName name="Excel_BuiltIn_Print_Area_36" localSheetId="42">#REF!</definedName>
    <definedName name="Excel_BuiltIn_Print_Area_36" localSheetId="43">#REF!</definedName>
    <definedName name="Excel_BuiltIn_Print_Area_36" localSheetId="44">#REF!</definedName>
    <definedName name="Excel_BuiltIn_Print_Area_36" localSheetId="45">#REF!</definedName>
    <definedName name="Excel_BuiltIn_Print_Area_36" localSheetId="46">#REF!</definedName>
    <definedName name="Excel_BuiltIn_Print_Area_36" localSheetId="47">#REF!</definedName>
    <definedName name="Excel_BuiltIn_Print_Area_36" localSheetId="48">#REF!</definedName>
    <definedName name="Excel_BuiltIn_Print_Area_36" localSheetId="49">#REF!</definedName>
    <definedName name="Excel_BuiltIn_Print_Area_36" localSheetId="50">#REF!</definedName>
    <definedName name="Excel_BuiltIn_Print_Area_36" localSheetId="51">#REF!</definedName>
    <definedName name="Excel_BuiltIn_Print_Area_36" localSheetId="52">#REF!</definedName>
    <definedName name="Excel_BuiltIn_Print_Area_36" localSheetId="53">#REF!</definedName>
    <definedName name="Excel_BuiltIn_Print_Area_36" localSheetId="54">#REF!</definedName>
    <definedName name="Excel_BuiltIn_Print_Area_36" localSheetId="55">#REF!</definedName>
    <definedName name="Excel_BuiltIn_Print_Area_36" localSheetId="56">#REF!</definedName>
    <definedName name="Excel_BuiltIn_Print_Area_36" localSheetId="57">#REF!</definedName>
    <definedName name="Excel_BuiltIn_Print_Area_36" localSheetId="58">#REF!</definedName>
    <definedName name="Excel_BuiltIn_Print_Area_36" localSheetId="59">#REF!</definedName>
    <definedName name="Excel_BuiltIn_Print_Area_36" localSheetId="60">#REF!</definedName>
    <definedName name="Excel_BuiltIn_Print_Area_36" localSheetId="61">#REF!</definedName>
    <definedName name="Excel_BuiltIn_Print_Area_36" localSheetId="62">#REF!</definedName>
    <definedName name="Excel_BuiltIn_Print_Area_36" localSheetId="63">#REF!</definedName>
    <definedName name="Excel_BuiltIn_Print_Area_36" localSheetId="64">#REF!</definedName>
    <definedName name="Excel_BuiltIn_Print_Area_36" localSheetId="65">#REF!</definedName>
    <definedName name="Excel_BuiltIn_Print_Area_36" localSheetId="66">#REF!</definedName>
    <definedName name="Excel_BuiltIn_Print_Area_36" localSheetId="67">#REF!</definedName>
    <definedName name="Excel_BuiltIn_Print_Area_36" localSheetId="68">#REF!</definedName>
    <definedName name="Excel_BuiltIn_Print_Area_36" localSheetId="69">#REF!</definedName>
    <definedName name="Excel_BuiltIn_Print_Area_36" localSheetId="70">#REF!</definedName>
    <definedName name="Excel_BuiltIn_Print_Area_36" localSheetId="71">#REF!</definedName>
    <definedName name="Excel_BuiltIn_Print_Area_36" localSheetId="72">#REF!</definedName>
    <definedName name="Excel_BuiltIn_Print_Area_36" localSheetId="73">#REF!</definedName>
    <definedName name="Excel_BuiltIn_Print_Area_36" localSheetId="74">#REF!</definedName>
    <definedName name="Excel_BuiltIn_Print_Area_36" localSheetId="75">#REF!</definedName>
    <definedName name="Excel_BuiltIn_Print_Area_36" localSheetId="76">#REF!</definedName>
    <definedName name="Excel_BuiltIn_Print_Area_36" localSheetId="77">#REF!</definedName>
    <definedName name="Excel_BuiltIn_Print_Area_36" localSheetId="78">#REF!</definedName>
    <definedName name="Excel_BuiltIn_Print_Area_36" localSheetId="79">#REF!</definedName>
    <definedName name="Excel_BuiltIn_Print_Area_36" localSheetId="80">#REF!</definedName>
    <definedName name="Excel_BuiltIn_Print_Area_36" localSheetId="81">#REF!</definedName>
    <definedName name="Excel_BuiltIn_Print_Area_36" localSheetId="82">#REF!</definedName>
    <definedName name="Excel_BuiltIn_Print_Area_36" localSheetId="83">#REF!</definedName>
    <definedName name="Excel_BuiltIn_Print_Area_36" localSheetId="84">#REF!</definedName>
    <definedName name="Excel_BuiltIn_Print_Area_36" localSheetId="85">#REF!</definedName>
    <definedName name="Excel_BuiltIn_Print_Area_36" localSheetId="86">#REF!</definedName>
    <definedName name="Excel_BuiltIn_Print_Area_36" localSheetId="87">#REF!</definedName>
    <definedName name="Excel_BuiltIn_Print_Area_36" localSheetId="88">#REF!</definedName>
    <definedName name="Excel_BuiltIn_Print_Area_36" localSheetId="89">#REF!</definedName>
    <definedName name="Excel_BuiltIn_Print_Area_36" localSheetId="90">#REF!</definedName>
    <definedName name="Excel_BuiltIn_Print_Area_36" localSheetId="91">#REF!</definedName>
    <definedName name="Excel_BuiltIn_Print_Area_36" localSheetId="92">#REF!</definedName>
    <definedName name="Excel_BuiltIn_Print_Area_36" localSheetId="93">#REF!</definedName>
    <definedName name="Excel_BuiltIn_Print_Area_36" localSheetId="94">#REF!</definedName>
    <definedName name="Excel_BuiltIn_Print_Area_36" localSheetId="95">#REF!</definedName>
    <definedName name="Excel_BuiltIn_Print_Area_36" localSheetId="96">#REF!</definedName>
    <definedName name="Excel_BuiltIn_Print_Area_36" localSheetId="97">#REF!</definedName>
    <definedName name="Excel_BuiltIn_Print_Area_36" localSheetId="98">#REF!</definedName>
    <definedName name="Excel_BuiltIn_Print_Area_36" localSheetId="99">#REF!</definedName>
    <definedName name="Excel_BuiltIn_Print_Area_36" localSheetId="100">#REF!</definedName>
    <definedName name="Excel_BuiltIn_Print_Area_36" localSheetId="101">#REF!</definedName>
    <definedName name="Excel_BuiltIn_Print_Area_36" localSheetId="102">#REF!</definedName>
    <definedName name="Excel_BuiltIn_Print_Area_36" localSheetId="103">#REF!</definedName>
    <definedName name="Excel_BuiltIn_Print_Area_36" localSheetId="15">#REF!</definedName>
    <definedName name="Excel_BuiltIn_Print_Area_36" localSheetId="16">#REF!</definedName>
    <definedName name="Excel_BuiltIn_Print_Area_36" localSheetId="20">#REF!</definedName>
    <definedName name="Excel_BuiltIn_Print_Area_36" localSheetId="21">#REF!</definedName>
    <definedName name="Excel_BuiltIn_Print_Area_36" localSheetId="22">#REF!</definedName>
    <definedName name="Excel_BuiltIn_Print_Area_36" localSheetId="23">#REF!</definedName>
    <definedName name="Excel_BuiltIn_Print_Area_36" localSheetId="17">#REF!</definedName>
    <definedName name="Excel_BuiltIn_Print_Area_36" localSheetId="24">#REF!</definedName>
    <definedName name="Excel_BuiltIn_Print_Area_36" localSheetId="25">#REF!</definedName>
    <definedName name="Excel_BuiltIn_Print_Area_36" localSheetId="18">#REF!</definedName>
    <definedName name="Excel_BuiltIn_Print_Area_36" localSheetId="19">#REF!</definedName>
    <definedName name="Excel_BuiltIn_Print_Area_36" localSheetId="5">#REF!</definedName>
    <definedName name="Excel_BuiltIn_Print_Area_36" localSheetId="6">#REF!</definedName>
    <definedName name="Excel_BuiltIn_Print_Area_36" localSheetId="7">#REF!</definedName>
    <definedName name="Excel_BuiltIn_Print_Area_36" localSheetId="8">#REF!</definedName>
    <definedName name="Excel_BuiltIn_Print_Area_36" localSheetId="9">#REF!</definedName>
    <definedName name="Excel_BuiltIn_Print_Area_36" localSheetId="10">#REF!</definedName>
    <definedName name="Excel_BuiltIn_Print_Area_36" localSheetId="11">#REF!</definedName>
    <definedName name="Excel_BuiltIn_Print_Area_36" localSheetId="12">#REF!</definedName>
    <definedName name="Excel_BuiltIn_Print_Area_36" localSheetId="13">#REF!</definedName>
    <definedName name="Excel_BuiltIn_Print_Area_36" localSheetId="14">#REF!</definedName>
    <definedName name="Excel_BuiltIn_Print_Area_36">#REF!</definedName>
    <definedName name="Excel_BuiltIn_Print_Area_37" localSheetId="27">#REF!</definedName>
    <definedName name="Excel_BuiltIn_Print_Area_37" localSheetId="26">#REF!</definedName>
    <definedName name="Excel_BuiltIn_Print_Area_37" localSheetId="28">#REF!</definedName>
    <definedName name="Excel_BuiltIn_Print_Area_37" localSheetId="29">#REF!</definedName>
    <definedName name="Excel_BuiltIn_Print_Area_37" localSheetId="30">#REF!</definedName>
    <definedName name="Excel_BuiltIn_Print_Area_37" localSheetId="31">#REF!</definedName>
    <definedName name="Excel_BuiltIn_Print_Area_37" localSheetId="32">#REF!</definedName>
    <definedName name="Excel_BuiltIn_Print_Area_37" localSheetId="33">#REF!</definedName>
    <definedName name="Excel_BuiltIn_Print_Area_37" localSheetId="34">#REF!</definedName>
    <definedName name="Excel_BuiltIn_Print_Area_37" localSheetId="35">#REF!</definedName>
    <definedName name="Excel_BuiltIn_Print_Area_37" localSheetId="36">#REF!</definedName>
    <definedName name="Excel_BuiltIn_Print_Area_37" localSheetId="37">#REF!</definedName>
    <definedName name="Excel_BuiltIn_Print_Area_37" localSheetId="38">#REF!</definedName>
    <definedName name="Excel_BuiltIn_Print_Area_37" localSheetId="39">#REF!</definedName>
    <definedName name="Excel_BuiltIn_Print_Area_37" localSheetId="40">#REF!</definedName>
    <definedName name="Excel_BuiltIn_Print_Area_37" localSheetId="41">#REF!</definedName>
    <definedName name="Excel_BuiltIn_Print_Area_37" localSheetId="42">#REF!</definedName>
    <definedName name="Excel_BuiltIn_Print_Area_37" localSheetId="43">#REF!</definedName>
    <definedName name="Excel_BuiltIn_Print_Area_37" localSheetId="44">#REF!</definedName>
    <definedName name="Excel_BuiltIn_Print_Area_37" localSheetId="45">#REF!</definedName>
    <definedName name="Excel_BuiltIn_Print_Area_37" localSheetId="46">#REF!</definedName>
    <definedName name="Excel_BuiltIn_Print_Area_37" localSheetId="47">#REF!</definedName>
    <definedName name="Excel_BuiltIn_Print_Area_37" localSheetId="48">#REF!</definedName>
    <definedName name="Excel_BuiltIn_Print_Area_37" localSheetId="49">#REF!</definedName>
    <definedName name="Excel_BuiltIn_Print_Area_37" localSheetId="50">#REF!</definedName>
    <definedName name="Excel_BuiltIn_Print_Area_37" localSheetId="51">#REF!</definedName>
    <definedName name="Excel_BuiltIn_Print_Area_37" localSheetId="52">#REF!</definedName>
    <definedName name="Excel_BuiltIn_Print_Area_37" localSheetId="53">#REF!</definedName>
    <definedName name="Excel_BuiltIn_Print_Area_37" localSheetId="54">#REF!</definedName>
    <definedName name="Excel_BuiltIn_Print_Area_37" localSheetId="55">#REF!</definedName>
    <definedName name="Excel_BuiltIn_Print_Area_37" localSheetId="56">#REF!</definedName>
    <definedName name="Excel_BuiltIn_Print_Area_37" localSheetId="57">#REF!</definedName>
    <definedName name="Excel_BuiltIn_Print_Area_37" localSheetId="58">#REF!</definedName>
    <definedName name="Excel_BuiltIn_Print_Area_37" localSheetId="59">#REF!</definedName>
    <definedName name="Excel_BuiltIn_Print_Area_37" localSheetId="60">#REF!</definedName>
    <definedName name="Excel_BuiltIn_Print_Area_37" localSheetId="61">#REF!</definedName>
    <definedName name="Excel_BuiltIn_Print_Area_37" localSheetId="62">#REF!</definedName>
    <definedName name="Excel_BuiltIn_Print_Area_37" localSheetId="63">#REF!</definedName>
    <definedName name="Excel_BuiltIn_Print_Area_37" localSheetId="64">#REF!</definedName>
    <definedName name="Excel_BuiltIn_Print_Area_37" localSheetId="65">#REF!</definedName>
    <definedName name="Excel_BuiltIn_Print_Area_37" localSheetId="66">#REF!</definedName>
    <definedName name="Excel_BuiltIn_Print_Area_37" localSheetId="67">#REF!</definedName>
    <definedName name="Excel_BuiltIn_Print_Area_37" localSheetId="68">#REF!</definedName>
    <definedName name="Excel_BuiltIn_Print_Area_37" localSheetId="69">#REF!</definedName>
    <definedName name="Excel_BuiltIn_Print_Area_37" localSheetId="70">#REF!</definedName>
    <definedName name="Excel_BuiltIn_Print_Area_37" localSheetId="71">#REF!</definedName>
    <definedName name="Excel_BuiltIn_Print_Area_37" localSheetId="72">#REF!</definedName>
    <definedName name="Excel_BuiltIn_Print_Area_37" localSheetId="73">#REF!</definedName>
    <definedName name="Excel_BuiltIn_Print_Area_37" localSheetId="74">#REF!</definedName>
    <definedName name="Excel_BuiltIn_Print_Area_37" localSheetId="75">#REF!</definedName>
    <definedName name="Excel_BuiltIn_Print_Area_37" localSheetId="76">#REF!</definedName>
    <definedName name="Excel_BuiltIn_Print_Area_37" localSheetId="77">#REF!</definedName>
    <definedName name="Excel_BuiltIn_Print_Area_37" localSheetId="78">#REF!</definedName>
    <definedName name="Excel_BuiltIn_Print_Area_37" localSheetId="79">#REF!</definedName>
    <definedName name="Excel_BuiltIn_Print_Area_37" localSheetId="80">#REF!</definedName>
    <definedName name="Excel_BuiltIn_Print_Area_37" localSheetId="81">#REF!</definedName>
    <definedName name="Excel_BuiltIn_Print_Area_37" localSheetId="82">#REF!</definedName>
    <definedName name="Excel_BuiltIn_Print_Area_37" localSheetId="83">#REF!</definedName>
    <definedName name="Excel_BuiltIn_Print_Area_37" localSheetId="84">#REF!</definedName>
    <definedName name="Excel_BuiltIn_Print_Area_37" localSheetId="85">#REF!</definedName>
    <definedName name="Excel_BuiltIn_Print_Area_37" localSheetId="86">#REF!</definedName>
    <definedName name="Excel_BuiltIn_Print_Area_37" localSheetId="87">#REF!</definedName>
    <definedName name="Excel_BuiltIn_Print_Area_37" localSheetId="88">#REF!</definedName>
    <definedName name="Excel_BuiltIn_Print_Area_37" localSheetId="89">#REF!</definedName>
    <definedName name="Excel_BuiltIn_Print_Area_37" localSheetId="90">#REF!</definedName>
    <definedName name="Excel_BuiltIn_Print_Area_37" localSheetId="91">#REF!</definedName>
    <definedName name="Excel_BuiltIn_Print_Area_37" localSheetId="92">#REF!</definedName>
    <definedName name="Excel_BuiltIn_Print_Area_37" localSheetId="93">#REF!</definedName>
    <definedName name="Excel_BuiltIn_Print_Area_37" localSheetId="94">#REF!</definedName>
    <definedName name="Excel_BuiltIn_Print_Area_37" localSheetId="95">#REF!</definedName>
    <definedName name="Excel_BuiltIn_Print_Area_37" localSheetId="96">#REF!</definedName>
    <definedName name="Excel_BuiltIn_Print_Area_37" localSheetId="97">#REF!</definedName>
    <definedName name="Excel_BuiltIn_Print_Area_37" localSheetId="98">#REF!</definedName>
    <definedName name="Excel_BuiltIn_Print_Area_37" localSheetId="99">#REF!</definedName>
    <definedName name="Excel_BuiltIn_Print_Area_37" localSheetId="100">#REF!</definedName>
    <definedName name="Excel_BuiltIn_Print_Area_37" localSheetId="101">#REF!</definedName>
    <definedName name="Excel_BuiltIn_Print_Area_37" localSheetId="102">#REF!</definedName>
    <definedName name="Excel_BuiltIn_Print_Area_37" localSheetId="103">#REF!</definedName>
    <definedName name="Excel_BuiltIn_Print_Area_37" localSheetId="15">#REF!</definedName>
    <definedName name="Excel_BuiltIn_Print_Area_37" localSheetId="16">#REF!</definedName>
    <definedName name="Excel_BuiltIn_Print_Area_37" localSheetId="20">#REF!</definedName>
    <definedName name="Excel_BuiltIn_Print_Area_37" localSheetId="21">#REF!</definedName>
    <definedName name="Excel_BuiltIn_Print_Area_37" localSheetId="22">#REF!</definedName>
    <definedName name="Excel_BuiltIn_Print_Area_37" localSheetId="23">#REF!</definedName>
    <definedName name="Excel_BuiltIn_Print_Area_37" localSheetId="17">#REF!</definedName>
    <definedName name="Excel_BuiltIn_Print_Area_37" localSheetId="24">#REF!</definedName>
    <definedName name="Excel_BuiltIn_Print_Area_37" localSheetId="25">#REF!</definedName>
    <definedName name="Excel_BuiltIn_Print_Area_37" localSheetId="18">#REF!</definedName>
    <definedName name="Excel_BuiltIn_Print_Area_37" localSheetId="19">#REF!</definedName>
    <definedName name="Excel_BuiltIn_Print_Area_37" localSheetId="5">#REF!</definedName>
    <definedName name="Excel_BuiltIn_Print_Area_37" localSheetId="6">#REF!</definedName>
    <definedName name="Excel_BuiltIn_Print_Area_37" localSheetId="7">#REF!</definedName>
    <definedName name="Excel_BuiltIn_Print_Area_37" localSheetId="8">#REF!</definedName>
    <definedName name="Excel_BuiltIn_Print_Area_37" localSheetId="9">#REF!</definedName>
    <definedName name="Excel_BuiltIn_Print_Area_37" localSheetId="10">#REF!</definedName>
    <definedName name="Excel_BuiltIn_Print_Area_37" localSheetId="11">#REF!</definedName>
    <definedName name="Excel_BuiltIn_Print_Area_37" localSheetId="12">#REF!</definedName>
    <definedName name="Excel_BuiltIn_Print_Area_37" localSheetId="13">#REF!</definedName>
    <definedName name="Excel_BuiltIn_Print_Area_37" localSheetId="14">#REF!</definedName>
    <definedName name="Excel_BuiltIn_Print_Area_37">#REF!</definedName>
    <definedName name="Excel_BuiltIn_Print_Area_38" localSheetId="27">#REF!</definedName>
    <definedName name="Excel_BuiltIn_Print_Area_38" localSheetId="26">#REF!</definedName>
    <definedName name="Excel_BuiltIn_Print_Area_38" localSheetId="28">#REF!</definedName>
    <definedName name="Excel_BuiltIn_Print_Area_38" localSheetId="29">#REF!</definedName>
    <definedName name="Excel_BuiltIn_Print_Area_38" localSheetId="30">#REF!</definedName>
    <definedName name="Excel_BuiltIn_Print_Area_38" localSheetId="31">#REF!</definedName>
    <definedName name="Excel_BuiltIn_Print_Area_38" localSheetId="32">#REF!</definedName>
    <definedName name="Excel_BuiltIn_Print_Area_38" localSheetId="33">#REF!</definedName>
    <definedName name="Excel_BuiltIn_Print_Area_38" localSheetId="34">#REF!</definedName>
    <definedName name="Excel_BuiltIn_Print_Area_38" localSheetId="35">#REF!</definedName>
    <definedName name="Excel_BuiltIn_Print_Area_38" localSheetId="36">#REF!</definedName>
    <definedName name="Excel_BuiltIn_Print_Area_38" localSheetId="37">#REF!</definedName>
    <definedName name="Excel_BuiltIn_Print_Area_38" localSheetId="38">#REF!</definedName>
    <definedName name="Excel_BuiltIn_Print_Area_38" localSheetId="39">#REF!</definedName>
    <definedName name="Excel_BuiltIn_Print_Area_38" localSheetId="40">#REF!</definedName>
    <definedName name="Excel_BuiltIn_Print_Area_38" localSheetId="41">#REF!</definedName>
    <definedName name="Excel_BuiltIn_Print_Area_38" localSheetId="42">#REF!</definedName>
    <definedName name="Excel_BuiltIn_Print_Area_38" localSheetId="43">#REF!</definedName>
    <definedName name="Excel_BuiltIn_Print_Area_38" localSheetId="44">#REF!</definedName>
    <definedName name="Excel_BuiltIn_Print_Area_38" localSheetId="45">#REF!</definedName>
    <definedName name="Excel_BuiltIn_Print_Area_38" localSheetId="46">#REF!</definedName>
    <definedName name="Excel_BuiltIn_Print_Area_38" localSheetId="47">#REF!</definedName>
    <definedName name="Excel_BuiltIn_Print_Area_38" localSheetId="48">#REF!</definedName>
    <definedName name="Excel_BuiltIn_Print_Area_38" localSheetId="49">#REF!</definedName>
    <definedName name="Excel_BuiltIn_Print_Area_38" localSheetId="50">#REF!</definedName>
    <definedName name="Excel_BuiltIn_Print_Area_38" localSheetId="51">#REF!</definedName>
    <definedName name="Excel_BuiltIn_Print_Area_38" localSheetId="52">#REF!</definedName>
    <definedName name="Excel_BuiltIn_Print_Area_38" localSheetId="53">#REF!</definedName>
    <definedName name="Excel_BuiltIn_Print_Area_38" localSheetId="54">#REF!</definedName>
    <definedName name="Excel_BuiltIn_Print_Area_38" localSheetId="55">#REF!</definedName>
    <definedName name="Excel_BuiltIn_Print_Area_38" localSheetId="56">#REF!</definedName>
    <definedName name="Excel_BuiltIn_Print_Area_38" localSheetId="57">#REF!</definedName>
    <definedName name="Excel_BuiltIn_Print_Area_38" localSheetId="58">#REF!</definedName>
    <definedName name="Excel_BuiltIn_Print_Area_38" localSheetId="59">#REF!</definedName>
    <definedName name="Excel_BuiltIn_Print_Area_38" localSheetId="60">#REF!</definedName>
    <definedName name="Excel_BuiltIn_Print_Area_38" localSheetId="61">#REF!</definedName>
    <definedName name="Excel_BuiltIn_Print_Area_38" localSheetId="62">#REF!</definedName>
    <definedName name="Excel_BuiltIn_Print_Area_38" localSheetId="63">#REF!</definedName>
    <definedName name="Excel_BuiltIn_Print_Area_38" localSheetId="64">#REF!</definedName>
    <definedName name="Excel_BuiltIn_Print_Area_38" localSheetId="65">#REF!</definedName>
    <definedName name="Excel_BuiltIn_Print_Area_38" localSheetId="66">#REF!</definedName>
    <definedName name="Excel_BuiltIn_Print_Area_38" localSheetId="67">#REF!</definedName>
    <definedName name="Excel_BuiltIn_Print_Area_38" localSheetId="68">#REF!</definedName>
    <definedName name="Excel_BuiltIn_Print_Area_38" localSheetId="69">#REF!</definedName>
    <definedName name="Excel_BuiltIn_Print_Area_38" localSheetId="70">#REF!</definedName>
    <definedName name="Excel_BuiltIn_Print_Area_38" localSheetId="71">#REF!</definedName>
    <definedName name="Excel_BuiltIn_Print_Area_38" localSheetId="72">#REF!</definedName>
    <definedName name="Excel_BuiltIn_Print_Area_38" localSheetId="73">#REF!</definedName>
    <definedName name="Excel_BuiltIn_Print_Area_38" localSheetId="74">#REF!</definedName>
    <definedName name="Excel_BuiltIn_Print_Area_38" localSheetId="75">#REF!</definedName>
    <definedName name="Excel_BuiltIn_Print_Area_38" localSheetId="76">#REF!</definedName>
    <definedName name="Excel_BuiltIn_Print_Area_38" localSheetId="77">#REF!</definedName>
    <definedName name="Excel_BuiltIn_Print_Area_38" localSheetId="78">#REF!</definedName>
    <definedName name="Excel_BuiltIn_Print_Area_38" localSheetId="79">#REF!</definedName>
    <definedName name="Excel_BuiltIn_Print_Area_38" localSheetId="80">#REF!</definedName>
    <definedName name="Excel_BuiltIn_Print_Area_38" localSheetId="81">#REF!</definedName>
    <definedName name="Excel_BuiltIn_Print_Area_38" localSheetId="82">#REF!</definedName>
    <definedName name="Excel_BuiltIn_Print_Area_38" localSheetId="83">#REF!</definedName>
    <definedName name="Excel_BuiltIn_Print_Area_38" localSheetId="84">#REF!</definedName>
    <definedName name="Excel_BuiltIn_Print_Area_38" localSheetId="85">#REF!</definedName>
    <definedName name="Excel_BuiltIn_Print_Area_38" localSheetId="86">#REF!</definedName>
    <definedName name="Excel_BuiltIn_Print_Area_38" localSheetId="87">#REF!</definedName>
    <definedName name="Excel_BuiltIn_Print_Area_38" localSheetId="88">#REF!</definedName>
    <definedName name="Excel_BuiltIn_Print_Area_38" localSheetId="89">#REF!</definedName>
    <definedName name="Excel_BuiltIn_Print_Area_38" localSheetId="90">#REF!</definedName>
    <definedName name="Excel_BuiltIn_Print_Area_38" localSheetId="91">#REF!</definedName>
    <definedName name="Excel_BuiltIn_Print_Area_38" localSheetId="92">#REF!</definedName>
    <definedName name="Excel_BuiltIn_Print_Area_38" localSheetId="93">#REF!</definedName>
    <definedName name="Excel_BuiltIn_Print_Area_38" localSheetId="94">#REF!</definedName>
    <definedName name="Excel_BuiltIn_Print_Area_38" localSheetId="95">#REF!</definedName>
    <definedName name="Excel_BuiltIn_Print_Area_38" localSheetId="96">#REF!</definedName>
    <definedName name="Excel_BuiltIn_Print_Area_38" localSheetId="97">#REF!</definedName>
    <definedName name="Excel_BuiltIn_Print_Area_38" localSheetId="98">#REF!</definedName>
    <definedName name="Excel_BuiltIn_Print_Area_38" localSheetId="99">#REF!</definedName>
    <definedName name="Excel_BuiltIn_Print_Area_38" localSheetId="100">#REF!</definedName>
    <definedName name="Excel_BuiltIn_Print_Area_38" localSheetId="101">#REF!</definedName>
    <definedName name="Excel_BuiltIn_Print_Area_38" localSheetId="102">#REF!</definedName>
    <definedName name="Excel_BuiltIn_Print_Area_38" localSheetId="103">#REF!</definedName>
    <definedName name="Excel_BuiltIn_Print_Area_38" localSheetId="15">#REF!</definedName>
    <definedName name="Excel_BuiltIn_Print_Area_38" localSheetId="16">#REF!</definedName>
    <definedName name="Excel_BuiltIn_Print_Area_38" localSheetId="20">#REF!</definedName>
    <definedName name="Excel_BuiltIn_Print_Area_38" localSheetId="21">#REF!</definedName>
    <definedName name="Excel_BuiltIn_Print_Area_38" localSheetId="22">#REF!</definedName>
    <definedName name="Excel_BuiltIn_Print_Area_38" localSheetId="23">#REF!</definedName>
    <definedName name="Excel_BuiltIn_Print_Area_38" localSheetId="17">#REF!</definedName>
    <definedName name="Excel_BuiltIn_Print_Area_38" localSheetId="24">#REF!</definedName>
    <definedName name="Excel_BuiltIn_Print_Area_38" localSheetId="25">#REF!</definedName>
    <definedName name="Excel_BuiltIn_Print_Area_38" localSheetId="18">#REF!</definedName>
    <definedName name="Excel_BuiltIn_Print_Area_38" localSheetId="19">#REF!</definedName>
    <definedName name="Excel_BuiltIn_Print_Area_38" localSheetId="5">#REF!</definedName>
    <definedName name="Excel_BuiltIn_Print_Area_38" localSheetId="6">#REF!</definedName>
    <definedName name="Excel_BuiltIn_Print_Area_38" localSheetId="7">#REF!</definedName>
    <definedName name="Excel_BuiltIn_Print_Area_38" localSheetId="8">#REF!</definedName>
    <definedName name="Excel_BuiltIn_Print_Area_38" localSheetId="9">#REF!</definedName>
    <definedName name="Excel_BuiltIn_Print_Area_38" localSheetId="10">#REF!</definedName>
    <definedName name="Excel_BuiltIn_Print_Area_38" localSheetId="11">#REF!</definedName>
    <definedName name="Excel_BuiltIn_Print_Area_38" localSheetId="12">#REF!</definedName>
    <definedName name="Excel_BuiltIn_Print_Area_38" localSheetId="13">#REF!</definedName>
    <definedName name="Excel_BuiltIn_Print_Area_38" localSheetId="14">#REF!</definedName>
    <definedName name="Excel_BuiltIn_Print_Area_38">#REF!</definedName>
    <definedName name="Excel_BuiltIn_Print_Area_39" localSheetId="27">#REF!</definedName>
    <definedName name="Excel_BuiltIn_Print_Area_39" localSheetId="26">#REF!</definedName>
    <definedName name="Excel_BuiltIn_Print_Area_39" localSheetId="28">#REF!</definedName>
    <definedName name="Excel_BuiltIn_Print_Area_39" localSheetId="29">#REF!</definedName>
    <definedName name="Excel_BuiltIn_Print_Area_39" localSheetId="30">#REF!</definedName>
    <definedName name="Excel_BuiltIn_Print_Area_39" localSheetId="31">#REF!</definedName>
    <definedName name="Excel_BuiltIn_Print_Area_39" localSheetId="32">#REF!</definedName>
    <definedName name="Excel_BuiltIn_Print_Area_39" localSheetId="33">#REF!</definedName>
    <definedName name="Excel_BuiltIn_Print_Area_39" localSheetId="34">#REF!</definedName>
    <definedName name="Excel_BuiltIn_Print_Area_39" localSheetId="35">#REF!</definedName>
    <definedName name="Excel_BuiltIn_Print_Area_39" localSheetId="36">#REF!</definedName>
    <definedName name="Excel_BuiltIn_Print_Area_39" localSheetId="37">#REF!</definedName>
    <definedName name="Excel_BuiltIn_Print_Area_39" localSheetId="38">#REF!</definedName>
    <definedName name="Excel_BuiltIn_Print_Area_39" localSheetId="39">#REF!</definedName>
    <definedName name="Excel_BuiltIn_Print_Area_39" localSheetId="40">#REF!</definedName>
    <definedName name="Excel_BuiltIn_Print_Area_39" localSheetId="41">#REF!</definedName>
    <definedName name="Excel_BuiltIn_Print_Area_39" localSheetId="42">#REF!</definedName>
    <definedName name="Excel_BuiltIn_Print_Area_39" localSheetId="43">#REF!</definedName>
    <definedName name="Excel_BuiltIn_Print_Area_39" localSheetId="44">#REF!</definedName>
    <definedName name="Excel_BuiltIn_Print_Area_39" localSheetId="45">#REF!</definedName>
    <definedName name="Excel_BuiltIn_Print_Area_39" localSheetId="46">#REF!</definedName>
    <definedName name="Excel_BuiltIn_Print_Area_39" localSheetId="47">#REF!</definedName>
    <definedName name="Excel_BuiltIn_Print_Area_39" localSheetId="48">#REF!</definedName>
    <definedName name="Excel_BuiltIn_Print_Area_39" localSheetId="49">#REF!</definedName>
    <definedName name="Excel_BuiltIn_Print_Area_39" localSheetId="50">#REF!</definedName>
    <definedName name="Excel_BuiltIn_Print_Area_39" localSheetId="51">#REF!</definedName>
    <definedName name="Excel_BuiltIn_Print_Area_39" localSheetId="52">#REF!</definedName>
    <definedName name="Excel_BuiltIn_Print_Area_39" localSheetId="53">#REF!</definedName>
    <definedName name="Excel_BuiltIn_Print_Area_39" localSheetId="54">#REF!</definedName>
    <definedName name="Excel_BuiltIn_Print_Area_39" localSheetId="55">#REF!</definedName>
    <definedName name="Excel_BuiltIn_Print_Area_39" localSheetId="56">#REF!</definedName>
    <definedName name="Excel_BuiltIn_Print_Area_39" localSheetId="57">#REF!</definedName>
    <definedName name="Excel_BuiltIn_Print_Area_39" localSheetId="58">#REF!</definedName>
    <definedName name="Excel_BuiltIn_Print_Area_39" localSheetId="59">#REF!</definedName>
    <definedName name="Excel_BuiltIn_Print_Area_39" localSheetId="60">#REF!</definedName>
    <definedName name="Excel_BuiltIn_Print_Area_39" localSheetId="61">#REF!</definedName>
    <definedName name="Excel_BuiltIn_Print_Area_39" localSheetId="62">#REF!</definedName>
    <definedName name="Excel_BuiltIn_Print_Area_39" localSheetId="63">#REF!</definedName>
    <definedName name="Excel_BuiltIn_Print_Area_39" localSheetId="64">#REF!</definedName>
    <definedName name="Excel_BuiltIn_Print_Area_39" localSheetId="65">#REF!</definedName>
    <definedName name="Excel_BuiltIn_Print_Area_39" localSheetId="66">#REF!</definedName>
    <definedName name="Excel_BuiltIn_Print_Area_39" localSheetId="67">#REF!</definedName>
    <definedName name="Excel_BuiltIn_Print_Area_39" localSheetId="68">#REF!</definedName>
    <definedName name="Excel_BuiltIn_Print_Area_39" localSheetId="69">#REF!</definedName>
    <definedName name="Excel_BuiltIn_Print_Area_39" localSheetId="70">#REF!</definedName>
    <definedName name="Excel_BuiltIn_Print_Area_39" localSheetId="71">#REF!</definedName>
    <definedName name="Excel_BuiltIn_Print_Area_39" localSheetId="72">#REF!</definedName>
    <definedName name="Excel_BuiltIn_Print_Area_39" localSheetId="73">#REF!</definedName>
    <definedName name="Excel_BuiltIn_Print_Area_39" localSheetId="74">#REF!</definedName>
    <definedName name="Excel_BuiltIn_Print_Area_39" localSheetId="75">#REF!</definedName>
    <definedName name="Excel_BuiltIn_Print_Area_39" localSheetId="76">#REF!</definedName>
    <definedName name="Excel_BuiltIn_Print_Area_39" localSheetId="77">#REF!</definedName>
    <definedName name="Excel_BuiltIn_Print_Area_39" localSheetId="78">#REF!</definedName>
    <definedName name="Excel_BuiltIn_Print_Area_39" localSheetId="79">#REF!</definedName>
    <definedName name="Excel_BuiltIn_Print_Area_39" localSheetId="80">#REF!</definedName>
    <definedName name="Excel_BuiltIn_Print_Area_39" localSheetId="81">#REF!</definedName>
    <definedName name="Excel_BuiltIn_Print_Area_39" localSheetId="82">#REF!</definedName>
    <definedName name="Excel_BuiltIn_Print_Area_39" localSheetId="83">#REF!</definedName>
    <definedName name="Excel_BuiltIn_Print_Area_39" localSheetId="84">#REF!</definedName>
    <definedName name="Excel_BuiltIn_Print_Area_39" localSheetId="85">#REF!</definedName>
    <definedName name="Excel_BuiltIn_Print_Area_39" localSheetId="86">#REF!</definedName>
    <definedName name="Excel_BuiltIn_Print_Area_39" localSheetId="87">#REF!</definedName>
    <definedName name="Excel_BuiltIn_Print_Area_39" localSheetId="88">#REF!</definedName>
    <definedName name="Excel_BuiltIn_Print_Area_39" localSheetId="89">#REF!</definedName>
    <definedName name="Excel_BuiltIn_Print_Area_39" localSheetId="90">#REF!</definedName>
    <definedName name="Excel_BuiltIn_Print_Area_39" localSheetId="91">#REF!</definedName>
    <definedName name="Excel_BuiltIn_Print_Area_39" localSheetId="92">#REF!</definedName>
    <definedName name="Excel_BuiltIn_Print_Area_39" localSheetId="93">#REF!</definedName>
    <definedName name="Excel_BuiltIn_Print_Area_39" localSheetId="94">#REF!</definedName>
    <definedName name="Excel_BuiltIn_Print_Area_39" localSheetId="95">#REF!</definedName>
    <definedName name="Excel_BuiltIn_Print_Area_39" localSheetId="96">#REF!</definedName>
    <definedName name="Excel_BuiltIn_Print_Area_39" localSheetId="97">#REF!</definedName>
    <definedName name="Excel_BuiltIn_Print_Area_39" localSheetId="98">#REF!</definedName>
    <definedName name="Excel_BuiltIn_Print_Area_39" localSheetId="99">#REF!</definedName>
    <definedName name="Excel_BuiltIn_Print_Area_39" localSheetId="100">#REF!</definedName>
    <definedName name="Excel_BuiltIn_Print_Area_39" localSheetId="101">#REF!</definedName>
    <definedName name="Excel_BuiltIn_Print_Area_39" localSheetId="102">#REF!</definedName>
    <definedName name="Excel_BuiltIn_Print_Area_39" localSheetId="103">#REF!</definedName>
    <definedName name="Excel_BuiltIn_Print_Area_39" localSheetId="15">#REF!</definedName>
    <definedName name="Excel_BuiltIn_Print_Area_39" localSheetId="16">#REF!</definedName>
    <definedName name="Excel_BuiltIn_Print_Area_39" localSheetId="20">#REF!</definedName>
    <definedName name="Excel_BuiltIn_Print_Area_39" localSheetId="21">#REF!</definedName>
    <definedName name="Excel_BuiltIn_Print_Area_39" localSheetId="22">#REF!</definedName>
    <definedName name="Excel_BuiltIn_Print_Area_39" localSheetId="23">#REF!</definedName>
    <definedName name="Excel_BuiltIn_Print_Area_39" localSheetId="17">#REF!</definedName>
    <definedName name="Excel_BuiltIn_Print_Area_39" localSheetId="24">#REF!</definedName>
    <definedName name="Excel_BuiltIn_Print_Area_39" localSheetId="25">#REF!</definedName>
    <definedName name="Excel_BuiltIn_Print_Area_39" localSheetId="18">#REF!</definedName>
    <definedName name="Excel_BuiltIn_Print_Area_39" localSheetId="19">#REF!</definedName>
    <definedName name="Excel_BuiltIn_Print_Area_39" localSheetId="5">#REF!</definedName>
    <definedName name="Excel_BuiltIn_Print_Area_39" localSheetId="6">#REF!</definedName>
    <definedName name="Excel_BuiltIn_Print_Area_39" localSheetId="7">#REF!</definedName>
    <definedName name="Excel_BuiltIn_Print_Area_39" localSheetId="8">#REF!</definedName>
    <definedName name="Excel_BuiltIn_Print_Area_39" localSheetId="9">#REF!</definedName>
    <definedName name="Excel_BuiltIn_Print_Area_39" localSheetId="10">#REF!</definedName>
    <definedName name="Excel_BuiltIn_Print_Area_39" localSheetId="11">#REF!</definedName>
    <definedName name="Excel_BuiltIn_Print_Area_39" localSheetId="12">#REF!</definedName>
    <definedName name="Excel_BuiltIn_Print_Area_39" localSheetId="13">#REF!</definedName>
    <definedName name="Excel_BuiltIn_Print_Area_39" localSheetId="14">#REF!</definedName>
    <definedName name="Excel_BuiltIn_Print_Area_39">#REF!</definedName>
    <definedName name="Excel_BuiltIn_Print_Area_4" localSheetId="27">#REF!</definedName>
    <definedName name="Excel_BuiltIn_Print_Area_4" localSheetId="26">#REF!</definedName>
    <definedName name="Excel_BuiltIn_Print_Area_4" localSheetId="28">#REF!</definedName>
    <definedName name="Excel_BuiltIn_Print_Area_4" localSheetId="29">#REF!</definedName>
    <definedName name="Excel_BuiltIn_Print_Area_4" localSheetId="30">#REF!</definedName>
    <definedName name="Excel_BuiltIn_Print_Area_4" localSheetId="31">#REF!</definedName>
    <definedName name="Excel_BuiltIn_Print_Area_4" localSheetId="32">#REF!</definedName>
    <definedName name="Excel_BuiltIn_Print_Area_4" localSheetId="33">#REF!</definedName>
    <definedName name="Excel_BuiltIn_Print_Area_4" localSheetId="34">#REF!</definedName>
    <definedName name="Excel_BuiltIn_Print_Area_4" localSheetId="35">#REF!</definedName>
    <definedName name="Excel_BuiltIn_Print_Area_4" localSheetId="36">#REF!</definedName>
    <definedName name="Excel_BuiltIn_Print_Area_4" localSheetId="37">#REF!</definedName>
    <definedName name="Excel_BuiltIn_Print_Area_4" localSheetId="38">#REF!</definedName>
    <definedName name="Excel_BuiltIn_Print_Area_4" localSheetId="39">#REF!</definedName>
    <definedName name="Excel_BuiltIn_Print_Area_4" localSheetId="40">#REF!</definedName>
    <definedName name="Excel_BuiltIn_Print_Area_4" localSheetId="41">#REF!</definedName>
    <definedName name="Excel_BuiltIn_Print_Area_4" localSheetId="42">#REF!</definedName>
    <definedName name="Excel_BuiltIn_Print_Area_4" localSheetId="43">#REF!</definedName>
    <definedName name="Excel_BuiltIn_Print_Area_4" localSheetId="44">#REF!</definedName>
    <definedName name="Excel_BuiltIn_Print_Area_4" localSheetId="45">#REF!</definedName>
    <definedName name="Excel_BuiltIn_Print_Area_4" localSheetId="46">#REF!</definedName>
    <definedName name="Excel_BuiltIn_Print_Area_4" localSheetId="47">#REF!</definedName>
    <definedName name="Excel_BuiltIn_Print_Area_4" localSheetId="48">#REF!</definedName>
    <definedName name="Excel_BuiltIn_Print_Area_4" localSheetId="49">#REF!</definedName>
    <definedName name="Excel_BuiltIn_Print_Area_4" localSheetId="50">#REF!</definedName>
    <definedName name="Excel_BuiltIn_Print_Area_4" localSheetId="51">#REF!</definedName>
    <definedName name="Excel_BuiltIn_Print_Area_4" localSheetId="52">#REF!</definedName>
    <definedName name="Excel_BuiltIn_Print_Area_4" localSheetId="53">#REF!</definedName>
    <definedName name="Excel_BuiltIn_Print_Area_4" localSheetId="54">#REF!</definedName>
    <definedName name="Excel_BuiltIn_Print_Area_4" localSheetId="55">#REF!</definedName>
    <definedName name="Excel_BuiltIn_Print_Area_4" localSheetId="56">#REF!</definedName>
    <definedName name="Excel_BuiltIn_Print_Area_4" localSheetId="57">#REF!</definedName>
    <definedName name="Excel_BuiltIn_Print_Area_4" localSheetId="58">#REF!</definedName>
    <definedName name="Excel_BuiltIn_Print_Area_4" localSheetId="59">#REF!</definedName>
    <definedName name="Excel_BuiltIn_Print_Area_4" localSheetId="60">#REF!</definedName>
    <definedName name="Excel_BuiltIn_Print_Area_4" localSheetId="61">#REF!</definedName>
    <definedName name="Excel_BuiltIn_Print_Area_4" localSheetId="62">#REF!</definedName>
    <definedName name="Excel_BuiltIn_Print_Area_4" localSheetId="63">#REF!</definedName>
    <definedName name="Excel_BuiltIn_Print_Area_4" localSheetId="64">#REF!</definedName>
    <definedName name="Excel_BuiltIn_Print_Area_4" localSheetId="65">#REF!</definedName>
    <definedName name="Excel_BuiltIn_Print_Area_4" localSheetId="66">#REF!</definedName>
    <definedName name="Excel_BuiltIn_Print_Area_4" localSheetId="67">#REF!</definedName>
    <definedName name="Excel_BuiltIn_Print_Area_4" localSheetId="68">#REF!</definedName>
    <definedName name="Excel_BuiltIn_Print_Area_4" localSheetId="69">#REF!</definedName>
    <definedName name="Excel_BuiltIn_Print_Area_4" localSheetId="70">#REF!</definedName>
    <definedName name="Excel_BuiltIn_Print_Area_4" localSheetId="71">#REF!</definedName>
    <definedName name="Excel_BuiltIn_Print_Area_4" localSheetId="72">#REF!</definedName>
    <definedName name="Excel_BuiltIn_Print_Area_4" localSheetId="73">#REF!</definedName>
    <definedName name="Excel_BuiltIn_Print_Area_4" localSheetId="74">#REF!</definedName>
    <definedName name="Excel_BuiltIn_Print_Area_4" localSheetId="75">#REF!</definedName>
    <definedName name="Excel_BuiltIn_Print_Area_4" localSheetId="76">#REF!</definedName>
    <definedName name="Excel_BuiltIn_Print_Area_4" localSheetId="77">#REF!</definedName>
    <definedName name="Excel_BuiltIn_Print_Area_4" localSheetId="78">#REF!</definedName>
    <definedName name="Excel_BuiltIn_Print_Area_4" localSheetId="79">#REF!</definedName>
    <definedName name="Excel_BuiltIn_Print_Area_4" localSheetId="80">#REF!</definedName>
    <definedName name="Excel_BuiltIn_Print_Area_4" localSheetId="81">#REF!</definedName>
    <definedName name="Excel_BuiltIn_Print_Area_4" localSheetId="82">#REF!</definedName>
    <definedName name="Excel_BuiltIn_Print_Area_4" localSheetId="83">#REF!</definedName>
    <definedName name="Excel_BuiltIn_Print_Area_4" localSheetId="84">#REF!</definedName>
    <definedName name="Excel_BuiltIn_Print_Area_4" localSheetId="85">#REF!</definedName>
    <definedName name="Excel_BuiltIn_Print_Area_4" localSheetId="86">#REF!</definedName>
    <definedName name="Excel_BuiltIn_Print_Area_4" localSheetId="87">#REF!</definedName>
    <definedName name="Excel_BuiltIn_Print_Area_4" localSheetId="88">#REF!</definedName>
    <definedName name="Excel_BuiltIn_Print_Area_4" localSheetId="89">#REF!</definedName>
    <definedName name="Excel_BuiltIn_Print_Area_4" localSheetId="90">#REF!</definedName>
    <definedName name="Excel_BuiltIn_Print_Area_4" localSheetId="91">#REF!</definedName>
    <definedName name="Excel_BuiltIn_Print_Area_4" localSheetId="92">#REF!</definedName>
    <definedName name="Excel_BuiltIn_Print_Area_4" localSheetId="93">#REF!</definedName>
    <definedName name="Excel_BuiltIn_Print_Area_4" localSheetId="94">#REF!</definedName>
    <definedName name="Excel_BuiltIn_Print_Area_4" localSheetId="95">#REF!</definedName>
    <definedName name="Excel_BuiltIn_Print_Area_4" localSheetId="96">#REF!</definedName>
    <definedName name="Excel_BuiltIn_Print_Area_4" localSheetId="97">#REF!</definedName>
    <definedName name="Excel_BuiltIn_Print_Area_4" localSheetId="98">#REF!</definedName>
    <definedName name="Excel_BuiltIn_Print_Area_4" localSheetId="99">#REF!</definedName>
    <definedName name="Excel_BuiltIn_Print_Area_4" localSheetId="100">#REF!</definedName>
    <definedName name="Excel_BuiltIn_Print_Area_4" localSheetId="101">#REF!</definedName>
    <definedName name="Excel_BuiltIn_Print_Area_4" localSheetId="102">#REF!</definedName>
    <definedName name="Excel_BuiltIn_Print_Area_4" localSheetId="103">#REF!</definedName>
    <definedName name="Excel_BuiltIn_Print_Area_4" localSheetId="15">#REF!</definedName>
    <definedName name="Excel_BuiltIn_Print_Area_4" localSheetId="16">#REF!</definedName>
    <definedName name="Excel_BuiltIn_Print_Area_4" localSheetId="20">#REF!</definedName>
    <definedName name="Excel_BuiltIn_Print_Area_4" localSheetId="21">#REF!</definedName>
    <definedName name="Excel_BuiltIn_Print_Area_4" localSheetId="22">#REF!</definedName>
    <definedName name="Excel_BuiltIn_Print_Area_4" localSheetId="23">#REF!</definedName>
    <definedName name="Excel_BuiltIn_Print_Area_4" localSheetId="17">#REF!</definedName>
    <definedName name="Excel_BuiltIn_Print_Area_4" localSheetId="24">#REF!</definedName>
    <definedName name="Excel_BuiltIn_Print_Area_4" localSheetId="25">#REF!</definedName>
    <definedName name="Excel_BuiltIn_Print_Area_4" localSheetId="18">#REF!</definedName>
    <definedName name="Excel_BuiltIn_Print_Area_4" localSheetId="19">#REF!</definedName>
    <definedName name="Excel_BuiltIn_Print_Area_4" localSheetId="5">#REF!</definedName>
    <definedName name="Excel_BuiltIn_Print_Area_4" localSheetId="6">#REF!</definedName>
    <definedName name="Excel_BuiltIn_Print_Area_4" localSheetId="7">#REF!</definedName>
    <definedName name="Excel_BuiltIn_Print_Area_4" localSheetId="8">#REF!</definedName>
    <definedName name="Excel_BuiltIn_Print_Area_4" localSheetId="9">#REF!</definedName>
    <definedName name="Excel_BuiltIn_Print_Area_4" localSheetId="10">#REF!</definedName>
    <definedName name="Excel_BuiltIn_Print_Area_4" localSheetId="11">#REF!</definedName>
    <definedName name="Excel_BuiltIn_Print_Area_4" localSheetId="12">#REF!</definedName>
    <definedName name="Excel_BuiltIn_Print_Area_4" localSheetId="13">#REF!</definedName>
    <definedName name="Excel_BuiltIn_Print_Area_4" localSheetId="14">#REF!</definedName>
    <definedName name="Excel_BuiltIn_Print_Area_4">#REF!</definedName>
    <definedName name="Excel_BuiltIn_Print_Area_40" localSheetId="27">#REF!</definedName>
    <definedName name="Excel_BuiltIn_Print_Area_40" localSheetId="26">#REF!</definedName>
    <definedName name="Excel_BuiltIn_Print_Area_40" localSheetId="28">#REF!</definedName>
    <definedName name="Excel_BuiltIn_Print_Area_40" localSheetId="29">#REF!</definedName>
    <definedName name="Excel_BuiltIn_Print_Area_40" localSheetId="30">#REF!</definedName>
    <definedName name="Excel_BuiltIn_Print_Area_40" localSheetId="31">#REF!</definedName>
    <definedName name="Excel_BuiltIn_Print_Area_40" localSheetId="32">#REF!</definedName>
    <definedName name="Excel_BuiltIn_Print_Area_40" localSheetId="33">#REF!</definedName>
    <definedName name="Excel_BuiltIn_Print_Area_40" localSheetId="34">#REF!</definedName>
    <definedName name="Excel_BuiltIn_Print_Area_40" localSheetId="35">#REF!</definedName>
    <definedName name="Excel_BuiltIn_Print_Area_40" localSheetId="36">#REF!</definedName>
    <definedName name="Excel_BuiltIn_Print_Area_40" localSheetId="37">#REF!</definedName>
    <definedName name="Excel_BuiltIn_Print_Area_40" localSheetId="38">#REF!</definedName>
    <definedName name="Excel_BuiltIn_Print_Area_40" localSheetId="39">#REF!</definedName>
    <definedName name="Excel_BuiltIn_Print_Area_40" localSheetId="40">#REF!</definedName>
    <definedName name="Excel_BuiltIn_Print_Area_40" localSheetId="41">#REF!</definedName>
    <definedName name="Excel_BuiltIn_Print_Area_40" localSheetId="42">#REF!</definedName>
    <definedName name="Excel_BuiltIn_Print_Area_40" localSheetId="43">#REF!</definedName>
    <definedName name="Excel_BuiltIn_Print_Area_40" localSheetId="44">#REF!</definedName>
    <definedName name="Excel_BuiltIn_Print_Area_40" localSheetId="45">#REF!</definedName>
    <definedName name="Excel_BuiltIn_Print_Area_40" localSheetId="46">#REF!</definedName>
    <definedName name="Excel_BuiltIn_Print_Area_40" localSheetId="47">#REF!</definedName>
    <definedName name="Excel_BuiltIn_Print_Area_40" localSheetId="48">#REF!</definedName>
    <definedName name="Excel_BuiltIn_Print_Area_40" localSheetId="49">#REF!</definedName>
    <definedName name="Excel_BuiltIn_Print_Area_40" localSheetId="50">#REF!</definedName>
    <definedName name="Excel_BuiltIn_Print_Area_40" localSheetId="51">#REF!</definedName>
    <definedName name="Excel_BuiltIn_Print_Area_40" localSheetId="52">#REF!</definedName>
    <definedName name="Excel_BuiltIn_Print_Area_40" localSheetId="53">#REF!</definedName>
    <definedName name="Excel_BuiltIn_Print_Area_40" localSheetId="54">#REF!</definedName>
    <definedName name="Excel_BuiltIn_Print_Area_40" localSheetId="55">#REF!</definedName>
    <definedName name="Excel_BuiltIn_Print_Area_40" localSheetId="56">#REF!</definedName>
    <definedName name="Excel_BuiltIn_Print_Area_40" localSheetId="57">#REF!</definedName>
    <definedName name="Excel_BuiltIn_Print_Area_40" localSheetId="58">#REF!</definedName>
    <definedName name="Excel_BuiltIn_Print_Area_40" localSheetId="59">#REF!</definedName>
    <definedName name="Excel_BuiltIn_Print_Area_40" localSheetId="60">#REF!</definedName>
    <definedName name="Excel_BuiltIn_Print_Area_40" localSheetId="61">#REF!</definedName>
    <definedName name="Excel_BuiltIn_Print_Area_40" localSheetId="62">#REF!</definedName>
    <definedName name="Excel_BuiltIn_Print_Area_40" localSheetId="63">#REF!</definedName>
    <definedName name="Excel_BuiltIn_Print_Area_40" localSheetId="64">#REF!</definedName>
    <definedName name="Excel_BuiltIn_Print_Area_40" localSheetId="65">#REF!</definedName>
    <definedName name="Excel_BuiltIn_Print_Area_40" localSheetId="66">#REF!</definedName>
    <definedName name="Excel_BuiltIn_Print_Area_40" localSheetId="67">#REF!</definedName>
    <definedName name="Excel_BuiltIn_Print_Area_40" localSheetId="68">#REF!</definedName>
    <definedName name="Excel_BuiltIn_Print_Area_40" localSheetId="69">#REF!</definedName>
    <definedName name="Excel_BuiltIn_Print_Area_40" localSheetId="70">#REF!</definedName>
    <definedName name="Excel_BuiltIn_Print_Area_40" localSheetId="71">#REF!</definedName>
    <definedName name="Excel_BuiltIn_Print_Area_40" localSheetId="72">#REF!</definedName>
    <definedName name="Excel_BuiltIn_Print_Area_40" localSheetId="73">#REF!</definedName>
    <definedName name="Excel_BuiltIn_Print_Area_40" localSheetId="74">#REF!</definedName>
    <definedName name="Excel_BuiltIn_Print_Area_40" localSheetId="75">#REF!</definedName>
    <definedName name="Excel_BuiltIn_Print_Area_40" localSheetId="76">#REF!</definedName>
    <definedName name="Excel_BuiltIn_Print_Area_40" localSheetId="77">#REF!</definedName>
    <definedName name="Excel_BuiltIn_Print_Area_40" localSheetId="78">#REF!</definedName>
    <definedName name="Excel_BuiltIn_Print_Area_40" localSheetId="79">#REF!</definedName>
    <definedName name="Excel_BuiltIn_Print_Area_40" localSheetId="80">#REF!</definedName>
    <definedName name="Excel_BuiltIn_Print_Area_40" localSheetId="81">#REF!</definedName>
    <definedName name="Excel_BuiltIn_Print_Area_40" localSheetId="82">#REF!</definedName>
    <definedName name="Excel_BuiltIn_Print_Area_40" localSheetId="83">#REF!</definedName>
    <definedName name="Excel_BuiltIn_Print_Area_40" localSheetId="84">#REF!</definedName>
    <definedName name="Excel_BuiltIn_Print_Area_40" localSheetId="85">#REF!</definedName>
    <definedName name="Excel_BuiltIn_Print_Area_40" localSheetId="86">#REF!</definedName>
    <definedName name="Excel_BuiltIn_Print_Area_40" localSheetId="87">#REF!</definedName>
    <definedName name="Excel_BuiltIn_Print_Area_40" localSheetId="88">#REF!</definedName>
    <definedName name="Excel_BuiltIn_Print_Area_40" localSheetId="89">#REF!</definedName>
    <definedName name="Excel_BuiltIn_Print_Area_40" localSheetId="90">#REF!</definedName>
    <definedName name="Excel_BuiltIn_Print_Area_40" localSheetId="91">#REF!</definedName>
    <definedName name="Excel_BuiltIn_Print_Area_40" localSheetId="92">#REF!</definedName>
    <definedName name="Excel_BuiltIn_Print_Area_40" localSheetId="93">#REF!</definedName>
    <definedName name="Excel_BuiltIn_Print_Area_40" localSheetId="94">#REF!</definedName>
    <definedName name="Excel_BuiltIn_Print_Area_40" localSheetId="95">#REF!</definedName>
    <definedName name="Excel_BuiltIn_Print_Area_40" localSheetId="96">#REF!</definedName>
    <definedName name="Excel_BuiltIn_Print_Area_40" localSheetId="97">#REF!</definedName>
    <definedName name="Excel_BuiltIn_Print_Area_40" localSheetId="98">#REF!</definedName>
    <definedName name="Excel_BuiltIn_Print_Area_40" localSheetId="99">#REF!</definedName>
    <definedName name="Excel_BuiltIn_Print_Area_40" localSheetId="100">#REF!</definedName>
    <definedName name="Excel_BuiltIn_Print_Area_40" localSheetId="101">#REF!</definedName>
    <definedName name="Excel_BuiltIn_Print_Area_40" localSheetId="102">#REF!</definedName>
    <definedName name="Excel_BuiltIn_Print_Area_40" localSheetId="103">#REF!</definedName>
    <definedName name="Excel_BuiltIn_Print_Area_40" localSheetId="15">#REF!</definedName>
    <definedName name="Excel_BuiltIn_Print_Area_40" localSheetId="16">#REF!</definedName>
    <definedName name="Excel_BuiltIn_Print_Area_40" localSheetId="20">#REF!</definedName>
    <definedName name="Excel_BuiltIn_Print_Area_40" localSheetId="21">#REF!</definedName>
    <definedName name="Excel_BuiltIn_Print_Area_40" localSheetId="22">#REF!</definedName>
    <definedName name="Excel_BuiltIn_Print_Area_40" localSheetId="23">#REF!</definedName>
    <definedName name="Excel_BuiltIn_Print_Area_40" localSheetId="17">#REF!</definedName>
    <definedName name="Excel_BuiltIn_Print_Area_40" localSheetId="24">#REF!</definedName>
    <definedName name="Excel_BuiltIn_Print_Area_40" localSheetId="25">#REF!</definedName>
    <definedName name="Excel_BuiltIn_Print_Area_40" localSheetId="18">#REF!</definedName>
    <definedName name="Excel_BuiltIn_Print_Area_40" localSheetId="19">#REF!</definedName>
    <definedName name="Excel_BuiltIn_Print_Area_40" localSheetId="5">#REF!</definedName>
    <definedName name="Excel_BuiltIn_Print_Area_40" localSheetId="6">#REF!</definedName>
    <definedName name="Excel_BuiltIn_Print_Area_40" localSheetId="7">#REF!</definedName>
    <definedName name="Excel_BuiltIn_Print_Area_40" localSheetId="8">#REF!</definedName>
    <definedName name="Excel_BuiltIn_Print_Area_40" localSheetId="9">#REF!</definedName>
    <definedName name="Excel_BuiltIn_Print_Area_40" localSheetId="10">#REF!</definedName>
    <definedName name="Excel_BuiltIn_Print_Area_40" localSheetId="11">#REF!</definedName>
    <definedName name="Excel_BuiltIn_Print_Area_40" localSheetId="12">#REF!</definedName>
    <definedName name="Excel_BuiltIn_Print_Area_40" localSheetId="13">#REF!</definedName>
    <definedName name="Excel_BuiltIn_Print_Area_40" localSheetId="14">#REF!</definedName>
    <definedName name="Excel_BuiltIn_Print_Area_40">#REF!</definedName>
    <definedName name="Excel_BuiltIn_Print_Area_41" localSheetId="27">#REF!</definedName>
    <definedName name="Excel_BuiltIn_Print_Area_41" localSheetId="26">#REF!</definedName>
    <definedName name="Excel_BuiltIn_Print_Area_41" localSheetId="28">#REF!</definedName>
    <definedName name="Excel_BuiltIn_Print_Area_41" localSheetId="29">#REF!</definedName>
    <definedName name="Excel_BuiltIn_Print_Area_41" localSheetId="30">#REF!</definedName>
    <definedName name="Excel_BuiltIn_Print_Area_41" localSheetId="31">#REF!</definedName>
    <definedName name="Excel_BuiltIn_Print_Area_41" localSheetId="32">#REF!</definedName>
    <definedName name="Excel_BuiltIn_Print_Area_41" localSheetId="33">#REF!</definedName>
    <definedName name="Excel_BuiltIn_Print_Area_41" localSheetId="34">#REF!</definedName>
    <definedName name="Excel_BuiltIn_Print_Area_41" localSheetId="35">#REF!</definedName>
    <definedName name="Excel_BuiltIn_Print_Area_41" localSheetId="36">#REF!</definedName>
    <definedName name="Excel_BuiltIn_Print_Area_41" localSheetId="37">#REF!</definedName>
    <definedName name="Excel_BuiltIn_Print_Area_41" localSheetId="38">#REF!</definedName>
    <definedName name="Excel_BuiltIn_Print_Area_41" localSheetId="39">#REF!</definedName>
    <definedName name="Excel_BuiltIn_Print_Area_41" localSheetId="40">#REF!</definedName>
    <definedName name="Excel_BuiltIn_Print_Area_41" localSheetId="41">#REF!</definedName>
    <definedName name="Excel_BuiltIn_Print_Area_41" localSheetId="42">#REF!</definedName>
    <definedName name="Excel_BuiltIn_Print_Area_41" localSheetId="43">#REF!</definedName>
    <definedName name="Excel_BuiltIn_Print_Area_41" localSheetId="44">#REF!</definedName>
    <definedName name="Excel_BuiltIn_Print_Area_41" localSheetId="45">#REF!</definedName>
    <definedName name="Excel_BuiltIn_Print_Area_41" localSheetId="46">#REF!</definedName>
    <definedName name="Excel_BuiltIn_Print_Area_41" localSheetId="47">#REF!</definedName>
    <definedName name="Excel_BuiltIn_Print_Area_41" localSheetId="48">#REF!</definedName>
    <definedName name="Excel_BuiltIn_Print_Area_41" localSheetId="49">#REF!</definedName>
    <definedName name="Excel_BuiltIn_Print_Area_41" localSheetId="50">#REF!</definedName>
    <definedName name="Excel_BuiltIn_Print_Area_41" localSheetId="51">#REF!</definedName>
    <definedName name="Excel_BuiltIn_Print_Area_41" localSheetId="52">#REF!</definedName>
    <definedName name="Excel_BuiltIn_Print_Area_41" localSheetId="53">#REF!</definedName>
    <definedName name="Excel_BuiltIn_Print_Area_41" localSheetId="54">#REF!</definedName>
    <definedName name="Excel_BuiltIn_Print_Area_41" localSheetId="55">#REF!</definedName>
    <definedName name="Excel_BuiltIn_Print_Area_41" localSheetId="56">#REF!</definedName>
    <definedName name="Excel_BuiltIn_Print_Area_41" localSheetId="57">#REF!</definedName>
    <definedName name="Excel_BuiltIn_Print_Area_41" localSheetId="58">#REF!</definedName>
    <definedName name="Excel_BuiltIn_Print_Area_41" localSheetId="59">#REF!</definedName>
    <definedName name="Excel_BuiltIn_Print_Area_41" localSheetId="60">#REF!</definedName>
    <definedName name="Excel_BuiltIn_Print_Area_41" localSheetId="61">#REF!</definedName>
    <definedName name="Excel_BuiltIn_Print_Area_41" localSheetId="62">#REF!</definedName>
    <definedName name="Excel_BuiltIn_Print_Area_41" localSheetId="63">#REF!</definedName>
    <definedName name="Excel_BuiltIn_Print_Area_41" localSheetId="64">#REF!</definedName>
    <definedName name="Excel_BuiltIn_Print_Area_41" localSheetId="65">#REF!</definedName>
    <definedName name="Excel_BuiltIn_Print_Area_41" localSheetId="66">#REF!</definedName>
    <definedName name="Excel_BuiltIn_Print_Area_41" localSheetId="67">#REF!</definedName>
    <definedName name="Excel_BuiltIn_Print_Area_41" localSheetId="68">#REF!</definedName>
    <definedName name="Excel_BuiltIn_Print_Area_41" localSheetId="69">#REF!</definedName>
    <definedName name="Excel_BuiltIn_Print_Area_41" localSheetId="70">#REF!</definedName>
    <definedName name="Excel_BuiltIn_Print_Area_41" localSheetId="71">#REF!</definedName>
    <definedName name="Excel_BuiltIn_Print_Area_41" localSheetId="72">#REF!</definedName>
    <definedName name="Excel_BuiltIn_Print_Area_41" localSheetId="73">#REF!</definedName>
    <definedName name="Excel_BuiltIn_Print_Area_41" localSheetId="74">#REF!</definedName>
    <definedName name="Excel_BuiltIn_Print_Area_41" localSheetId="75">#REF!</definedName>
    <definedName name="Excel_BuiltIn_Print_Area_41" localSheetId="76">#REF!</definedName>
    <definedName name="Excel_BuiltIn_Print_Area_41" localSheetId="77">#REF!</definedName>
    <definedName name="Excel_BuiltIn_Print_Area_41" localSheetId="78">#REF!</definedName>
    <definedName name="Excel_BuiltIn_Print_Area_41" localSheetId="79">#REF!</definedName>
    <definedName name="Excel_BuiltIn_Print_Area_41" localSheetId="80">#REF!</definedName>
    <definedName name="Excel_BuiltIn_Print_Area_41" localSheetId="81">#REF!</definedName>
    <definedName name="Excel_BuiltIn_Print_Area_41" localSheetId="82">#REF!</definedName>
    <definedName name="Excel_BuiltIn_Print_Area_41" localSheetId="83">#REF!</definedName>
    <definedName name="Excel_BuiltIn_Print_Area_41" localSheetId="84">#REF!</definedName>
    <definedName name="Excel_BuiltIn_Print_Area_41" localSheetId="85">#REF!</definedName>
    <definedName name="Excel_BuiltIn_Print_Area_41" localSheetId="86">#REF!</definedName>
    <definedName name="Excel_BuiltIn_Print_Area_41" localSheetId="87">#REF!</definedName>
    <definedName name="Excel_BuiltIn_Print_Area_41" localSheetId="88">#REF!</definedName>
    <definedName name="Excel_BuiltIn_Print_Area_41" localSheetId="89">#REF!</definedName>
    <definedName name="Excel_BuiltIn_Print_Area_41" localSheetId="90">#REF!</definedName>
    <definedName name="Excel_BuiltIn_Print_Area_41" localSheetId="91">#REF!</definedName>
    <definedName name="Excel_BuiltIn_Print_Area_41" localSheetId="92">#REF!</definedName>
    <definedName name="Excel_BuiltIn_Print_Area_41" localSheetId="93">#REF!</definedName>
    <definedName name="Excel_BuiltIn_Print_Area_41" localSheetId="94">#REF!</definedName>
    <definedName name="Excel_BuiltIn_Print_Area_41" localSheetId="95">#REF!</definedName>
    <definedName name="Excel_BuiltIn_Print_Area_41" localSheetId="96">#REF!</definedName>
    <definedName name="Excel_BuiltIn_Print_Area_41" localSheetId="97">#REF!</definedName>
    <definedName name="Excel_BuiltIn_Print_Area_41" localSheetId="98">#REF!</definedName>
    <definedName name="Excel_BuiltIn_Print_Area_41" localSheetId="99">#REF!</definedName>
    <definedName name="Excel_BuiltIn_Print_Area_41" localSheetId="100">#REF!</definedName>
    <definedName name="Excel_BuiltIn_Print_Area_41" localSheetId="101">#REF!</definedName>
    <definedName name="Excel_BuiltIn_Print_Area_41" localSheetId="102">#REF!</definedName>
    <definedName name="Excel_BuiltIn_Print_Area_41" localSheetId="103">#REF!</definedName>
    <definedName name="Excel_BuiltIn_Print_Area_41" localSheetId="15">#REF!</definedName>
    <definedName name="Excel_BuiltIn_Print_Area_41" localSheetId="16">#REF!</definedName>
    <definedName name="Excel_BuiltIn_Print_Area_41" localSheetId="20">#REF!</definedName>
    <definedName name="Excel_BuiltIn_Print_Area_41" localSheetId="21">#REF!</definedName>
    <definedName name="Excel_BuiltIn_Print_Area_41" localSheetId="22">#REF!</definedName>
    <definedName name="Excel_BuiltIn_Print_Area_41" localSheetId="23">#REF!</definedName>
    <definedName name="Excel_BuiltIn_Print_Area_41" localSheetId="17">#REF!</definedName>
    <definedName name="Excel_BuiltIn_Print_Area_41" localSheetId="24">#REF!</definedName>
    <definedName name="Excel_BuiltIn_Print_Area_41" localSheetId="25">#REF!</definedName>
    <definedName name="Excel_BuiltIn_Print_Area_41" localSheetId="18">#REF!</definedName>
    <definedName name="Excel_BuiltIn_Print_Area_41" localSheetId="19">#REF!</definedName>
    <definedName name="Excel_BuiltIn_Print_Area_41" localSheetId="5">#REF!</definedName>
    <definedName name="Excel_BuiltIn_Print_Area_41" localSheetId="6">#REF!</definedName>
    <definedName name="Excel_BuiltIn_Print_Area_41" localSheetId="7">#REF!</definedName>
    <definedName name="Excel_BuiltIn_Print_Area_41" localSheetId="8">#REF!</definedName>
    <definedName name="Excel_BuiltIn_Print_Area_41" localSheetId="9">#REF!</definedName>
    <definedName name="Excel_BuiltIn_Print_Area_41" localSheetId="10">#REF!</definedName>
    <definedName name="Excel_BuiltIn_Print_Area_41" localSheetId="11">#REF!</definedName>
    <definedName name="Excel_BuiltIn_Print_Area_41" localSheetId="12">#REF!</definedName>
    <definedName name="Excel_BuiltIn_Print_Area_41" localSheetId="13">#REF!</definedName>
    <definedName name="Excel_BuiltIn_Print_Area_41" localSheetId="14">#REF!</definedName>
    <definedName name="Excel_BuiltIn_Print_Area_41">#REF!</definedName>
    <definedName name="Excel_BuiltIn_Print_Area_42" localSheetId="27">#REF!</definedName>
    <definedName name="Excel_BuiltIn_Print_Area_42" localSheetId="26">#REF!</definedName>
    <definedName name="Excel_BuiltIn_Print_Area_42" localSheetId="28">#REF!</definedName>
    <definedName name="Excel_BuiltIn_Print_Area_42" localSheetId="29">#REF!</definedName>
    <definedName name="Excel_BuiltIn_Print_Area_42" localSheetId="30">#REF!</definedName>
    <definedName name="Excel_BuiltIn_Print_Area_42" localSheetId="31">#REF!</definedName>
    <definedName name="Excel_BuiltIn_Print_Area_42" localSheetId="32">#REF!</definedName>
    <definedName name="Excel_BuiltIn_Print_Area_42" localSheetId="33">#REF!</definedName>
    <definedName name="Excel_BuiltIn_Print_Area_42" localSheetId="34">#REF!</definedName>
    <definedName name="Excel_BuiltIn_Print_Area_42" localSheetId="35">#REF!</definedName>
    <definedName name="Excel_BuiltIn_Print_Area_42" localSheetId="36">#REF!</definedName>
    <definedName name="Excel_BuiltIn_Print_Area_42" localSheetId="37">#REF!</definedName>
    <definedName name="Excel_BuiltIn_Print_Area_42" localSheetId="38">#REF!</definedName>
    <definedName name="Excel_BuiltIn_Print_Area_42" localSheetId="39">#REF!</definedName>
    <definedName name="Excel_BuiltIn_Print_Area_42" localSheetId="40">#REF!</definedName>
    <definedName name="Excel_BuiltIn_Print_Area_42" localSheetId="41">#REF!</definedName>
    <definedName name="Excel_BuiltIn_Print_Area_42" localSheetId="42">#REF!</definedName>
    <definedName name="Excel_BuiltIn_Print_Area_42" localSheetId="43">#REF!</definedName>
    <definedName name="Excel_BuiltIn_Print_Area_42" localSheetId="44">#REF!</definedName>
    <definedName name="Excel_BuiltIn_Print_Area_42" localSheetId="45">#REF!</definedName>
    <definedName name="Excel_BuiltIn_Print_Area_42" localSheetId="46">#REF!</definedName>
    <definedName name="Excel_BuiltIn_Print_Area_42" localSheetId="47">#REF!</definedName>
    <definedName name="Excel_BuiltIn_Print_Area_42" localSheetId="48">#REF!</definedName>
    <definedName name="Excel_BuiltIn_Print_Area_42" localSheetId="49">#REF!</definedName>
    <definedName name="Excel_BuiltIn_Print_Area_42" localSheetId="50">#REF!</definedName>
    <definedName name="Excel_BuiltIn_Print_Area_42" localSheetId="51">#REF!</definedName>
    <definedName name="Excel_BuiltIn_Print_Area_42" localSheetId="52">#REF!</definedName>
    <definedName name="Excel_BuiltIn_Print_Area_42" localSheetId="53">#REF!</definedName>
    <definedName name="Excel_BuiltIn_Print_Area_42" localSheetId="54">#REF!</definedName>
    <definedName name="Excel_BuiltIn_Print_Area_42" localSheetId="55">#REF!</definedName>
    <definedName name="Excel_BuiltIn_Print_Area_42" localSheetId="56">#REF!</definedName>
    <definedName name="Excel_BuiltIn_Print_Area_42" localSheetId="57">#REF!</definedName>
    <definedName name="Excel_BuiltIn_Print_Area_42" localSheetId="58">#REF!</definedName>
    <definedName name="Excel_BuiltIn_Print_Area_42" localSheetId="59">#REF!</definedName>
    <definedName name="Excel_BuiltIn_Print_Area_42" localSheetId="60">#REF!</definedName>
    <definedName name="Excel_BuiltIn_Print_Area_42" localSheetId="61">#REF!</definedName>
    <definedName name="Excel_BuiltIn_Print_Area_42" localSheetId="62">#REF!</definedName>
    <definedName name="Excel_BuiltIn_Print_Area_42" localSheetId="63">#REF!</definedName>
    <definedName name="Excel_BuiltIn_Print_Area_42" localSheetId="64">#REF!</definedName>
    <definedName name="Excel_BuiltIn_Print_Area_42" localSheetId="65">#REF!</definedName>
    <definedName name="Excel_BuiltIn_Print_Area_42" localSheetId="66">#REF!</definedName>
    <definedName name="Excel_BuiltIn_Print_Area_42" localSheetId="67">#REF!</definedName>
    <definedName name="Excel_BuiltIn_Print_Area_42" localSheetId="68">#REF!</definedName>
    <definedName name="Excel_BuiltIn_Print_Area_42" localSheetId="69">#REF!</definedName>
    <definedName name="Excel_BuiltIn_Print_Area_42" localSheetId="70">#REF!</definedName>
    <definedName name="Excel_BuiltIn_Print_Area_42" localSheetId="71">#REF!</definedName>
    <definedName name="Excel_BuiltIn_Print_Area_42" localSheetId="72">#REF!</definedName>
    <definedName name="Excel_BuiltIn_Print_Area_42" localSheetId="73">#REF!</definedName>
    <definedName name="Excel_BuiltIn_Print_Area_42" localSheetId="74">#REF!</definedName>
    <definedName name="Excel_BuiltIn_Print_Area_42" localSheetId="75">#REF!</definedName>
    <definedName name="Excel_BuiltIn_Print_Area_42" localSheetId="76">#REF!</definedName>
    <definedName name="Excel_BuiltIn_Print_Area_42" localSheetId="77">#REF!</definedName>
    <definedName name="Excel_BuiltIn_Print_Area_42" localSheetId="78">#REF!</definedName>
    <definedName name="Excel_BuiltIn_Print_Area_42" localSheetId="79">#REF!</definedName>
    <definedName name="Excel_BuiltIn_Print_Area_42" localSheetId="80">#REF!</definedName>
    <definedName name="Excel_BuiltIn_Print_Area_42" localSheetId="81">#REF!</definedName>
    <definedName name="Excel_BuiltIn_Print_Area_42" localSheetId="82">#REF!</definedName>
    <definedName name="Excel_BuiltIn_Print_Area_42" localSheetId="83">#REF!</definedName>
    <definedName name="Excel_BuiltIn_Print_Area_42" localSheetId="84">#REF!</definedName>
    <definedName name="Excel_BuiltIn_Print_Area_42" localSheetId="85">#REF!</definedName>
    <definedName name="Excel_BuiltIn_Print_Area_42" localSheetId="86">#REF!</definedName>
    <definedName name="Excel_BuiltIn_Print_Area_42" localSheetId="87">#REF!</definedName>
    <definedName name="Excel_BuiltIn_Print_Area_42" localSheetId="88">#REF!</definedName>
    <definedName name="Excel_BuiltIn_Print_Area_42" localSheetId="89">#REF!</definedName>
    <definedName name="Excel_BuiltIn_Print_Area_42" localSheetId="90">#REF!</definedName>
    <definedName name="Excel_BuiltIn_Print_Area_42" localSheetId="91">#REF!</definedName>
    <definedName name="Excel_BuiltIn_Print_Area_42" localSheetId="92">#REF!</definedName>
    <definedName name="Excel_BuiltIn_Print_Area_42" localSheetId="93">#REF!</definedName>
    <definedName name="Excel_BuiltIn_Print_Area_42" localSheetId="94">#REF!</definedName>
    <definedName name="Excel_BuiltIn_Print_Area_42" localSheetId="95">#REF!</definedName>
    <definedName name="Excel_BuiltIn_Print_Area_42" localSheetId="96">#REF!</definedName>
    <definedName name="Excel_BuiltIn_Print_Area_42" localSheetId="97">#REF!</definedName>
    <definedName name="Excel_BuiltIn_Print_Area_42" localSheetId="98">#REF!</definedName>
    <definedName name="Excel_BuiltIn_Print_Area_42" localSheetId="99">#REF!</definedName>
    <definedName name="Excel_BuiltIn_Print_Area_42" localSheetId="100">#REF!</definedName>
    <definedName name="Excel_BuiltIn_Print_Area_42" localSheetId="101">#REF!</definedName>
    <definedName name="Excel_BuiltIn_Print_Area_42" localSheetId="102">#REF!</definedName>
    <definedName name="Excel_BuiltIn_Print_Area_42" localSheetId="103">#REF!</definedName>
    <definedName name="Excel_BuiltIn_Print_Area_42" localSheetId="15">#REF!</definedName>
    <definedName name="Excel_BuiltIn_Print_Area_42" localSheetId="16">#REF!</definedName>
    <definedName name="Excel_BuiltIn_Print_Area_42" localSheetId="20">#REF!</definedName>
    <definedName name="Excel_BuiltIn_Print_Area_42" localSheetId="21">#REF!</definedName>
    <definedName name="Excel_BuiltIn_Print_Area_42" localSheetId="22">#REF!</definedName>
    <definedName name="Excel_BuiltIn_Print_Area_42" localSheetId="23">#REF!</definedName>
    <definedName name="Excel_BuiltIn_Print_Area_42" localSheetId="17">#REF!</definedName>
    <definedName name="Excel_BuiltIn_Print_Area_42" localSheetId="24">#REF!</definedName>
    <definedName name="Excel_BuiltIn_Print_Area_42" localSheetId="25">#REF!</definedName>
    <definedName name="Excel_BuiltIn_Print_Area_42" localSheetId="18">#REF!</definedName>
    <definedName name="Excel_BuiltIn_Print_Area_42" localSheetId="19">#REF!</definedName>
    <definedName name="Excel_BuiltIn_Print_Area_42" localSheetId="5">#REF!</definedName>
    <definedName name="Excel_BuiltIn_Print_Area_42" localSheetId="6">#REF!</definedName>
    <definedName name="Excel_BuiltIn_Print_Area_42" localSheetId="7">#REF!</definedName>
    <definedName name="Excel_BuiltIn_Print_Area_42" localSheetId="8">#REF!</definedName>
    <definedName name="Excel_BuiltIn_Print_Area_42" localSheetId="9">#REF!</definedName>
    <definedName name="Excel_BuiltIn_Print_Area_42" localSheetId="10">#REF!</definedName>
    <definedName name="Excel_BuiltIn_Print_Area_42" localSheetId="11">#REF!</definedName>
    <definedName name="Excel_BuiltIn_Print_Area_42" localSheetId="12">#REF!</definedName>
    <definedName name="Excel_BuiltIn_Print_Area_42" localSheetId="13">#REF!</definedName>
    <definedName name="Excel_BuiltIn_Print_Area_42" localSheetId="14">#REF!</definedName>
    <definedName name="Excel_BuiltIn_Print_Area_42">#REF!</definedName>
    <definedName name="Excel_BuiltIn_Print_Area_43" localSheetId="27">#REF!</definedName>
    <definedName name="Excel_BuiltIn_Print_Area_43" localSheetId="26">#REF!</definedName>
    <definedName name="Excel_BuiltIn_Print_Area_43" localSheetId="28">#REF!</definedName>
    <definedName name="Excel_BuiltIn_Print_Area_43" localSheetId="29">#REF!</definedName>
    <definedName name="Excel_BuiltIn_Print_Area_43" localSheetId="30">#REF!</definedName>
    <definedName name="Excel_BuiltIn_Print_Area_43" localSheetId="31">#REF!</definedName>
    <definedName name="Excel_BuiltIn_Print_Area_43" localSheetId="32">#REF!</definedName>
    <definedName name="Excel_BuiltIn_Print_Area_43" localSheetId="33">#REF!</definedName>
    <definedName name="Excel_BuiltIn_Print_Area_43" localSheetId="34">#REF!</definedName>
    <definedName name="Excel_BuiltIn_Print_Area_43" localSheetId="35">#REF!</definedName>
    <definedName name="Excel_BuiltIn_Print_Area_43" localSheetId="36">#REF!</definedName>
    <definedName name="Excel_BuiltIn_Print_Area_43" localSheetId="37">#REF!</definedName>
    <definedName name="Excel_BuiltIn_Print_Area_43" localSheetId="38">#REF!</definedName>
    <definedName name="Excel_BuiltIn_Print_Area_43" localSheetId="39">#REF!</definedName>
    <definedName name="Excel_BuiltIn_Print_Area_43" localSheetId="40">#REF!</definedName>
    <definedName name="Excel_BuiltIn_Print_Area_43" localSheetId="41">#REF!</definedName>
    <definedName name="Excel_BuiltIn_Print_Area_43" localSheetId="42">#REF!</definedName>
    <definedName name="Excel_BuiltIn_Print_Area_43" localSheetId="43">#REF!</definedName>
    <definedName name="Excel_BuiltIn_Print_Area_43" localSheetId="44">#REF!</definedName>
    <definedName name="Excel_BuiltIn_Print_Area_43" localSheetId="45">#REF!</definedName>
    <definedName name="Excel_BuiltIn_Print_Area_43" localSheetId="46">#REF!</definedName>
    <definedName name="Excel_BuiltIn_Print_Area_43" localSheetId="47">#REF!</definedName>
    <definedName name="Excel_BuiltIn_Print_Area_43" localSheetId="48">#REF!</definedName>
    <definedName name="Excel_BuiltIn_Print_Area_43" localSheetId="49">#REF!</definedName>
    <definedName name="Excel_BuiltIn_Print_Area_43" localSheetId="50">#REF!</definedName>
    <definedName name="Excel_BuiltIn_Print_Area_43" localSheetId="51">#REF!</definedName>
    <definedName name="Excel_BuiltIn_Print_Area_43" localSheetId="52">#REF!</definedName>
    <definedName name="Excel_BuiltIn_Print_Area_43" localSheetId="53">#REF!</definedName>
    <definedName name="Excel_BuiltIn_Print_Area_43" localSheetId="54">#REF!</definedName>
    <definedName name="Excel_BuiltIn_Print_Area_43" localSheetId="55">#REF!</definedName>
    <definedName name="Excel_BuiltIn_Print_Area_43" localSheetId="56">#REF!</definedName>
    <definedName name="Excel_BuiltIn_Print_Area_43" localSheetId="57">#REF!</definedName>
    <definedName name="Excel_BuiltIn_Print_Area_43" localSheetId="58">#REF!</definedName>
    <definedName name="Excel_BuiltIn_Print_Area_43" localSheetId="59">#REF!</definedName>
    <definedName name="Excel_BuiltIn_Print_Area_43" localSheetId="60">#REF!</definedName>
    <definedName name="Excel_BuiltIn_Print_Area_43" localSheetId="61">#REF!</definedName>
    <definedName name="Excel_BuiltIn_Print_Area_43" localSheetId="62">#REF!</definedName>
    <definedName name="Excel_BuiltIn_Print_Area_43" localSheetId="63">#REF!</definedName>
    <definedName name="Excel_BuiltIn_Print_Area_43" localSheetId="64">#REF!</definedName>
    <definedName name="Excel_BuiltIn_Print_Area_43" localSheetId="65">#REF!</definedName>
    <definedName name="Excel_BuiltIn_Print_Area_43" localSheetId="66">#REF!</definedName>
    <definedName name="Excel_BuiltIn_Print_Area_43" localSheetId="67">#REF!</definedName>
    <definedName name="Excel_BuiltIn_Print_Area_43" localSheetId="68">#REF!</definedName>
    <definedName name="Excel_BuiltIn_Print_Area_43" localSheetId="69">#REF!</definedName>
    <definedName name="Excel_BuiltIn_Print_Area_43" localSheetId="70">#REF!</definedName>
    <definedName name="Excel_BuiltIn_Print_Area_43" localSheetId="71">#REF!</definedName>
    <definedName name="Excel_BuiltIn_Print_Area_43" localSheetId="72">#REF!</definedName>
    <definedName name="Excel_BuiltIn_Print_Area_43" localSheetId="73">#REF!</definedName>
    <definedName name="Excel_BuiltIn_Print_Area_43" localSheetId="74">#REF!</definedName>
    <definedName name="Excel_BuiltIn_Print_Area_43" localSheetId="75">#REF!</definedName>
    <definedName name="Excel_BuiltIn_Print_Area_43" localSheetId="76">#REF!</definedName>
    <definedName name="Excel_BuiltIn_Print_Area_43" localSheetId="77">#REF!</definedName>
    <definedName name="Excel_BuiltIn_Print_Area_43" localSheetId="78">#REF!</definedName>
    <definedName name="Excel_BuiltIn_Print_Area_43" localSheetId="79">#REF!</definedName>
    <definedName name="Excel_BuiltIn_Print_Area_43" localSheetId="80">#REF!</definedName>
    <definedName name="Excel_BuiltIn_Print_Area_43" localSheetId="81">#REF!</definedName>
    <definedName name="Excel_BuiltIn_Print_Area_43" localSheetId="82">#REF!</definedName>
    <definedName name="Excel_BuiltIn_Print_Area_43" localSheetId="83">#REF!</definedName>
    <definedName name="Excel_BuiltIn_Print_Area_43" localSheetId="84">#REF!</definedName>
    <definedName name="Excel_BuiltIn_Print_Area_43" localSheetId="85">#REF!</definedName>
    <definedName name="Excel_BuiltIn_Print_Area_43" localSheetId="86">#REF!</definedName>
    <definedName name="Excel_BuiltIn_Print_Area_43" localSheetId="87">#REF!</definedName>
    <definedName name="Excel_BuiltIn_Print_Area_43" localSheetId="88">#REF!</definedName>
    <definedName name="Excel_BuiltIn_Print_Area_43" localSheetId="89">#REF!</definedName>
    <definedName name="Excel_BuiltIn_Print_Area_43" localSheetId="90">#REF!</definedName>
    <definedName name="Excel_BuiltIn_Print_Area_43" localSheetId="91">#REF!</definedName>
    <definedName name="Excel_BuiltIn_Print_Area_43" localSheetId="92">#REF!</definedName>
    <definedName name="Excel_BuiltIn_Print_Area_43" localSheetId="93">#REF!</definedName>
    <definedName name="Excel_BuiltIn_Print_Area_43" localSheetId="94">#REF!</definedName>
    <definedName name="Excel_BuiltIn_Print_Area_43" localSheetId="95">#REF!</definedName>
    <definedName name="Excel_BuiltIn_Print_Area_43" localSheetId="96">#REF!</definedName>
    <definedName name="Excel_BuiltIn_Print_Area_43" localSheetId="97">#REF!</definedName>
    <definedName name="Excel_BuiltIn_Print_Area_43" localSheetId="98">#REF!</definedName>
    <definedName name="Excel_BuiltIn_Print_Area_43" localSheetId="99">#REF!</definedName>
    <definedName name="Excel_BuiltIn_Print_Area_43" localSheetId="100">#REF!</definedName>
    <definedName name="Excel_BuiltIn_Print_Area_43" localSheetId="101">#REF!</definedName>
    <definedName name="Excel_BuiltIn_Print_Area_43" localSheetId="102">#REF!</definedName>
    <definedName name="Excel_BuiltIn_Print_Area_43" localSheetId="103">#REF!</definedName>
    <definedName name="Excel_BuiltIn_Print_Area_43" localSheetId="15">#REF!</definedName>
    <definedName name="Excel_BuiltIn_Print_Area_43" localSheetId="16">#REF!</definedName>
    <definedName name="Excel_BuiltIn_Print_Area_43" localSheetId="20">#REF!</definedName>
    <definedName name="Excel_BuiltIn_Print_Area_43" localSheetId="21">#REF!</definedName>
    <definedName name="Excel_BuiltIn_Print_Area_43" localSheetId="22">#REF!</definedName>
    <definedName name="Excel_BuiltIn_Print_Area_43" localSheetId="23">#REF!</definedName>
    <definedName name="Excel_BuiltIn_Print_Area_43" localSheetId="17">#REF!</definedName>
    <definedName name="Excel_BuiltIn_Print_Area_43" localSheetId="24">#REF!</definedName>
    <definedName name="Excel_BuiltIn_Print_Area_43" localSheetId="25">#REF!</definedName>
    <definedName name="Excel_BuiltIn_Print_Area_43" localSheetId="18">#REF!</definedName>
    <definedName name="Excel_BuiltIn_Print_Area_43" localSheetId="19">#REF!</definedName>
    <definedName name="Excel_BuiltIn_Print_Area_43" localSheetId="5">#REF!</definedName>
    <definedName name="Excel_BuiltIn_Print_Area_43" localSheetId="6">#REF!</definedName>
    <definedName name="Excel_BuiltIn_Print_Area_43" localSheetId="7">#REF!</definedName>
    <definedName name="Excel_BuiltIn_Print_Area_43" localSheetId="8">#REF!</definedName>
    <definedName name="Excel_BuiltIn_Print_Area_43" localSheetId="9">#REF!</definedName>
    <definedName name="Excel_BuiltIn_Print_Area_43" localSheetId="10">#REF!</definedName>
    <definedName name="Excel_BuiltIn_Print_Area_43" localSheetId="11">#REF!</definedName>
    <definedName name="Excel_BuiltIn_Print_Area_43" localSheetId="12">#REF!</definedName>
    <definedName name="Excel_BuiltIn_Print_Area_43" localSheetId="13">#REF!</definedName>
    <definedName name="Excel_BuiltIn_Print_Area_43" localSheetId="14">#REF!</definedName>
    <definedName name="Excel_BuiltIn_Print_Area_43">#REF!</definedName>
    <definedName name="Excel_BuiltIn_Print_Area_44" localSheetId="27">#REF!</definedName>
    <definedName name="Excel_BuiltIn_Print_Area_44" localSheetId="26">#REF!</definedName>
    <definedName name="Excel_BuiltIn_Print_Area_44" localSheetId="28">#REF!</definedName>
    <definedName name="Excel_BuiltIn_Print_Area_44" localSheetId="29">#REF!</definedName>
    <definedName name="Excel_BuiltIn_Print_Area_44" localSheetId="30">#REF!</definedName>
    <definedName name="Excel_BuiltIn_Print_Area_44" localSheetId="31">#REF!</definedName>
    <definedName name="Excel_BuiltIn_Print_Area_44" localSheetId="32">#REF!</definedName>
    <definedName name="Excel_BuiltIn_Print_Area_44" localSheetId="33">#REF!</definedName>
    <definedName name="Excel_BuiltIn_Print_Area_44" localSheetId="34">#REF!</definedName>
    <definedName name="Excel_BuiltIn_Print_Area_44" localSheetId="35">#REF!</definedName>
    <definedName name="Excel_BuiltIn_Print_Area_44" localSheetId="36">#REF!</definedName>
    <definedName name="Excel_BuiltIn_Print_Area_44" localSheetId="37">#REF!</definedName>
    <definedName name="Excel_BuiltIn_Print_Area_44" localSheetId="38">#REF!</definedName>
    <definedName name="Excel_BuiltIn_Print_Area_44" localSheetId="39">#REF!</definedName>
    <definedName name="Excel_BuiltIn_Print_Area_44" localSheetId="40">#REF!</definedName>
    <definedName name="Excel_BuiltIn_Print_Area_44" localSheetId="41">#REF!</definedName>
    <definedName name="Excel_BuiltIn_Print_Area_44" localSheetId="42">#REF!</definedName>
    <definedName name="Excel_BuiltIn_Print_Area_44" localSheetId="43">#REF!</definedName>
    <definedName name="Excel_BuiltIn_Print_Area_44" localSheetId="44">#REF!</definedName>
    <definedName name="Excel_BuiltIn_Print_Area_44" localSheetId="45">#REF!</definedName>
    <definedName name="Excel_BuiltIn_Print_Area_44" localSheetId="46">#REF!</definedName>
    <definedName name="Excel_BuiltIn_Print_Area_44" localSheetId="47">#REF!</definedName>
    <definedName name="Excel_BuiltIn_Print_Area_44" localSheetId="48">#REF!</definedName>
    <definedName name="Excel_BuiltIn_Print_Area_44" localSheetId="49">#REF!</definedName>
    <definedName name="Excel_BuiltIn_Print_Area_44" localSheetId="50">#REF!</definedName>
    <definedName name="Excel_BuiltIn_Print_Area_44" localSheetId="51">#REF!</definedName>
    <definedName name="Excel_BuiltIn_Print_Area_44" localSheetId="52">#REF!</definedName>
    <definedName name="Excel_BuiltIn_Print_Area_44" localSheetId="53">#REF!</definedName>
    <definedName name="Excel_BuiltIn_Print_Area_44" localSheetId="54">#REF!</definedName>
    <definedName name="Excel_BuiltIn_Print_Area_44" localSheetId="55">#REF!</definedName>
    <definedName name="Excel_BuiltIn_Print_Area_44" localSheetId="56">#REF!</definedName>
    <definedName name="Excel_BuiltIn_Print_Area_44" localSheetId="57">#REF!</definedName>
    <definedName name="Excel_BuiltIn_Print_Area_44" localSheetId="58">#REF!</definedName>
    <definedName name="Excel_BuiltIn_Print_Area_44" localSheetId="59">#REF!</definedName>
    <definedName name="Excel_BuiltIn_Print_Area_44" localSheetId="60">#REF!</definedName>
    <definedName name="Excel_BuiltIn_Print_Area_44" localSheetId="61">#REF!</definedName>
    <definedName name="Excel_BuiltIn_Print_Area_44" localSheetId="62">#REF!</definedName>
    <definedName name="Excel_BuiltIn_Print_Area_44" localSheetId="63">#REF!</definedName>
    <definedName name="Excel_BuiltIn_Print_Area_44" localSheetId="64">#REF!</definedName>
    <definedName name="Excel_BuiltIn_Print_Area_44" localSheetId="65">#REF!</definedName>
    <definedName name="Excel_BuiltIn_Print_Area_44" localSheetId="66">#REF!</definedName>
    <definedName name="Excel_BuiltIn_Print_Area_44" localSheetId="67">#REF!</definedName>
    <definedName name="Excel_BuiltIn_Print_Area_44" localSheetId="68">#REF!</definedName>
    <definedName name="Excel_BuiltIn_Print_Area_44" localSheetId="69">#REF!</definedName>
    <definedName name="Excel_BuiltIn_Print_Area_44" localSheetId="70">#REF!</definedName>
    <definedName name="Excel_BuiltIn_Print_Area_44" localSheetId="71">#REF!</definedName>
    <definedName name="Excel_BuiltIn_Print_Area_44" localSheetId="72">#REF!</definedName>
    <definedName name="Excel_BuiltIn_Print_Area_44" localSheetId="73">#REF!</definedName>
    <definedName name="Excel_BuiltIn_Print_Area_44" localSheetId="74">#REF!</definedName>
    <definedName name="Excel_BuiltIn_Print_Area_44" localSheetId="75">#REF!</definedName>
    <definedName name="Excel_BuiltIn_Print_Area_44" localSheetId="76">#REF!</definedName>
    <definedName name="Excel_BuiltIn_Print_Area_44" localSheetId="77">#REF!</definedName>
    <definedName name="Excel_BuiltIn_Print_Area_44" localSheetId="78">#REF!</definedName>
    <definedName name="Excel_BuiltIn_Print_Area_44" localSheetId="79">#REF!</definedName>
    <definedName name="Excel_BuiltIn_Print_Area_44" localSheetId="80">#REF!</definedName>
    <definedName name="Excel_BuiltIn_Print_Area_44" localSheetId="81">#REF!</definedName>
    <definedName name="Excel_BuiltIn_Print_Area_44" localSheetId="82">#REF!</definedName>
    <definedName name="Excel_BuiltIn_Print_Area_44" localSheetId="83">#REF!</definedName>
    <definedName name="Excel_BuiltIn_Print_Area_44" localSheetId="84">#REF!</definedName>
    <definedName name="Excel_BuiltIn_Print_Area_44" localSheetId="85">#REF!</definedName>
    <definedName name="Excel_BuiltIn_Print_Area_44" localSheetId="86">#REF!</definedName>
    <definedName name="Excel_BuiltIn_Print_Area_44" localSheetId="87">#REF!</definedName>
    <definedName name="Excel_BuiltIn_Print_Area_44" localSheetId="88">#REF!</definedName>
    <definedName name="Excel_BuiltIn_Print_Area_44" localSheetId="89">#REF!</definedName>
    <definedName name="Excel_BuiltIn_Print_Area_44" localSheetId="90">#REF!</definedName>
    <definedName name="Excel_BuiltIn_Print_Area_44" localSheetId="91">#REF!</definedName>
    <definedName name="Excel_BuiltIn_Print_Area_44" localSheetId="92">#REF!</definedName>
    <definedName name="Excel_BuiltIn_Print_Area_44" localSheetId="93">#REF!</definedName>
    <definedName name="Excel_BuiltIn_Print_Area_44" localSheetId="94">#REF!</definedName>
    <definedName name="Excel_BuiltIn_Print_Area_44" localSheetId="95">#REF!</definedName>
    <definedName name="Excel_BuiltIn_Print_Area_44" localSheetId="96">#REF!</definedName>
    <definedName name="Excel_BuiltIn_Print_Area_44" localSheetId="97">#REF!</definedName>
    <definedName name="Excel_BuiltIn_Print_Area_44" localSheetId="98">#REF!</definedName>
    <definedName name="Excel_BuiltIn_Print_Area_44" localSheetId="99">#REF!</definedName>
    <definedName name="Excel_BuiltIn_Print_Area_44" localSheetId="100">#REF!</definedName>
    <definedName name="Excel_BuiltIn_Print_Area_44" localSheetId="101">#REF!</definedName>
    <definedName name="Excel_BuiltIn_Print_Area_44" localSheetId="102">#REF!</definedName>
    <definedName name="Excel_BuiltIn_Print_Area_44" localSheetId="103">#REF!</definedName>
    <definedName name="Excel_BuiltIn_Print_Area_44" localSheetId="15">#REF!</definedName>
    <definedName name="Excel_BuiltIn_Print_Area_44" localSheetId="16">#REF!</definedName>
    <definedName name="Excel_BuiltIn_Print_Area_44" localSheetId="20">#REF!</definedName>
    <definedName name="Excel_BuiltIn_Print_Area_44" localSheetId="21">#REF!</definedName>
    <definedName name="Excel_BuiltIn_Print_Area_44" localSheetId="22">#REF!</definedName>
    <definedName name="Excel_BuiltIn_Print_Area_44" localSheetId="23">#REF!</definedName>
    <definedName name="Excel_BuiltIn_Print_Area_44" localSheetId="17">#REF!</definedName>
    <definedName name="Excel_BuiltIn_Print_Area_44" localSheetId="24">#REF!</definedName>
    <definedName name="Excel_BuiltIn_Print_Area_44" localSheetId="25">#REF!</definedName>
    <definedName name="Excel_BuiltIn_Print_Area_44" localSheetId="18">#REF!</definedName>
    <definedName name="Excel_BuiltIn_Print_Area_44" localSheetId="19">#REF!</definedName>
    <definedName name="Excel_BuiltIn_Print_Area_44" localSheetId="5">#REF!</definedName>
    <definedName name="Excel_BuiltIn_Print_Area_44" localSheetId="6">#REF!</definedName>
    <definedName name="Excel_BuiltIn_Print_Area_44" localSheetId="7">#REF!</definedName>
    <definedName name="Excel_BuiltIn_Print_Area_44" localSheetId="8">#REF!</definedName>
    <definedName name="Excel_BuiltIn_Print_Area_44" localSheetId="9">#REF!</definedName>
    <definedName name="Excel_BuiltIn_Print_Area_44" localSheetId="10">#REF!</definedName>
    <definedName name="Excel_BuiltIn_Print_Area_44" localSheetId="11">#REF!</definedName>
    <definedName name="Excel_BuiltIn_Print_Area_44" localSheetId="12">#REF!</definedName>
    <definedName name="Excel_BuiltIn_Print_Area_44" localSheetId="13">#REF!</definedName>
    <definedName name="Excel_BuiltIn_Print_Area_44" localSheetId="14">#REF!</definedName>
    <definedName name="Excel_BuiltIn_Print_Area_44">#REF!</definedName>
    <definedName name="Excel_BuiltIn_Print_Area_45" localSheetId="27">#REF!</definedName>
    <definedName name="Excel_BuiltIn_Print_Area_45" localSheetId="26">#REF!</definedName>
    <definedName name="Excel_BuiltIn_Print_Area_45" localSheetId="28">#REF!</definedName>
    <definedName name="Excel_BuiltIn_Print_Area_45" localSheetId="29">#REF!</definedName>
    <definedName name="Excel_BuiltIn_Print_Area_45" localSheetId="30">#REF!</definedName>
    <definedName name="Excel_BuiltIn_Print_Area_45" localSheetId="31">#REF!</definedName>
    <definedName name="Excel_BuiltIn_Print_Area_45" localSheetId="32">#REF!</definedName>
    <definedName name="Excel_BuiltIn_Print_Area_45" localSheetId="33">#REF!</definedName>
    <definedName name="Excel_BuiltIn_Print_Area_45" localSheetId="34">#REF!</definedName>
    <definedName name="Excel_BuiltIn_Print_Area_45" localSheetId="35">#REF!</definedName>
    <definedName name="Excel_BuiltIn_Print_Area_45" localSheetId="36">#REF!</definedName>
    <definedName name="Excel_BuiltIn_Print_Area_45" localSheetId="37">#REF!</definedName>
    <definedName name="Excel_BuiltIn_Print_Area_45" localSheetId="38">#REF!</definedName>
    <definedName name="Excel_BuiltIn_Print_Area_45" localSheetId="39">#REF!</definedName>
    <definedName name="Excel_BuiltIn_Print_Area_45" localSheetId="40">#REF!</definedName>
    <definedName name="Excel_BuiltIn_Print_Area_45" localSheetId="41">#REF!</definedName>
    <definedName name="Excel_BuiltIn_Print_Area_45" localSheetId="42">#REF!</definedName>
    <definedName name="Excel_BuiltIn_Print_Area_45" localSheetId="43">#REF!</definedName>
    <definedName name="Excel_BuiltIn_Print_Area_45" localSheetId="44">#REF!</definedName>
    <definedName name="Excel_BuiltIn_Print_Area_45" localSheetId="45">#REF!</definedName>
    <definedName name="Excel_BuiltIn_Print_Area_45" localSheetId="46">#REF!</definedName>
    <definedName name="Excel_BuiltIn_Print_Area_45" localSheetId="47">#REF!</definedName>
    <definedName name="Excel_BuiltIn_Print_Area_45" localSheetId="48">#REF!</definedName>
    <definedName name="Excel_BuiltIn_Print_Area_45" localSheetId="49">#REF!</definedName>
    <definedName name="Excel_BuiltIn_Print_Area_45" localSheetId="50">#REF!</definedName>
    <definedName name="Excel_BuiltIn_Print_Area_45" localSheetId="51">#REF!</definedName>
    <definedName name="Excel_BuiltIn_Print_Area_45" localSheetId="52">#REF!</definedName>
    <definedName name="Excel_BuiltIn_Print_Area_45" localSheetId="53">#REF!</definedName>
    <definedName name="Excel_BuiltIn_Print_Area_45" localSheetId="54">#REF!</definedName>
    <definedName name="Excel_BuiltIn_Print_Area_45" localSheetId="55">#REF!</definedName>
    <definedName name="Excel_BuiltIn_Print_Area_45" localSheetId="56">#REF!</definedName>
    <definedName name="Excel_BuiltIn_Print_Area_45" localSheetId="57">#REF!</definedName>
    <definedName name="Excel_BuiltIn_Print_Area_45" localSheetId="58">#REF!</definedName>
    <definedName name="Excel_BuiltIn_Print_Area_45" localSheetId="59">#REF!</definedName>
    <definedName name="Excel_BuiltIn_Print_Area_45" localSheetId="60">#REF!</definedName>
    <definedName name="Excel_BuiltIn_Print_Area_45" localSheetId="61">#REF!</definedName>
    <definedName name="Excel_BuiltIn_Print_Area_45" localSheetId="62">#REF!</definedName>
    <definedName name="Excel_BuiltIn_Print_Area_45" localSheetId="63">#REF!</definedName>
    <definedName name="Excel_BuiltIn_Print_Area_45" localSheetId="64">#REF!</definedName>
    <definedName name="Excel_BuiltIn_Print_Area_45" localSheetId="65">#REF!</definedName>
    <definedName name="Excel_BuiltIn_Print_Area_45" localSheetId="66">#REF!</definedName>
    <definedName name="Excel_BuiltIn_Print_Area_45" localSheetId="67">#REF!</definedName>
    <definedName name="Excel_BuiltIn_Print_Area_45" localSheetId="68">#REF!</definedName>
    <definedName name="Excel_BuiltIn_Print_Area_45" localSheetId="69">#REF!</definedName>
    <definedName name="Excel_BuiltIn_Print_Area_45" localSheetId="70">#REF!</definedName>
    <definedName name="Excel_BuiltIn_Print_Area_45" localSheetId="71">#REF!</definedName>
    <definedName name="Excel_BuiltIn_Print_Area_45" localSheetId="72">#REF!</definedName>
    <definedName name="Excel_BuiltIn_Print_Area_45" localSheetId="73">#REF!</definedName>
    <definedName name="Excel_BuiltIn_Print_Area_45" localSheetId="74">#REF!</definedName>
    <definedName name="Excel_BuiltIn_Print_Area_45" localSheetId="75">#REF!</definedName>
    <definedName name="Excel_BuiltIn_Print_Area_45" localSheetId="76">#REF!</definedName>
    <definedName name="Excel_BuiltIn_Print_Area_45" localSheetId="77">#REF!</definedName>
    <definedName name="Excel_BuiltIn_Print_Area_45" localSheetId="78">#REF!</definedName>
    <definedName name="Excel_BuiltIn_Print_Area_45" localSheetId="79">#REF!</definedName>
    <definedName name="Excel_BuiltIn_Print_Area_45" localSheetId="80">#REF!</definedName>
    <definedName name="Excel_BuiltIn_Print_Area_45" localSheetId="81">#REF!</definedName>
    <definedName name="Excel_BuiltIn_Print_Area_45" localSheetId="82">#REF!</definedName>
    <definedName name="Excel_BuiltIn_Print_Area_45" localSheetId="83">#REF!</definedName>
    <definedName name="Excel_BuiltIn_Print_Area_45" localSheetId="84">#REF!</definedName>
    <definedName name="Excel_BuiltIn_Print_Area_45" localSheetId="85">#REF!</definedName>
    <definedName name="Excel_BuiltIn_Print_Area_45" localSheetId="86">#REF!</definedName>
    <definedName name="Excel_BuiltIn_Print_Area_45" localSheetId="87">#REF!</definedName>
    <definedName name="Excel_BuiltIn_Print_Area_45" localSheetId="88">#REF!</definedName>
    <definedName name="Excel_BuiltIn_Print_Area_45" localSheetId="89">#REF!</definedName>
    <definedName name="Excel_BuiltIn_Print_Area_45" localSheetId="90">#REF!</definedName>
    <definedName name="Excel_BuiltIn_Print_Area_45" localSheetId="91">#REF!</definedName>
    <definedName name="Excel_BuiltIn_Print_Area_45" localSheetId="92">#REF!</definedName>
    <definedName name="Excel_BuiltIn_Print_Area_45" localSheetId="93">#REF!</definedName>
    <definedName name="Excel_BuiltIn_Print_Area_45" localSheetId="94">#REF!</definedName>
    <definedName name="Excel_BuiltIn_Print_Area_45" localSheetId="95">#REF!</definedName>
    <definedName name="Excel_BuiltIn_Print_Area_45" localSheetId="96">#REF!</definedName>
    <definedName name="Excel_BuiltIn_Print_Area_45" localSheetId="97">#REF!</definedName>
    <definedName name="Excel_BuiltIn_Print_Area_45" localSheetId="98">#REF!</definedName>
    <definedName name="Excel_BuiltIn_Print_Area_45" localSheetId="99">#REF!</definedName>
    <definedName name="Excel_BuiltIn_Print_Area_45" localSheetId="100">#REF!</definedName>
    <definedName name="Excel_BuiltIn_Print_Area_45" localSheetId="101">#REF!</definedName>
    <definedName name="Excel_BuiltIn_Print_Area_45" localSheetId="102">#REF!</definedName>
    <definedName name="Excel_BuiltIn_Print_Area_45" localSheetId="103">#REF!</definedName>
    <definedName name="Excel_BuiltIn_Print_Area_45" localSheetId="15">#REF!</definedName>
    <definedName name="Excel_BuiltIn_Print_Area_45" localSheetId="16">#REF!</definedName>
    <definedName name="Excel_BuiltIn_Print_Area_45" localSheetId="20">#REF!</definedName>
    <definedName name="Excel_BuiltIn_Print_Area_45" localSheetId="21">#REF!</definedName>
    <definedName name="Excel_BuiltIn_Print_Area_45" localSheetId="22">#REF!</definedName>
    <definedName name="Excel_BuiltIn_Print_Area_45" localSheetId="23">#REF!</definedName>
    <definedName name="Excel_BuiltIn_Print_Area_45" localSheetId="17">#REF!</definedName>
    <definedName name="Excel_BuiltIn_Print_Area_45" localSheetId="24">#REF!</definedName>
    <definedName name="Excel_BuiltIn_Print_Area_45" localSheetId="25">#REF!</definedName>
    <definedName name="Excel_BuiltIn_Print_Area_45" localSheetId="18">#REF!</definedName>
    <definedName name="Excel_BuiltIn_Print_Area_45" localSheetId="19">#REF!</definedName>
    <definedName name="Excel_BuiltIn_Print_Area_45" localSheetId="5">#REF!</definedName>
    <definedName name="Excel_BuiltIn_Print_Area_45" localSheetId="6">#REF!</definedName>
    <definedName name="Excel_BuiltIn_Print_Area_45" localSheetId="7">#REF!</definedName>
    <definedName name="Excel_BuiltIn_Print_Area_45" localSheetId="8">#REF!</definedName>
    <definedName name="Excel_BuiltIn_Print_Area_45" localSheetId="9">#REF!</definedName>
    <definedName name="Excel_BuiltIn_Print_Area_45" localSheetId="10">#REF!</definedName>
    <definedName name="Excel_BuiltIn_Print_Area_45" localSheetId="11">#REF!</definedName>
    <definedName name="Excel_BuiltIn_Print_Area_45" localSheetId="12">#REF!</definedName>
    <definedName name="Excel_BuiltIn_Print_Area_45" localSheetId="13">#REF!</definedName>
    <definedName name="Excel_BuiltIn_Print_Area_45" localSheetId="14">#REF!</definedName>
    <definedName name="Excel_BuiltIn_Print_Area_45">#REF!</definedName>
    <definedName name="Excel_BuiltIn_Print_Area_46" localSheetId="27">#REF!</definedName>
    <definedName name="Excel_BuiltIn_Print_Area_46" localSheetId="26">#REF!</definedName>
    <definedName name="Excel_BuiltIn_Print_Area_46" localSheetId="28">#REF!</definedName>
    <definedName name="Excel_BuiltIn_Print_Area_46" localSheetId="29">#REF!</definedName>
    <definedName name="Excel_BuiltIn_Print_Area_46" localSheetId="30">#REF!</definedName>
    <definedName name="Excel_BuiltIn_Print_Area_46" localSheetId="31">#REF!</definedName>
    <definedName name="Excel_BuiltIn_Print_Area_46" localSheetId="32">#REF!</definedName>
    <definedName name="Excel_BuiltIn_Print_Area_46" localSheetId="33">#REF!</definedName>
    <definedName name="Excel_BuiltIn_Print_Area_46" localSheetId="34">#REF!</definedName>
    <definedName name="Excel_BuiltIn_Print_Area_46" localSheetId="35">#REF!</definedName>
    <definedName name="Excel_BuiltIn_Print_Area_46" localSheetId="36">#REF!</definedName>
    <definedName name="Excel_BuiltIn_Print_Area_46" localSheetId="37">#REF!</definedName>
    <definedName name="Excel_BuiltIn_Print_Area_46" localSheetId="38">#REF!</definedName>
    <definedName name="Excel_BuiltIn_Print_Area_46" localSheetId="39">#REF!</definedName>
    <definedName name="Excel_BuiltIn_Print_Area_46" localSheetId="40">#REF!</definedName>
    <definedName name="Excel_BuiltIn_Print_Area_46" localSheetId="41">#REF!</definedName>
    <definedName name="Excel_BuiltIn_Print_Area_46" localSheetId="42">#REF!</definedName>
    <definedName name="Excel_BuiltIn_Print_Area_46" localSheetId="43">#REF!</definedName>
    <definedName name="Excel_BuiltIn_Print_Area_46" localSheetId="44">#REF!</definedName>
    <definedName name="Excel_BuiltIn_Print_Area_46" localSheetId="45">#REF!</definedName>
    <definedName name="Excel_BuiltIn_Print_Area_46" localSheetId="46">#REF!</definedName>
    <definedName name="Excel_BuiltIn_Print_Area_46" localSheetId="47">#REF!</definedName>
    <definedName name="Excel_BuiltIn_Print_Area_46" localSheetId="48">#REF!</definedName>
    <definedName name="Excel_BuiltIn_Print_Area_46" localSheetId="49">#REF!</definedName>
    <definedName name="Excel_BuiltIn_Print_Area_46" localSheetId="50">#REF!</definedName>
    <definedName name="Excel_BuiltIn_Print_Area_46" localSheetId="51">#REF!</definedName>
    <definedName name="Excel_BuiltIn_Print_Area_46" localSheetId="52">#REF!</definedName>
    <definedName name="Excel_BuiltIn_Print_Area_46" localSheetId="53">#REF!</definedName>
    <definedName name="Excel_BuiltIn_Print_Area_46" localSheetId="54">#REF!</definedName>
    <definedName name="Excel_BuiltIn_Print_Area_46" localSheetId="55">#REF!</definedName>
    <definedName name="Excel_BuiltIn_Print_Area_46" localSheetId="56">#REF!</definedName>
    <definedName name="Excel_BuiltIn_Print_Area_46" localSheetId="57">#REF!</definedName>
    <definedName name="Excel_BuiltIn_Print_Area_46" localSheetId="58">#REF!</definedName>
    <definedName name="Excel_BuiltIn_Print_Area_46" localSheetId="59">#REF!</definedName>
    <definedName name="Excel_BuiltIn_Print_Area_46" localSheetId="60">#REF!</definedName>
    <definedName name="Excel_BuiltIn_Print_Area_46" localSheetId="61">#REF!</definedName>
    <definedName name="Excel_BuiltIn_Print_Area_46" localSheetId="62">#REF!</definedName>
    <definedName name="Excel_BuiltIn_Print_Area_46" localSheetId="63">#REF!</definedName>
    <definedName name="Excel_BuiltIn_Print_Area_46" localSheetId="64">#REF!</definedName>
    <definedName name="Excel_BuiltIn_Print_Area_46" localSheetId="65">#REF!</definedName>
    <definedName name="Excel_BuiltIn_Print_Area_46" localSheetId="66">#REF!</definedName>
    <definedName name="Excel_BuiltIn_Print_Area_46" localSheetId="67">#REF!</definedName>
    <definedName name="Excel_BuiltIn_Print_Area_46" localSheetId="68">#REF!</definedName>
    <definedName name="Excel_BuiltIn_Print_Area_46" localSheetId="69">#REF!</definedName>
    <definedName name="Excel_BuiltIn_Print_Area_46" localSheetId="70">#REF!</definedName>
    <definedName name="Excel_BuiltIn_Print_Area_46" localSheetId="71">#REF!</definedName>
    <definedName name="Excel_BuiltIn_Print_Area_46" localSheetId="72">#REF!</definedName>
    <definedName name="Excel_BuiltIn_Print_Area_46" localSheetId="73">#REF!</definedName>
    <definedName name="Excel_BuiltIn_Print_Area_46" localSheetId="74">#REF!</definedName>
    <definedName name="Excel_BuiltIn_Print_Area_46" localSheetId="75">#REF!</definedName>
    <definedName name="Excel_BuiltIn_Print_Area_46" localSheetId="76">#REF!</definedName>
    <definedName name="Excel_BuiltIn_Print_Area_46" localSheetId="77">#REF!</definedName>
    <definedName name="Excel_BuiltIn_Print_Area_46" localSheetId="78">#REF!</definedName>
    <definedName name="Excel_BuiltIn_Print_Area_46" localSheetId="79">#REF!</definedName>
    <definedName name="Excel_BuiltIn_Print_Area_46" localSheetId="80">#REF!</definedName>
    <definedName name="Excel_BuiltIn_Print_Area_46" localSheetId="81">#REF!</definedName>
    <definedName name="Excel_BuiltIn_Print_Area_46" localSheetId="82">#REF!</definedName>
    <definedName name="Excel_BuiltIn_Print_Area_46" localSheetId="83">#REF!</definedName>
    <definedName name="Excel_BuiltIn_Print_Area_46" localSheetId="84">#REF!</definedName>
    <definedName name="Excel_BuiltIn_Print_Area_46" localSheetId="85">#REF!</definedName>
    <definedName name="Excel_BuiltIn_Print_Area_46" localSheetId="86">#REF!</definedName>
    <definedName name="Excel_BuiltIn_Print_Area_46" localSheetId="87">#REF!</definedName>
    <definedName name="Excel_BuiltIn_Print_Area_46" localSheetId="88">#REF!</definedName>
    <definedName name="Excel_BuiltIn_Print_Area_46" localSheetId="89">#REF!</definedName>
    <definedName name="Excel_BuiltIn_Print_Area_46" localSheetId="90">#REF!</definedName>
    <definedName name="Excel_BuiltIn_Print_Area_46" localSheetId="91">#REF!</definedName>
    <definedName name="Excel_BuiltIn_Print_Area_46" localSheetId="92">#REF!</definedName>
    <definedName name="Excel_BuiltIn_Print_Area_46" localSheetId="93">#REF!</definedName>
    <definedName name="Excel_BuiltIn_Print_Area_46" localSheetId="94">#REF!</definedName>
    <definedName name="Excel_BuiltIn_Print_Area_46" localSheetId="95">#REF!</definedName>
    <definedName name="Excel_BuiltIn_Print_Area_46" localSheetId="96">#REF!</definedName>
    <definedName name="Excel_BuiltIn_Print_Area_46" localSheetId="97">#REF!</definedName>
    <definedName name="Excel_BuiltIn_Print_Area_46" localSheetId="98">#REF!</definedName>
    <definedName name="Excel_BuiltIn_Print_Area_46" localSheetId="99">#REF!</definedName>
    <definedName name="Excel_BuiltIn_Print_Area_46" localSheetId="100">#REF!</definedName>
    <definedName name="Excel_BuiltIn_Print_Area_46" localSheetId="101">#REF!</definedName>
    <definedName name="Excel_BuiltIn_Print_Area_46" localSheetId="102">#REF!</definedName>
    <definedName name="Excel_BuiltIn_Print_Area_46" localSheetId="103">#REF!</definedName>
    <definedName name="Excel_BuiltIn_Print_Area_46" localSheetId="15">#REF!</definedName>
    <definedName name="Excel_BuiltIn_Print_Area_46" localSheetId="16">#REF!</definedName>
    <definedName name="Excel_BuiltIn_Print_Area_46" localSheetId="20">#REF!</definedName>
    <definedName name="Excel_BuiltIn_Print_Area_46" localSheetId="21">#REF!</definedName>
    <definedName name="Excel_BuiltIn_Print_Area_46" localSheetId="22">#REF!</definedName>
    <definedName name="Excel_BuiltIn_Print_Area_46" localSheetId="23">#REF!</definedName>
    <definedName name="Excel_BuiltIn_Print_Area_46" localSheetId="17">#REF!</definedName>
    <definedName name="Excel_BuiltIn_Print_Area_46" localSheetId="24">#REF!</definedName>
    <definedName name="Excel_BuiltIn_Print_Area_46" localSheetId="25">#REF!</definedName>
    <definedName name="Excel_BuiltIn_Print_Area_46" localSheetId="18">#REF!</definedName>
    <definedName name="Excel_BuiltIn_Print_Area_46" localSheetId="19">#REF!</definedName>
    <definedName name="Excel_BuiltIn_Print_Area_46" localSheetId="5">#REF!</definedName>
    <definedName name="Excel_BuiltIn_Print_Area_46" localSheetId="6">#REF!</definedName>
    <definedName name="Excel_BuiltIn_Print_Area_46" localSheetId="7">#REF!</definedName>
    <definedName name="Excel_BuiltIn_Print_Area_46" localSheetId="8">#REF!</definedName>
    <definedName name="Excel_BuiltIn_Print_Area_46" localSheetId="9">#REF!</definedName>
    <definedName name="Excel_BuiltIn_Print_Area_46" localSheetId="10">#REF!</definedName>
    <definedName name="Excel_BuiltIn_Print_Area_46" localSheetId="11">#REF!</definedName>
    <definedName name="Excel_BuiltIn_Print_Area_46" localSheetId="12">#REF!</definedName>
    <definedName name="Excel_BuiltIn_Print_Area_46" localSheetId="13">#REF!</definedName>
    <definedName name="Excel_BuiltIn_Print_Area_46" localSheetId="14">#REF!</definedName>
    <definedName name="Excel_BuiltIn_Print_Area_46">#REF!</definedName>
    <definedName name="Excel_BuiltIn_Print_Area_47" localSheetId="27">#REF!</definedName>
    <definedName name="Excel_BuiltIn_Print_Area_47" localSheetId="26">#REF!</definedName>
    <definedName name="Excel_BuiltIn_Print_Area_47" localSheetId="28">#REF!</definedName>
    <definedName name="Excel_BuiltIn_Print_Area_47" localSheetId="29">#REF!</definedName>
    <definedName name="Excel_BuiltIn_Print_Area_47" localSheetId="30">#REF!</definedName>
    <definedName name="Excel_BuiltIn_Print_Area_47" localSheetId="31">#REF!</definedName>
    <definedName name="Excel_BuiltIn_Print_Area_47" localSheetId="32">#REF!</definedName>
    <definedName name="Excel_BuiltIn_Print_Area_47" localSheetId="33">#REF!</definedName>
    <definedName name="Excel_BuiltIn_Print_Area_47" localSheetId="34">#REF!</definedName>
    <definedName name="Excel_BuiltIn_Print_Area_47" localSheetId="35">#REF!</definedName>
    <definedName name="Excel_BuiltIn_Print_Area_47" localSheetId="36">#REF!</definedName>
    <definedName name="Excel_BuiltIn_Print_Area_47" localSheetId="37">#REF!</definedName>
    <definedName name="Excel_BuiltIn_Print_Area_47" localSheetId="38">#REF!</definedName>
    <definedName name="Excel_BuiltIn_Print_Area_47" localSheetId="39">#REF!</definedName>
    <definedName name="Excel_BuiltIn_Print_Area_47" localSheetId="40">#REF!</definedName>
    <definedName name="Excel_BuiltIn_Print_Area_47" localSheetId="41">#REF!</definedName>
    <definedName name="Excel_BuiltIn_Print_Area_47" localSheetId="42">#REF!</definedName>
    <definedName name="Excel_BuiltIn_Print_Area_47" localSheetId="43">#REF!</definedName>
    <definedName name="Excel_BuiltIn_Print_Area_47" localSheetId="44">#REF!</definedName>
    <definedName name="Excel_BuiltIn_Print_Area_47" localSheetId="45">#REF!</definedName>
    <definedName name="Excel_BuiltIn_Print_Area_47" localSheetId="46">#REF!</definedName>
    <definedName name="Excel_BuiltIn_Print_Area_47" localSheetId="47">#REF!</definedName>
    <definedName name="Excel_BuiltIn_Print_Area_47" localSheetId="48">#REF!</definedName>
    <definedName name="Excel_BuiltIn_Print_Area_47" localSheetId="49">#REF!</definedName>
    <definedName name="Excel_BuiltIn_Print_Area_47" localSheetId="50">#REF!</definedName>
    <definedName name="Excel_BuiltIn_Print_Area_47" localSheetId="51">#REF!</definedName>
    <definedName name="Excel_BuiltIn_Print_Area_47" localSheetId="52">#REF!</definedName>
    <definedName name="Excel_BuiltIn_Print_Area_47" localSheetId="53">#REF!</definedName>
    <definedName name="Excel_BuiltIn_Print_Area_47" localSheetId="54">#REF!</definedName>
    <definedName name="Excel_BuiltIn_Print_Area_47" localSheetId="55">#REF!</definedName>
    <definedName name="Excel_BuiltIn_Print_Area_47" localSheetId="56">#REF!</definedName>
    <definedName name="Excel_BuiltIn_Print_Area_47" localSheetId="57">#REF!</definedName>
    <definedName name="Excel_BuiltIn_Print_Area_47" localSheetId="58">#REF!</definedName>
    <definedName name="Excel_BuiltIn_Print_Area_47" localSheetId="59">#REF!</definedName>
    <definedName name="Excel_BuiltIn_Print_Area_47" localSheetId="60">#REF!</definedName>
    <definedName name="Excel_BuiltIn_Print_Area_47" localSheetId="61">#REF!</definedName>
    <definedName name="Excel_BuiltIn_Print_Area_47" localSheetId="62">#REF!</definedName>
    <definedName name="Excel_BuiltIn_Print_Area_47" localSheetId="63">#REF!</definedName>
    <definedName name="Excel_BuiltIn_Print_Area_47" localSheetId="64">#REF!</definedName>
    <definedName name="Excel_BuiltIn_Print_Area_47" localSheetId="65">#REF!</definedName>
    <definedName name="Excel_BuiltIn_Print_Area_47" localSheetId="66">#REF!</definedName>
    <definedName name="Excel_BuiltIn_Print_Area_47" localSheetId="67">#REF!</definedName>
    <definedName name="Excel_BuiltIn_Print_Area_47" localSheetId="68">#REF!</definedName>
    <definedName name="Excel_BuiltIn_Print_Area_47" localSheetId="69">#REF!</definedName>
    <definedName name="Excel_BuiltIn_Print_Area_47" localSheetId="70">#REF!</definedName>
    <definedName name="Excel_BuiltIn_Print_Area_47" localSheetId="71">#REF!</definedName>
    <definedName name="Excel_BuiltIn_Print_Area_47" localSheetId="72">#REF!</definedName>
    <definedName name="Excel_BuiltIn_Print_Area_47" localSheetId="73">#REF!</definedName>
    <definedName name="Excel_BuiltIn_Print_Area_47" localSheetId="74">#REF!</definedName>
    <definedName name="Excel_BuiltIn_Print_Area_47" localSheetId="75">#REF!</definedName>
    <definedName name="Excel_BuiltIn_Print_Area_47" localSheetId="76">#REF!</definedName>
    <definedName name="Excel_BuiltIn_Print_Area_47" localSheetId="77">#REF!</definedName>
    <definedName name="Excel_BuiltIn_Print_Area_47" localSheetId="78">#REF!</definedName>
    <definedName name="Excel_BuiltIn_Print_Area_47" localSheetId="79">#REF!</definedName>
    <definedName name="Excel_BuiltIn_Print_Area_47" localSheetId="80">#REF!</definedName>
    <definedName name="Excel_BuiltIn_Print_Area_47" localSheetId="81">#REF!</definedName>
    <definedName name="Excel_BuiltIn_Print_Area_47" localSheetId="82">#REF!</definedName>
    <definedName name="Excel_BuiltIn_Print_Area_47" localSheetId="83">#REF!</definedName>
    <definedName name="Excel_BuiltIn_Print_Area_47" localSheetId="84">#REF!</definedName>
    <definedName name="Excel_BuiltIn_Print_Area_47" localSheetId="85">#REF!</definedName>
    <definedName name="Excel_BuiltIn_Print_Area_47" localSheetId="86">#REF!</definedName>
    <definedName name="Excel_BuiltIn_Print_Area_47" localSheetId="87">#REF!</definedName>
    <definedName name="Excel_BuiltIn_Print_Area_47" localSheetId="88">#REF!</definedName>
    <definedName name="Excel_BuiltIn_Print_Area_47" localSheetId="89">#REF!</definedName>
    <definedName name="Excel_BuiltIn_Print_Area_47" localSheetId="90">#REF!</definedName>
    <definedName name="Excel_BuiltIn_Print_Area_47" localSheetId="91">#REF!</definedName>
    <definedName name="Excel_BuiltIn_Print_Area_47" localSheetId="92">#REF!</definedName>
    <definedName name="Excel_BuiltIn_Print_Area_47" localSheetId="93">#REF!</definedName>
    <definedName name="Excel_BuiltIn_Print_Area_47" localSheetId="94">#REF!</definedName>
    <definedName name="Excel_BuiltIn_Print_Area_47" localSheetId="95">#REF!</definedName>
    <definedName name="Excel_BuiltIn_Print_Area_47" localSheetId="96">#REF!</definedName>
    <definedName name="Excel_BuiltIn_Print_Area_47" localSheetId="97">#REF!</definedName>
    <definedName name="Excel_BuiltIn_Print_Area_47" localSheetId="98">#REF!</definedName>
    <definedName name="Excel_BuiltIn_Print_Area_47" localSheetId="99">#REF!</definedName>
    <definedName name="Excel_BuiltIn_Print_Area_47" localSheetId="100">#REF!</definedName>
    <definedName name="Excel_BuiltIn_Print_Area_47" localSheetId="101">#REF!</definedName>
    <definedName name="Excel_BuiltIn_Print_Area_47" localSheetId="102">#REF!</definedName>
    <definedName name="Excel_BuiltIn_Print_Area_47" localSheetId="103">#REF!</definedName>
    <definedName name="Excel_BuiltIn_Print_Area_47" localSheetId="15">#REF!</definedName>
    <definedName name="Excel_BuiltIn_Print_Area_47" localSheetId="16">#REF!</definedName>
    <definedName name="Excel_BuiltIn_Print_Area_47" localSheetId="20">#REF!</definedName>
    <definedName name="Excel_BuiltIn_Print_Area_47" localSheetId="21">#REF!</definedName>
    <definedName name="Excel_BuiltIn_Print_Area_47" localSheetId="22">#REF!</definedName>
    <definedName name="Excel_BuiltIn_Print_Area_47" localSheetId="23">#REF!</definedName>
    <definedName name="Excel_BuiltIn_Print_Area_47" localSheetId="17">#REF!</definedName>
    <definedName name="Excel_BuiltIn_Print_Area_47" localSheetId="24">#REF!</definedName>
    <definedName name="Excel_BuiltIn_Print_Area_47" localSheetId="25">#REF!</definedName>
    <definedName name="Excel_BuiltIn_Print_Area_47" localSheetId="18">#REF!</definedName>
    <definedName name="Excel_BuiltIn_Print_Area_47" localSheetId="19">#REF!</definedName>
    <definedName name="Excel_BuiltIn_Print_Area_47" localSheetId="5">#REF!</definedName>
    <definedName name="Excel_BuiltIn_Print_Area_47" localSheetId="6">#REF!</definedName>
    <definedName name="Excel_BuiltIn_Print_Area_47" localSheetId="7">#REF!</definedName>
    <definedName name="Excel_BuiltIn_Print_Area_47" localSheetId="8">#REF!</definedName>
    <definedName name="Excel_BuiltIn_Print_Area_47" localSheetId="9">#REF!</definedName>
    <definedName name="Excel_BuiltIn_Print_Area_47" localSheetId="10">#REF!</definedName>
    <definedName name="Excel_BuiltIn_Print_Area_47" localSheetId="11">#REF!</definedName>
    <definedName name="Excel_BuiltIn_Print_Area_47" localSheetId="12">#REF!</definedName>
    <definedName name="Excel_BuiltIn_Print_Area_47" localSheetId="13">#REF!</definedName>
    <definedName name="Excel_BuiltIn_Print_Area_47" localSheetId="14">#REF!</definedName>
    <definedName name="Excel_BuiltIn_Print_Area_47">#REF!</definedName>
    <definedName name="Excel_BuiltIn_Print_Area_48" localSheetId="27">#REF!</definedName>
    <definedName name="Excel_BuiltIn_Print_Area_48" localSheetId="26">#REF!</definedName>
    <definedName name="Excel_BuiltIn_Print_Area_48" localSheetId="28">#REF!</definedName>
    <definedName name="Excel_BuiltIn_Print_Area_48" localSheetId="29">#REF!</definedName>
    <definedName name="Excel_BuiltIn_Print_Area_48" localSheetId="30">#REF!</definedName>
    <definedName name="Excel_BuiltIn_Print_Area_48" localSheetId="31">#REF!</definedName>
    <definedName name="Excel_BuiltIn_Print_Area_48" localSheetId="32">#REF!</definedName>
    <definedName name="Excel_BuiltIn_Print_Area_48" localSheetId="33">#REF!</definedName>
    <definedName name="Excel_BuiltIn_Print_Area_48" localSheetId="34">#REF!</definedName>
    <definedName name="Excel_BuiltIn_Print_Area_48" localSheetId="35">#REF!</definedName>
    <definedName name="Excel_BuiltIn_Print_Area_48" localSheetId="36">#REF!</definedName>
    <definedName name="Excel_BuiltIn_Print_Area_48" localSheetId="37">#REF!</definedName>
    <definedName name="Excel_BuiltIn_Print_Area_48" localSheetId="38">#REF!</definedName>
    <definedName name="Excel_BuiltIn_Print_Area_48" localSheetId="39">#REF!</definedName>
    <definedName name="Excel_BuiltIn_Print_Area_48" localSheetId="40">#REF!</definedName>
    <definedName name="Excel_BuiltIn_Print_Area_48" localSheetId="41">#REF!</definedName>
    <definedName name="Excel_BuiltIn_Print_Area_48" localSheetId="42">#REF!</definedName>
    <definedName name="Excel_BuiltIn_Print_Area_48" localSheetId="43">#REF!</definedName>
    <definedName name="Excel_BuiltIn_Print_Area_48" localSheetId="44">#REF!</definedName>
    <definedName name="Excel_BuiltIn_Print_Area_48" localSheetId="45">#REF!</definedName>
    <definedName name="Excel_BuiltIn_Print_Area_48" localSheetId="46">#REF!</definedName>
    <definedName name="Excel_BuiltIn_Print_Area_48" localSheetId="47">#REF!</definedName>
    <definedName name="Excel_BuiltIn_Print_Area_48" localSheetId="48">#REF!</definedName>
    <definedName name="Excel_BuiltIn_Print_Area_48" localSheetId="49">#REF!</definedName>
    <definedName name="Excel_BuiltIn_Print_Area_48" localSheetId="50">#REF!</definedName>
    <definedName name="Excel_BuiltIn_Print_Area_48" localSheetId="51">#REF!</definedName>
    <definedName name="Excel_BuiltIn_Print_Area_48" localSheetId="52">#REF!</definedName>
    <definedName name="Excel_BuiltIn_Print_Area_48" localSheetId="53">#REF!</definedName>
    <definedName name="Excel_BuiltIn_Print_Area_48" localSheetId="54">#REF!</definedName>
    <definedName name="Excel_BuiltIn_Print_Area_48" localSheetId="55">#REF!</definedName>
    <definedName name="Excel_BuiltIn_Print_Area_48" localSheetId="56">#REF!</definedName>
    <definedName name="Excel_BuiltIn_Print_Area_48" localSheetId="57">#REF!</definedName>
    <definedName name="Excel_BuiltIn_Print_Area_48" localSheetId="58">#REF!</definedName>
    <definedName name="Excel_BuiltIn_Print_Area_48" localSheetId="59">#REF!</definedName>
    <definedName name="Excel_BuiltIn_Print_Area_48" localSheetId="60">#REF!</definedName>
    <definedName name="Excel_BuiltIn_Print_Area_48" localSheetId="61">#REF!</definedName>
    <definedName name="Excel_BuiltIn_Print_Area_48" localSheetId="62">#REF!</definedName>
    <definedName name="Excel_BuiltIn_Print_Area_48" localSheetId="63">#REF!</definedName>
    <definedName name="Excel_BuiltIn_Print_Area_48" localSheetId="64">#REF!</definedName>
    <definedName name="Excel_BuiltIn_Print_Area_48" localSheetId="65">#REF!</definedName>
    <definedName name="Excel_BuiltIn_Print_Area_48" localSheetId="66">#REF!</definedName>
    <definedName name="Excel_BuiltIn_Print_Area_48" localSheetId="67">#REF!</definedName>
    <definedName name="Excel_BuiltIn_Print_Area_48" localSheetId="68">#REF!</definedName>
    <definedName name="Excel_BuiltIn_Print_Area_48" localSheetId="69">#REF!</definedName>
    <definedName name="Excel_BuiltIn_Print_Area_48" localSheetId="70">#REF!</definedName>
    <definedName name="Excel_BuiltIn_Print_Area_48" localSheetId="71">#REF!</definedName>
    <definedName name="Excel_BuiltIn_Print_Area_48" localSheetId="72">#REF!</definedName>
    <definedName name="Excel_BuiltIn_Print_Area_48" localSheetId="73">#REF!</definedName>
    <definedName name="Excel_BuiltIn_Print_Area_48" localSheetId="74">#REF!</definedName>
    <definedName name="Excel_BuiltIn_Print_Area_48" localSheetId="75">#REF!</definedName>
    <definedName name="Excel_BuiltIn_Print_Area_48" localSheetId="76">#REF!</definedName>
    <definedName name="Excel_BuiltIn_Print_Area_48" localSheetId="77">#REF!</definedName>
    <definedName name="Excel_BuiltIn_Print_Area_48" localSheetId="78">#REF!</definedName>
    <definedName name="Excel_BuiltIn_Print_Area_48" localSheetId="79">#REF!</definedName>
    <definedName name="Excel_BuiltIn_Print_Area_48" localSheetId="80">#REF!</definedName>
    <definedName name="Excel_BuiltIn_Print_Area_48" localSheetId="81">#REF!</definedName>
    <definedName name="Excel_BuiltIn_Print_Area_48" localSheetId="82">#REF!</definedName>
    <definedName name="Excel_BuiltIn_Print_Area_48" localSheetId="83">#REF!</definedName>
    <definedName name="Excel_BuiltIn_Print_Area_48" localSheetId="84">#REF!</definedName>
    <definedName name="Excel_BuiltIn_Print_Area_48" localSheetId="85">#REF!</definedName>
    <definedName name="Excel_BuiltIn_Print_Area_48" localSheetId="86">#REF!</definedName>
    <definedName name="Excel_BuiltIn_Print_Area_48" localSheetId="87">#REF!</definedName>
    <definedName name="Excel_BuiltIn_Print_Area_48" localSheetId="88">#REF!</definedName>
    <definedName name="Excel_BuiltIn_Print_Area_48" localSheetId="89">#REF!</definedName>
    <definedName name="Excel_BuiltIn_Print_Area_48" localSheetId="90">#REF!</definedName>
    <definedName name="Excel_BuiltIn_Print_Area_48" localSheetId="91">#REF!</definedName>
    <definedName name="Excel_BuiltIn_Print_Area_48" localSheetId="92">#REF!</definedName>
    <definedName name="Excel_BuiltIn_Print_Area_48" localSheetId="93">#REF!</definedName>
    <definedName name="Excel_BuiltIn_Print_Area_48" localSheetId="94">#REF!</definedName>
    <definedName name="Excel_BuiltIn_Print_Area_48" localSheetId="95">#REF!</definedName>
    <definedName name="Excel_BuiltIn_Print_Area_48" localSheetId="96">#REF!</definedName>
    <definedName name="Excel_BuiltIn_Print_Area_48" localSheetId="97">#REF!</definedName>
    <definedName name="Excel_BuiltIn_Print_Area_48" localSheetId="98">#REF!</definedName>
    <definedName name="Excel_BuiltIn_Print_Area_48" localSheetId="99">#REF!</definedName>
    <definedName name="Excel_BuiltIn_Print_Area_48" localSheetId="100">#REF!</definedName>
    <definedName name="Excel_BuiltIn_Print_Area_48" localSheetId="101">#REF!</definedName>
    <definedName name="Excel_BuiltIn_Print_Area_48" localSheetId="102">#REF!</definedName>
    <definedName name="Excel_BuiltIn_Print_Area_48" localSheetId="103">#REF!</definedName>
    <definedName name="Excel_BuiltIn_Print_Area_48" localSheetId="15">#REF!</definedName>
    <definedName name="Excel_BuiltIn_Print_Area_48" localSheetId="16">#REF!</definedName>
    <definedName name="Excel_BuiltIn_Print_Area_48" localSheetId="20">#REF!</definedName>
    <definedName name="Excel_BuiltIn_Print_Area_48" localSheetId="21">#REF!</definedName>
    <definedName name="Excel_BuiltIn_Print_Area_48" localSheetId="22">#REF!</definedName>
    <definedName name="Excel_BuiltIn_Print_Area_48" localSheetId="23">#REF!</definedName>
    <definedName name="Excel_BuiltIn_Print_Area_48" localSheetId="17">#REF!</definedName>
    <definedName name="Excel_BuiltIn_Print_Area_48" localSheetId="24">#REF!</definedName>
    <definedName name="Excel_BuiltIn_Print_Area_48" localSheetId="25">#REF!</definedName>
    <definedName name="Excel_BuiltIn_Print_Area_48" localSheetId="18">#REF!</definedName>
    <definedName name="Excel_BuiltIn_Print_Area_48" localSheetId="19">#REF!</definedName>
    <definedName name="Excel_BuiltIn_Print_Area_48" localSheetId="5">#REF!</definedName>
    <definedName name="Excel_BuiltIn_Print_Area_48" localSheetId="6">#REF!</definedName>
    <definedName name="Excel_BuiltIn_Print_Area_48" localSheetId="7">#REF!</definedName>
    <definedName name="Excel_BuiltIn_Print_Area_48" localSheetId="8">#REF!</definedName>
    <definedName name="Excel_BuiltIn_Print_Area_48" localSheetId="9">#REF!</definedName>
    <definedName name="Excel_BuiltIn_Print_Area_48" localSheetId="10">#REF!</definedName>
    <definedName name="Excel_BuiltIn_Print_Area_48" localSheetId="11">#REF!</definedName>
    <definedName name="Excel_BuiltIn_Print_Area_48" localSheetId="12">#REF!</definedName>
    <definedName name="Excel_BuiltIn_Print_Area_48" localSheetId="13">#REF!</definedName>
    <definedName name="Excel_BuiltIn_Print_Area_48" localSheetId="14">#REF!</definedName>
    <definedName name="Excel_BuiltIn_Print_Area_48">#REF!</definedName>
    <definedName name="Excel_BuiltIn_Print_Area_49" localSheetId="27">#REF!</definedName>
    <definedName name="Excel_BuiltIn_Print_Area_49" localSheetId="26">#REF!</definedName>
    <definedName name="Excel_BuiltIn_Print_Area_49" localSheetId="28">#REF!</definedName>
    <definedName name="Excel_BuiltIn_Print_Area_49" localSheetId="29">#REF!</definedName>
    <definedName name="Excel_BuiltIn_Print_Area_49" localSheetId="30">#REF!</definedName>
    <definedName name="Excel_BuiltIn_Print_Area_49" localSheetId="31">#REF!</definedName>
    <definedName name="Excel_BuiltIn_Print_Area_49" localSheetId="32">#REF!</definedName>
    <definedName name="Excel_BuiltIn_Print_Area_49" localSheetId="33">#REF!</definedName>
    <definedName name="Excel_BuiltIn_Print_Area_49" localSheetId="34">#REF!</definedName>
    <definedName name="Excel_BuiltIn_Print_Area_49" localSheetId="35">#REF!</definedName>
    <definedName name="Excel_BuiltIn_Print_Area_49" localSheetId="36">#REF!</definedName>
    <definedName name="Excel_BuiltIn_Print_Area_49" localSheetId="37">#REF!</definedName>
    <definedName name="Excel_BuiltIn_Print_Area_49" localSheetId="38">#REF!</definedName>
    <definedName name="Excel_BuiltIn_Print_Area_49" localSheetId="39">#REF!</definedName>
    <definedName name="Excel_BuiltIn_Print_Area_49" localSheetId="40">#REF!</definedName>
    <definedName name="Excel_BuiltIn_Print_Area_49" localSheetId="41">#REF!</definedName>
    <definedName name="Excel_BuiltIn_Print_Area_49" localSheetId="42">#REF!</definedName>
    <definedName name="Excel_BuiltIn_Print_Area_49" localSheetId="43">#REF!</definedName>
    <definedName name="Excel_BuiltIn_Print_Area_49" localSheetId="44">#REF!</definedName>
    <definedName name="Excel_BuiltIn_Print_Area_49" localSheetId="45">#REF!</definedName>
    <definedName name="Excel_BuiltIn_Print_Area_49" localSheetId="46">#REF!</definedName>
    <definedName name="Excel_BuiltIn_Print_Area_49" localSheetId="47">#REF!</definedName>
    <definedName name="Excel_BuiltIn_Print_Area_49" localSheetId="48">#REF!</definedName>
    <definedName name="Excel_BuiltIn_Print_Area_49" localSheetId="49">#REF!</definedName>
    <definedName name="Excel_BuiltIn_Print_Area_49" localSheetId="50">#REF!</definedName>
    <definedName name="Excel_BuiltIn_Print_Area_49" localSheetId="51">#REF!</definedName>
    <definedName name="Excel_BuiltIn_Print_Area_49" localSheetId="52">#REF!</definedName>
    <definedName name="Excel_BuiltIn_Print_Area_49" localSheetId="53">#REF!</definedName>
    <definedName name="Excel_BuiltIn_Print_Area_49" localSheetId="54">#REF!</definedName>
    <definedName name="Excel_BuiltIn_Print_Area_49" localSheetId="55">#REF!</definedName>
    <definedName name="Excel_BuiltIn_Print_Area_49" localSheetId="56">#REF!</definedName>
    <definedName name="Excel_BuiltIn_Print_Area_49" localSheetId="57">#REF!</definedName>
    <definedName name="Excel_BuiltIn_Print_Area_49" localSheetId="58">#REF!</definedName>
    <definedName name="Excel_BuiltIn_Print_Area_49" localSheetId="59">#REF!</definedName>
    <definedName name="Excel_BuiltIn_Print_Area_49" localSheetId="60">#REF!</definedName>
    <definedName name="Excel_BuiltIn_Print_Area_49" localSheetId="61">#REF!</definedName>
    <definedName name="Excel_BuiltIn_Print_Area_49" localSheetId="62">#REF!</definedName>
    <definedName name="Excel_BuiltIn_Print_Area_49" localSheetId="63">#REF!</definedName>
    <definedName name="Excel_BuiltIn_Print_Area_49" localSheetId="64">#REF!</definedName>
    <definedName name="Excel_BuiltIn_Print_Area_49" localSheetId="65">#REF!</definedName>
    <definedName name="Excel_BuiltIn_Print_Area_49" localSheetId="66">#REF!</definedName>
    <definedName name="Excel_BuiltIn_Print_Area_49" localSheetId="67">#REF!</definedName>
    <definedName name="Excel_BuiltIn_Print_Area_49" localSheetId="68">#REF!</definedName>
    <definedName name="Excel_BuiltIn_Print_Area_49" localSheetId="69">#REF!</definedName>
    <definedName name="Excel_BuiltIn_Print_Area_49" localSheetId="70">#REF!</definedName>
    <definedName name="Excel_BuiltIn_Print_Area_49" localSheetId="71">#REF!</definedName>
    <definedName name="Excel_BuiltIn_Print_Area_49" localSheetId="72">#REF!</definedName>
    <definedName name="Excel_BuiltIn_Print_Area_49" localSheetId="73">#REF!</definedName>
    <definedName name="Excel_BuiltIn_Print_Area_49" localSheetId="74">#REF!</definedName>
    <definedName name="Excel_BuiltIn_Print_Area_49" localSheetId="75">#REF!</definedName>
    <definedName name="Excel_BuiltIn_Print_Area_49" localSheetId="76">#REF!</definedName>
    <definedName name="Excel_BuiltIn_Print_Area_49" localSheetId="77">#REF!</definedName>
    <definedName name="Excel_BuiltIn_Print_Area_49" localSheetId="78">#REF!</definedName>
    <definedName name="Excel_BuiltIn_Print_Area_49" localSheetId="79">#REF!</definedName>
    <definedName name="Excel_BuiltIn_Print_Area_49" localSheetId="80">#REF!</definedName>
    <definedName name="Excel_BuiltIn_Print_Area_49" localSheetId="81">#REF!</definedName>
    <definedName name="Excel_BuiltIn_Print_Area_49" localSheetId="82">#REF!</definedName>
    <definedName name="Excel_BuiltIn_Print_Area_49" localSheetId="83">#REF!</definedName>
    <definedName name="Excel_BuiltIn_Print_Area_49" localSheetId="84">#REF!</definedName>
    <definedName name="Excel_BuiltIn_Print_Area_49" localSheetId="85">#REF!</definedName>
    <definedName name="Excel_BuiltIn_Print_Area_49" localSheetId="86">#REF!</definedName>
    <definedName name="Excel_BuiltIn_Print_Area_49" localSheetId="87">#REF!</definedName>
    <definedName name="Excel_BuiltIn_Print_Area_49" localSheetId="88">#REF!</definedName>
    <definedName name="Excel_BuiltIn_Print_Area_49" localSheetId="89">#REF!</definedName>
    <definedName name="Excel_BuiltIn_Print_Area_49" localSheetId="90">#REF!</definedName>
    <definedName name="Excel_BuiltIn_Print_Area_49" localSheetId="91">#REF!</definedName>
    <definedName name="Excel_BuiltIn_Print_Area_49" localSheetId="92">#REF!</definedName>
    <definedName name="Excel_BuiltIn_Print_Area_49" localSheetId="93">#REF!</definedName>
    <definedName name="Excel_BuiltIn_Print_Area_49" localSheetId="94">#REF!</definedName>
    <definedName name="Excel_BuiltIn_Print_Area_49" localSheetId="95">#REF!</definedName>
    <definedName name="Excel_BuiltIn_Print_Area_49" localSheetId="96">#REF!</definedName>
    <definedName name="Excel_BuiltIn_Print_Area_49" localSheetId="97">#REF!</definedName>
    <definedName name="Excel_BuiltIn_Print_Area_49" localSheetId="98">#REF!</definedName>
    <definedName name="Excel_BuiltIn_Print_Area_49" localSheetId="99">#REF!</definedName>
    <definedName name="Excel_BuiltIn_Print_Area_49" localSheetId="100">#REF!</definedName>
    <definedName name="Excel_BuiltIn_Print_Area_49" localSheetId="101">#REF!</definedName>
    <definedName name="Excel_BuiltIn_Print_Area_49" localSheetId="102">#REF!</definedName>
    <definedName name="Excel_BuiltIn_Print_Area_49" localSheetId="103">#REF!</definedName>
    <definedName name="Excel_BuiltIn_Print_Area_49" localSheetId="15">#REF!</definedName>
    <definedName name="Excel_BuiltIn_Print_Area_49" localSheetId="16">#REF!</definedName>
    <definedName name="Excel_BuiltIn_Print_Area_49" localSheetId="20">#REF!</definedName>
    <definedName name="Excel_BuiltIn_Print_Area_49" localSheetId="21">#REF!</definedName>
    <definedName name="Excel_BuiltIn_Print_Area_49" localSheetId="22">#REF!</definedName>
    <definedName name="Excel_BuiltIn_Print_Area_49" localSheetId="23">#REF!</definedName>
    <definedName name="Excel_BuiltIn_Print_Area_49" localSheetId="17">#REF!</definedName>
    <definedName name="Excel_BuiltIn_Print_Area_49" localSheetId="24">#REF!</definedName>
    <definedName name="Excel_BuiltIn_Print_Area_49" localSheetId="25">#REF!</definedName>
    <definedName name="Excel_BuiltIn_Print_Area_49" localSheetId="18">#REF!</definedName>
    <definedName name="Excel_BuiltIn_Print_Area_49" localSheetId="19">#REF!</definedName>
    <definedName name="Excel_BuiltIn_Print_Area_49" localSheetId="5">#REF!</definedName>
    <definedName name="Excel_BuiltIn_Print_Area_49" localSheetId="6">#REF!</definedName>
    <definedName name="Excel_BuiltIn_Print_Area_49" localSheetId="7">#REF!</definedName>
    <definedName name="Excel_BuiltIn_Print_Area_49" localSheetId="8">#REF!</definedName>
    <definedName name="Excel_BuiltIn_Print_Area_49" localSheetId="9">#REF!</definedName>
    <definedName name="Excel_BuiltIn_Print_Area_49" localSheetId="10">#REF!</definedName>
    <definedName name="Excel_BuiltIn_Print_Area_49" localSheetId="11">#REF!</definedName>
    <definedName name="Excel_BuiltIn_Print_Area_49" localSheetId="12">#REF!</definedName>
    <definedName name="Excel_BuiltIn_Print_Area_49" localSheetId="13">#REF!</definedName>
    <definedName name="Excel_BuiltIn_Print_Area_49" localSheetId="14">#REF!</definedName>
    <definedName name="Excel_BuiltIn_Print_Area_49">#REF!</definedName>
    <definedName name="Excel_BuiltIn_Print_Area_5" localSheetId="27">#REF!</definedName>
    <definedName name="Excel_BuiltIn_Print_Area_5" localSheetId="26">#REF!</definedName>
    <definedName name="Excel_BuiltIn_Print_Area_5" localSheetId="28">#REF!</definedName>
    <definedName name="Excel_BuiltIn_Print_Area_5" localSheetId="29">#REF!</definedName>
    <definedName name="Excel_BuiltIn_Print_Area_5" localSheetId="30">#REF!</definedName>
    <definedName name="Excel_BuiltIn_Print_Area_5" localSheetId="31">#REF!</definedName>
    <definedName name="Excel_BuiltIn_Print_Area_5" localSheetId="32">#REF!</definedName>
    <definedName name="Excel_BuiltIn_Print_Area_5" localSheetId="33">#REF!</definedName>
    <definedName name="Excel_BuiltIn_Print_Area_5" localSheetId="34">#REF!</definedName>
    <definedName name="Excel_BuiltIn_Print_Area_5" localSheetId="35">#REF!</definedName>
    <definedName name="Excel_BuiltIn_Print_Area_5" localSheetId="36">#REF!</definedName>
    <definedName name="Excel_BuiltIn_Print_Area_5" localSheetId="37">#REF!</definedName>
    <definedName name="Excel_BuiltIn_Print_Area_5" localSheetId="38">#REF!</definedName>
    <definedName name="Excel_BuiltIn_Print_Area_5" localSheetId="39">#REF!</definedName>
    <definedName name="Excel_BuiltIn_Print_Area_5" localSheetId="40">#REF!</definedName>
    <definedName name="Excel_BuiltIn_Print_Area_5" localSheetId="41">#REF!</definedName>
    <definedName name="Excel_BuiltIn_Print_Area_5" localSheetId="42">#REF!</definedName>
    <definedName name="Excel_BuiltIn_Print_Area_5" localSheetId="43">#REF!</definedName>
    <definedName name="Excel_BuiltIn_Print_Area_5" localSheetId="44">#REF!</definedName>
    <definedName name="Excel_BuiltIn_Print_Area_5" localSheetId="45">#REF!</definedName>
    <definedName name="Excel_BuiltIn_Print_Area_5" localSheetId="46">#REF!</definedName>
    <definedName name="Excel_BuiltIn_Print_Area_5" localSheetId="47">#REF!</definedName>
    <definedName name="Excel_BuiltIn_Print_Area_5" localSheetId="48">#REF!</definedName>
    <definedName name="Excel_BuiltIn_Print_Area_5" localSheetId="49">#REF!</definedName>
    <definedName name="Excel_BuiltIn_Print_Area_5" localSheetId="50">#REF!</definedName>
    <definedName name="Excel_BuiltIn_Print_Area_5" localSheetId="51">#REF!</definedName>
    <definedName name="Excel_BuiltIn_Print_Area_5" localSheetId="52">#REF!</definedName>
    <definedName name="Excel_BuiltIn_Print_Area_5" localSheetId="53">#REF!</definedName>
    <definedName name="Excel_BuiltIn_Print_Area_5" localSheetId="54">#REF!</definedName>
    <definedName name="Excel_BuiltIn_Print_Area_5" localSheetId="55">#REF!</definedName>
    <definedName name="Excel_BuiltIn_Print_Area_5" localSheetId="56">#REF!</definedName>
    <definedName name="Excel_BuiltIn_Print_Area_5" localSheetId="57">#REF!</definedName>
    <definedName name="Excel_BuiltIn_Print_Area_5" localSheetId="58">#REF!</definedName>
    <definedName name="Excel_BuiltIn_Print_Area_5" localSheetId="59">#REF!</definedName>
    <definedName name="Excel_BuiltIn_Print_Area_5" localSheetId="60">#REF!</definedName>
    <definedName name="Excel_BuiltIn_Print_Area_5" localSheetId="61">#REF!</definedName>
    <definedName name="Excel_BuiltIn_Print_Area_5" localSheetId="62">#REF!</definedName>
    <definedName name="Excel_BuiltIn_Print_Area_5" localSheetId="63">#REF!</definedName>
    <definedName name="Excel_BuiltIn_Print_Area_5" localSheetId="64">#REF!</definedName>
    <definedName name="Excel_BuiltIn_Print_Area_5" localSheetId="65">#REF!</definedName>
    <definedName name="Excel_BuiltIn_Print_Area_5" localSheetId="66">#REF!</definedName>
    <definedName name="Excel_BuiltIn_Print_Area_5" localSheetId="67">#REF!</definedName>
    <definedName name="Excel_BuiltIn_Print_Area_5" localSheetId="68">#REF!</definedName>
    <definedName name="Excel_BuiltIn_Print_Area_5" localSheetId="69">#REF!</definedName>
    <definedName name="Excel_BuiltIn_Print_Area_5" localSheetId="70">#REF!</definedName>
    <definedName name="Excel_BuiltIn_Print_Area_5" localSheetId="71">#REF!</definedName>
    <definedName name="Excel_BuiltIn_Print_Area_5" localSheetId="72">#REF!</definedName>
    <definedName name="Excel_BuiltIn_Print_Area_5" localSheetId="73">#REF!</definedName>
    <definedName name="Excel_BuiltIn_Print_Area_5" localSheetId="74">#REF!</definedName>
    <definedName name="Excel_BuiltIn_Print_Area_5" localSheetId="75">#REF!</definedName>
    <definedName name="Excel_BuiltIn_Print_Area_5" localSheetId="76">#REF!</definedName>
    <definedName name="Excel_BuiltIn_Print_Area_5" localSheetId="77">#REF!</definedName>
    <definedName name="Excel_BuiltIn_Print_Area_5" localSheetId="78">#REF!</definedName>
    <definedName name="Excel_BuiltIn_Print_Area_5" localSheetId="79">#REF!</definedName>
    <definedName name="Excel_BuiltIn_Print_Area_5" localSheetId="80">#REF!</definedName>
    <definedName name="Excel_BuiltIn_Print_Area_5" localSheetId="81">#REF!</definedName>
    <definedName name="Excel_BuiltIn_Print_Area_5" localSheetId="82">#REF!</definedName>
    <definedName name="Excel_BuiltIn_Print_Area_5" localSheetId="83">#REF!</definedName>
    <definedName name="Excel_BuiltIn_Print_Area_5" localSheetId="84">#REF!</definedName>
    <definedName name="Excel_BuiltIn_Print_Area_5" localSheetId="85">#REF!</definedName>
    <definedName name="Excel_BuiltIn_Print_Area_5" localSheetId="86">#REF!</definedName>
    <definedName name="Excel_BuiltIn_Print_Area_5" localSheetId="87">#REF!</definedName>
    <definedName name="Excel_BuiltIn_Print_Area_5" localSheetId="88">#REF!</definedName>
    <definedName name="Excel_BuiltIn_Print_Area_5" localSheetId="89">#REF!</definedName>
    <definedName name="Excel_BuiltIn_Print_Area_5" localSheetId="90">#REF!</definedName>
    <definedName name="Excel_BuiltIn_Print_Area_5" localSheetId="91">#REF!</definedName>
    <definedName name="Excel_BuiltIn_Print_Area_5" localSheetId="92">#REF!</definedName>
    <definedName name="Excel_BuiltIn_Print_Area_5" localSheetId="93">#REF!</definedName>
    <definedName name="Excel_BuiltIn_Print_Area_5" localSheetId="94">#REF!</definedName>
    <definedName name="Excel_BuiltIn_Print_Area_5" localSheetId="95">#REF!</definedName>
    <definedName name="Excel_BuiltIn_Print_Area_5" localSheetId="96">#REF!</definedName>
    <definedName name="Excel_BuiltIn_Print_Area_5" localSheetId="97">#REF!</definedName>
    <definedName name="Excel_BuiltIn_Print_Area_5" localSheetId="98">#REF!</definedName>
    <definedName name="Excel_BuiltIn_Print_Area_5" localSheetId="99">#REF!</definedName>
    <definedName name="Excel_BuiltIn_Print_Area_5" localSheetId="100">#REF!</definedName>
    <definedName name="Excel_BuiltIn_Print_Area_5" localSheetId="101">#REF!</definedName>
    <definedName name="Excel_BuiltIn_Print_Area_5" localSheetId="102">#REF!</definedName>
    <definedName name="Excel_BuiltIn_Print_Area_5" localSheetId="103">#REF!</definedName>
    <definedName name="Excel_BuiltIn_Print_Area_5" localSheetId="15">#REF!</definedName>
    <definedName name="Excel_BuiltIn_Print_Area_5" localSheetId="16">#REF!</definedName>
    <definedName name="Excel_BuiltIn_Print_Area_5" localSheetId="20">#REF!</definedName>
    <definedName name="Excel_BuiltIn_Print_Area_5" localSheetId="21">#REF!</definedName>
    <definedName name="Excel_BuiltIn_Print_Area_5" localSheetId="22">#REF!</definedName>
    <definedName name="Excel_BuiltIn_Print_Area_5" localSheetId="23">#REF!</definedName>
    <definedName name="Excel_BuiltIn_Print_Area_5" localSheetId="17">#REF!</definedName>
    <definedName name="Excel_BuiltIn_Print_Area_5" localSheetId="24">#REF!</definedName>
    <definedName name="Excel_BuiltIn_Print_Area_5" localSheetId="25">#REF!</definedName>
    <definedName name="Excel_BuiltIn_Print_Area_5" localSheetId="18">#REF!</definedName>
    <definedName name="Excel_BuiltIn_Print_Area_5" localSheetId="19">#REF!</definedName>
    <definedName name="Excel_BuiltIn_Print_Area_5" localSheetId="5">#REF!</definedName>
    <definedName name="Excel_BuiltIn_Print_Area_5" localSheetId="6">#REF!</definedName>
    <definedName name="Excel_BuiltIn_Print_Area_5" localSheetId="7">#REF!</definedName>
    <definedName name="Excel_BuiltIn_Print_Area_5" localSheetId="8">#REF!</definedName>
    <definedName name="Excel_BuiltIn_Print_Area_5" localSheetId="9">#REF!</definedName>
    <definedName name="Excel_BuiltIn_Print_Area_5" localSheetId="10">#REF!</definedName>
    <definedName name="Excel_BuiltIn_Print_Area_5" localSheetId="11">#REF!</definedName>
    <definedName name="Excel_BuiltIn_Print_Area_5" localSheetId="12">#REF!</definedName>
    <definedName name="Excel_BuiltIn_Print_Area_5" localSheetId="13">#REF!</definedName>
    <definedName name="Excel_BuiltIn_Print_Area_5" localSheetId="14">#REF!</definedName>
    <definedName name="Excel_BuiltIn_Print_Area_5">#REF!</definedName>
    <definedName name="Excel_BuiltIn_Print_Area_50" localSheetId="27">#REF!</definedName>
    <definedName name="Excel_BuiltIn_Print_Area_50" localSheetId="26">#REF!</definedName>
    <definedName name="Excel_BuiltIn_Print_Area_50" localSheetId="28">#REF!</definedName>
    <definedName name="Excel_BuiltIn_Print_Area_50" localSheetId="29">#REF!</definedName>
    <definedName name="Excel_BuiltIn_Print_Area_50" localSheetId="30">#REF!</definedName>
    <definedName name="Excel_BuiltIn_Print_Area_50" localSheetId="31">#REF!</definedName>
    <definedName name="Excel_BuiltIn_Print_Area_50" localSheetId="32">#REF!</definedName>
    <definedName name="Excel_BuiltIn_Print_Area_50" localSheetId="33">#REF!</definedName>
    <definedName name="Excel_BuiltIn_Print_Area_50" localSheetId="34">#REF!</definedName>
    <definedName name="Excel_BuiltIn_Print_Area_50" localSheetId="35">#REF!</definedName>
    <definedName name="Excel_BuiltIn_Print_Area_50" localSheetId="36">#REF!</definedName>
    <definedName name="Excel_BuiltIn_Print_Area_50" localSheetId="37">#REF!</definedName>
    <definedName name="Excel_BuiltIn_Print_Area_50" localSheetId="38">#REF!</definedName>
    <definedName name="Excel_BuiltIn_Print_Area_50" localSheetId="39">#REF!</definedName>
    <definedName name="Excel_BuiltIn_Print_Area_50" localSheetId="40">#REF!</definedName>
    <definedName name="Excel_BuiltIn_Print_Area_50" localSheetId="41">#REF!</definedName>
    <definedName name="Excel_BuiltIn_Print_Area_50" localSheetId="42">#REF!</definedName>
    <definedName name="Excel_BuiltIn_Print_Area_50" localSheetId="43">#REF!</definedName>
    <definedName name="Excel_BuiltIn_Print_Area_50" localSheetId="44">#REF!</definedName>
    <definedName name="Excel_BuiltIn_Print_Area_50" localSheetId="45">#REF!</definedName>
    <definedName name="Excel_BuiltIn_Print_Area_50" localSheetId="46">#REF!</definedName>
    <definedName name="Excel_BuiltIn_Print_Area_50" localSheetId="47">#REF!</definedName>
    <definedName name="Excel_BuiltIn_Print_Area_50" localSheetId="48">#REF!</definedName>
    <definedName name="Excel_BuiltIn_Print_Area_50" localSheetId="49">#REF!</definedName>
    <definedName name="Excel_BuiltIn_Print_Area_50" localSheetId="50">#REF!</definedName>
    <definedName name="Excel_BuiltIn_Print_Area_50" localSheetId="51">#REF!</definedName>
    <definedName name="Excel_BuiltIn_Print_Area_50" localSheetId="52">#REF!</definedName>
    <definedName name="Excel_BuiltIn_Print_Area_50" localSheetId="53">#REF!</definedName>
    <definedName name="Excel_BuiltIn_Print_Area_50" localSheetId="54">#REF!</definedName>
    <definedName name="Excel_BuiltIn_Print_Area_50" localSheetId="55">#REF!</definedName>
    <definedName name="Excel_BuiltIn_Print_Area_50" localSheetId="56">#REF!</definedName>
    <definedName name="Excel_BuiltIn_Print_Area_50" localSheetId="57">#REF!</definedName>
    <definedName name="Excel_BuiltIn_Print_Area_50" localSheetId="58">#REF!</definedName>
    <definedName name="Excel_BuiltIn_Print_Area_50" localSheetId="59">#REF!</definedName>
    <definedName name="Excel_BuiltIn_Print_Area_50" localSheetId="60">#REF!</definedName>
    <definedName name="Excel_BuiltIn_Print_Area_50" localSheetId="61">#REF!</definedName>
    <definedName name="Excel_BuiltIn_Print_Area_50" localSheetId="62">#REF!</definedName>
    <definedName name="Excel_BuiltIn_Print_Area_50" localSheetId="63">#REF!</definedName>
    <definedName name="Excel_BuiltIn_Print_Area_50" localSheetId="64">#REF!</definedName>
    <definedName name="Excel_BuiltIn_Print_Area_50" localSheetId="65">#REF!</definedName>
    <definedName name="Excel_BuiltIn_Print_Area_50" localSheetId="66">#REF!</definedName>
    <definedName name="Excel_BuiltIn_Print_Area_50" localSheetId="67">#REF!</definedName>
    <definedName name="Excel_BuiltIn_Print_Area_50" localSheetId="68">#REF!</definedName>
    <definedName name="Excel_BuiltIn_Print_Area_50" localSheetId="69">#REF!</definedName>
    <definedName name="Excel_BuiltIn_Print_Area_50" localSheetId="70">#REF!</definedName>
    <definedName name="Excel_BuiltIn_Print_Area_50" localSheetId="71">#REF!</definedName>
    <definedName name="Excel_BuiltIn_Print_Area_50" localSheetId="72">#REF!</definedName>
    <definedName name="Excel_BuiltIn_Print_Area_50" localSheetId="73">#REF!</definedName>
    <definedName name="Excel_BuiltIn_Print_Area_50" localSheetId="74">#REF!</definedName>
    <definedName name="Excel_BuiltIn_Print_Area_50" localSheetId="75">#REF!</definedName>
    <definedName name="Excel_BuiltIn_Print_Area_50" localSheetId="76">#REF!</definedName>
    <definedName name="Excel_BuiltIn_Print_Area_50" localSheetId="77">#REF!</definedName>
    <definedName name="Excel_BuiltIn_Print_Area_50" localSheetId="78">#REF!</definedName>
    <definedName name="Excel_BuiltIn_Print_Area_50" localSheetId="79">#REF!</definedName>
    <definedName name="Excel_BuiltIn_Print_Area_50" localSheetId="80">#REF!</definedName>
    <definedName name="Excel_BuiltIn_Print_Area_50" localSheetId="81">#REF!</definedName>
    <definedName name="Excel_BuiltIn_Print_Area_50" localSheetId="82">#REF!</definedName>
    <definedName name="Excel_BuiltIn_Print_Area_50" localSheetId="83">#REF!</definedName>
    <definedName name="Excel_BuiltIn_Print_Area_50" localSheetId="84">#REF!</definedName>
    <definedName name="Excel_BuiltIn_Print_Area_50" localSheetId="85">#REF!</definedName>
    <definedName name="Excel_BuiltIn_Print_Area_50" localSheetId="86">#REF!</definedName>
    <definedName name="Excel_BuiltIn_Print_Area_50" localSheetId="87">#REF!</definedName>
    <definedName name="Excel_BuiltIn_Print_Area_50" localSheetId="88">#REF!</definedName>
    <definedName name="Excel_BuiltIn_Print_Area_50" localSheetId="89">#REF!</definedName>
    <definedName name="Excel_BuiltIn_Print_Area_50" localSheetId="90">#REF!</definedName>
    <definedName name="Excel_BuiltIn_Print_Area_50" localSheetId="91">#REF!</definedName>
    <definedName name="Excel_BuiltIn_Print_Area_50" localSheetId="92">#REF!</definedName>
    <definedName name="Excel_BuiltIn_Print_Area_50" localSheetId="93">#REF!</definedName>
    <definedName name="Excel_BuiltIn_Print_Area_50" localSheetId="94">#REF!</definedName>
    <definedName name="Excel_BuiltIn_Print_Area_50" localSheetId="95">#REF!</definedName>
    <definedName name="Excel_BuiltIn_Print_Area_50" localSheetId="96">#REF!</definedName>
    <definedName name="Excel_BuiltIn_Print_Area_50" localSheetId="97">#REF!</definedName>
    <definedName name="Excel_BuiltIn_Print_Area_50" localSheetId="98">#REF!</definedName>
    <definedName name="Excel_BuiltIn_Print_Area_50" localSheetId="99">#REF!</definedName>
    <definedName name="Excel_BuiltIn_Print_Area_50" localSheetId="100">#REF!</definedName>
    <definedName name="Excel_BuiltIn_Print_Area_50" localSheetId="101">#REF!</definedName>
    <definedName name="Excel_BuiltIn_Print_Area_50" localSheetId="102">#REF!</definedName>
    <definedName name="Excel_BuiltIn_Print_Area_50" localSheetId="103">#REF!</definedName>
    <definedName name="Excel_BuiltIn_Print_Area_50" localSheetId="15">#REF!</definedName>
    <definedName name="Excel_BuiltIn_Print_Area_50" localSheetId="16">#REF!</definedName>
    <definedName name="Excel_BuiltIn_Print_Area_50" localSheetId="20">#REF!</definedName>
    <definedName name="Excel_BuiltIn_Print_Area_50" localSheetId="21">#REF!</definedName>
    <definedName name="Excel_BuiltIn_Print_Area_50" localSheetId="22">#REF!</definedName>
    <definedName name="Excel_BuiltIn_Print_Area_50" localSheetId="23">#REF!</definedName>
    <definedName name="Excel_BuiltIn_Print_Area_50" localSheetId="17">#REF!</definedName>
    <definedName name="Excel_BuiltIn_Print_Area_50" localSheetId="24">#REF!</definedName>
    <definedName name="Excel_BuiltIn_Print_Area_50" localSheetId="25">#REF!</definedName>
    <definedName name="Excel_BuiltIn_Print_Area_50" localSheetId="18">#REF!</definedName>
    <definedName name="Excel_BuiltIn_Print_Area_50" localSheetId="19">#REF!</definedName>
    <definedName name="Excel_BuiltIn_Print_Area_50" localSheetId="5">#REF!</definedName>
    <definedName name="Excel_BuiltIn_Print_Area_50" localSheetId="6">#REF!</definedName>
    <definedName name="Excel_BuiltIn_Print_Area_50" localSheetId="7">#REF!</definedName>
    <definedName name="Excel_BuiltIn_Print_Area_50" localSheetId="8">#REF!</definedName>
    <definedName name="Excel_BuiltIn_Print_Area_50" localSheetId="9">#REF!</definedName>
    <definedName name="Excel_BuiltIn_Print_Area_50" localSheetId="10">#REF!</definedName>
    <definedName name="Excel_BuiltIn_Print_Area_50" localSheetId="11">#REF!</definedName>
    <definedName name="Excel_BuiltIn_Print_Area_50" localSheetId="12">#REF!</definedName>
    <definedName name="Excel_BuiltIn_Print_Area_50" localSheetId="13">#REF!</definedName>
    <definedName name="Excel_BuiltIn_Print_Area_50" localSheetId="14">#REF!</definedName>
    <definedName name="Excel_BuiltIn_Print_Area_50">#REF!</definedName>
    <definedName name="Excel_BuiltIn_Print_Area_51" localSheetId="27">#REF!</definedName>
    <definedName name="Excel_BuiltIn_Print_Area_51" localSheetId="26">#REF!</definedName>
    <definedName name="Excel_BuiltIn_Print_Area_51" localSheetId="28">#REF!</definedName>
    <definedName name="Excel_BuiltIn_Print_Area_51" localSheetId="29">#REF!</definedName>
    <definedName name="Excel_BuiltIn_Print_Area_51" localSheetId="30">#REF!</definedName>
    <definedName name="Excel_BuiltIn_Print_Area_51" localSheetId="31">#REF!</definedName>
    <definedName name="Excel_BuiltIn_Print_Area_51" localSheetId="32">#REF!</definedName>
    <definedName name="Excel_BuiltIn_Print_Area_51" localSheetId="33">#REF!</definedName>
    <definedName name="Excel_BuiltIn_Print_Area_51" localSheetId="34">#REF!</definedName>
    <definedName name="Excel_BuiltIn_Print_Area_51" localSheetId="35">#REF!</definedName>
    <definedName name="Excel_BuiltIn_Print_Area_51" localSheetId="36">#REF!</definedName>
    <definedName name="Excel_BuiltIn_Print_Area_51" localSheetId="37">#REF!</definedName>
    <definedName name="Excel_BuiltIn_Print_Area_51" localSheetId="38">#REF!</definedName>
    <definedName name="Excel_BuiltIn_Print_Area_51" localSheetId="39">#REF!</definedName>
    <definedName name="Excel_BuiltIn_Print_Area_51" localSheetId="40">#REF!</definedName>
    <definedName name="Excel_BuiltIn_Print_Area_51" localSheetId="41">#REF!</definedName>
    <definedName name="Excel_BuiltIn_Print_Area_51" localSheetId="42">#REF!</definedName>
    <definedName name="Excel_BuiltIn_Print_Area_51" localSheetId="43">#REF!</definedName>
    <definedName name="Excel_BuiltIn_Print_Area_51" localSheetId="44">#REF!</definedName>
    <definedName name="Excel_BuiltIn_Print_Area_51" localSheetId="45">#REF!</definedName>
    <definedName name="Excel_BuiltIn_Print_Area_51" localSheetId="46">#REF!</definedName>
    <definedName name="Excel_BuiltIn_Print_Area_51" localSheetId="47">#REF!</definedName>
    <definedName name="Excel_BuiltIn_Print_Area_51" localSheetId="48">#REF!</definedName>
    <definedName name="Excel_BuiltIn_Print_Area_51" localSheetId="49">#REF!</definedName>
    <definedName name="Excel_BuiltIn_Print_Area_51" localSheetId="50">#REF!</definedName>
    <definedName name="Excel_BuiltIn_Print_Area_51" localSheetId="51">#REF!</definedName>
    <definedName name="Excel_BuiltIn_Print_Area_51" localSheetId="52">#REF!</definedName>
    <definedName name="Excel_BuiltIn_Print_Area_51" localSheetId="53">#REF!</definedName>
    <definedName name="Excel_BuiltIn_Print_Area_51" localSheetId="54">#REF!</definedName>
    <definedName name="Excel_BuiltIn_Print_Area_51" localSheetId="55">#REF!</definedName>
    <definedName name="Excel_BuiltIn_Print_Area_51" localSheetId="56">#REF!</definedName>
    <definedName name="Excel_BuiltIn_Print_Area_51" localSheetId="57">#REF!</definedName>
    <definedName name="Excel_BuiltIn_Print_Area_51" localSheetId="58">#REF!</definedName>
    <definedName name="Excel_BuiltIn_Print_Area_51" localSheetId="59">#REF!</definedName>
    <definedName name="Excel_BuiltIn_Print_Area_51" localSheetId="60">#REF!</definedName>
    <definedName name="Excel_BuiltIn_Print_Area_51" localSheetId="61">#REF!</definedName>
    <definedName name="Excel_BuiltIn_Print_Area_51" localSheetId="62">#REF!</definedName>
    <definedName name="Excel_BuiltIn_Print_Area_51" localSheetId="63">#REF!</definedName>
    <definedName name="Excel_BuiltIn_Print_Area_51" localSheetId="64">#REF!</definedName>
    <definedName name="Excel_BuiltIn_Print_Area_51" localSheetId="65">#REF!</definedName>
    <definedName name="Excel_BuiltIn_Print_Area_51" localSheetId="66">#REF!</definedName>
    <definedName name="Excel_BuiltIn_Print_Area_51" localSheetId="67">#REF!</definedName>
    <definedName name="Excel_BuiltIn_Print_Area_51" localSheetId="68">#REF!</definedName>
    <definedName name="Excel_BuiltIn_Print_Area_51" localSheetId="69">#REF!</definedName>
    <definedName name="Excel_BuiltIn_Print_Area_51" localSheetId="70">#REF!</definedName>
    <definedName name="Excel_BuiltIn_Print_Area_51" localSheetId="71">#REF!</definedName>
    <definedName name="Excel_BuiltIn_Print_Area_51" localSheetId="72">#REF!</definedName>
    <definedName name="Excel_BuiltIn_Print_Area_51" localSheetId="73">#REF!</definedName>
    <definedName name="Excel_BuiltIn_Print_Area_51" localSheetId="74">#REF!</definedName>
    <definedName name="Excel_BuiltIn_Print_Area_51" localSheetId="75">#REF!</definedName>
    <definedName name="Excel_BuiltIn_Print_Area_51" localSheetId="76">#REF!</definedName>
    <definedName name="Excel_BuiltIn_Print_Area_51" localSheetId="77">#REF!</definedName>
    <definedName name="Excel_BuiltIn_Print_Area_51" localSheetId="78">#REF!</definedName>
    <definedName name="Excel_BuiltIn_Print_Area_51" localSheetId="79">#REF!</definedName>
    <definedName name="Excel_BuiltIn_Print_Area_51" localSheetId="80">#REF!</definedName>
    <definedName name="Excel_BuiltIn_Print_Area_51" localSheetId="81">#REF!</definedName>
    <definedName name="Excel_BuiltIn_Print_Area_51" localSheetId="82">#REF!</definedName>
    <definedName name="Excel_BuiltIn_Print_Area_51" localSheetId="83">#REF!</definedName>
    <definedName name="Excel_BuiltIn_Print_Area_51" localSheetId="84">#REF!</definedName>
    <definedName name="Excel_BuiltIn_Print_Area_51" localSheetId="85">#REF!</definedName>
    <definedName name="Excel_BuiltIn_Print_Area_51" localSheetId="86">#REF!</definedName>
    <definedName name="Excel_BuiltIn_Print_Area_51" localSheetId="87">#REF!</definedName>
    <definedName name="Excel_BuiltIn_Print_Area_51" localSheetId="88">#REF!</definedName>
    <definedName name="Excel_BuiltIn_Print_Area_51" localSheetId="89">#REF!</definedName>
    <definedName name="Excel_BuiltIn_Print_Area_51" localSheetId="90">#REF!</definedName>
    <definedName name="Excel_BuiltIn_Print_Area_51" localSheetId="91">#REF!</definedName>
    <definedName name="Excel_BuiltIn_Print_Area_51" localSheetId="92">#REF!</definedName>
    <definedName name="Excel_BuiltIn_Print_Area_51" localSheetId="93">#REF!</definedName>
    <definedName name="Excel_BuiltIn_Print_Area_51" localSheetId="94">#REF!</definedName>
    <definedName name="Excel_BuiltIn_Print_Area_51" localSheetId="95">#REF!</definedName>
    <definedName name="Excel_BuiltIn_Print_Area_51" localSheetId="96">#REF!</definedName>
    <definedName name="Excel_BuiltIn_Print_Area_51" localSheetId="97">#REF!</definedName>
    <definedName name="Excel_BuiltIn_Print_Area_51" localSheetId="98">#REF!</definedName>
    <definedName name="Excel_BuiltIn_Print_Area_51" localSheetId="99">#REF!</definedName>
    <definedName name="Excel_BuiltIn_Print_Area_51" localSheetId="100">#REF!</definedName>
    <definedName name="Excel_BuiltIn_Print_Area_51" localSheetId="101">#REF!</definedName>
    <definedName name="Excel_BuiltIn_Print_Area_51" localSheetId="102">#REF!</definedName>
    <definedName name="Excel_BuiltIn_Print_Area_51" localSheetId="103">#REF!</definedName>
    <definedName name="Excel_BuiltIn_Print_Area_51" localSheetId="15">#REF!</definedName>
    <definedName name="Excel_BuiltIn_Print_Area_51" localSheetId="16">#REF!</definedName>
    <definedName name="Excel_BuiltIn_Print_Area_51" localSheetId="20">#REF!</definedName>
    <definedName name="Excel_BuiltIn_Print_Area_51" localSheetId="21">#REF!</definedName>
    <definedName name="Excel_BuiltIn_Print_Area_51" localSheetId="22">#REF!</definedName>
    <definedName name="Excel_BuiltIn_Print_Area_51" localSheetId="23">#REF!</definedName>
    <definedName name="Excel_BuiltIn_Print_Area_51" localSheetId="17">#REF!</definedName>
    <definedName name="Excel_BuiltIn_Print_Area_51" localSheetId="24">#REF!</definedName>
    <definedName name="Excel_BuiltIn_Print_Area_51" localSheetId="25">#REF!</definedName>
    <definedName name="Excel_BuiltIn_Print_Area_51" localSheetId="18">#REF!</definedName>
    <definedName name="Excel_BuiltIn_Print_Area_51" localSheetId="19">#REF!</definedName>
    <definedName name="Excel_BuiltIn_Print_Area_51" localSheetId="5">#REF!</definedName>
    <definedName name="Excel_BuiltIn_Print_Area_51" localSheetId="6">#REF!</definedName>
    <definedName name="Excel_BuiltIn_Print_Area_51" localSheetId="7">#REF!</definedName>
    <definedName name="Excel_BuiltIn_Print_Area_51" localSheetId="8">#REF!</definedName>
    <definedName name="Excel_BuiltIn_Print_Area_51" localSheetId="9">#REF!</definedName>
    <definedName name="Excel_BuiltIn_Print_Area_51" localSheetId="10">#REF!</definedName>
    <definedName name="Excel_BuiltIn_Print_Area_51" localSheetId="11">#REF!</definedName>
    <definedName name="Excel_BuiltIn_Print_Area_51" localSheetId="12">#REF!</definedName>
    <definedName name="Excel_BuiltIn_Print_Area_51" localSheetId="13">#REF!</definedName>
    <definedName name="Excel_BuiltIn_Print_Area_51" localSheetId="14">#REF!</definedName>
    <definedName name="Excel_BuiltIn_Print_Area_51">#REF!</definedName>
    <definedName name="Excel_BuiltIn_Print_Area_52" localSheetId="27">#REF!</definedName>
    <definedName name="Excel_BuiltIn_Print_Area_52" localSheetId="26">#REF!</definedName>
    <definedName name="Excel_BuiltIn_Print_Area_52" localSheetId="28">#REF!</definedName>
    <definedName name="Excel_BuiltIn_Print_Area_52" localSheetId="29">#REF!</definedName>
    <definedName name="Excel_BuiltIn_Print_Area_52" localSheetId="30">#REF!</definedName>
    <definedName name="Excel_BuiltIn_Print_Area_52" localSheetId="31">#REF!</definedName>
    <definedName name="Excel_BuiltIn_Print_Area_52" localSheetId="32">#REF!</definedName>
    <definedName name="Excel_BuiltIn_Print_Area_52" localSheetId="33">#REF!</definedName>
    <definedName name="Excel_BuiltIn_Print_Area_52" localSheetId="34">#REF!</definedName>
    <definedName name="Excel_BuiltIn_Print_Area_52" localSheetId="35">#REF!</definedName>
    <definedName name="Excel_BuiltIn_Print_Area_52" localSheetId="36">#REF!</definedName>
    <definedName name="Excel_BuiltIn_Print_Area_52" localSheetId="37">#REF!</definedName>
    <definedName name="Excel_BuiltIn_Print_Area_52" localSheetId="38">#REF!</definedName>
    <definedName name="Excel_BuiltIn_Print_Area_52" localSheetId="39">#REF!</definedName>
    <definedName name="Excel_BuiltIn_Print_Area_52" localSheetId="40">#REF!</definedName>
    <definedName name="Excel_BuiltIn_Print_Area_52" localSheetId="41">#REF!</definedName>
    <definedName name="Excel_BuiltIn_Print_Area_52" localSheetId="42">#REF!</definedName>
    <definedName name="Excel_BuiltIn_Print_Area_52" localSheetId="43">#REF!</definedName>
    <definedName name="Excel_BuiltIn_Print_Area_52" localSheetId="44">#REF!</definedName>
    <definedName name="Excel_BuiltIn_Print_Area_52" localSheetId="45">#REF!</definedName>
    <definedName name="Excel_BuiltIn_Print_Area_52" localSheetId="46">#REF!</definedName>
    <definedName name="Excel_BuiltIn_Print_Area_52" localSheetId="47">#REF!</definedName>
    <definedName name="Excel_BuiltIn_Print_Area_52" localSheetId="48">#REF!</definedName>
    <definedName name="Excel_BuiltIn_Print_Area_52" localSheetId="49">#REF!</definedName>
    <definedName name="Excel_BuiltIn_Print_Area_52" localSheetId="50">#REF!</definedName>
    <definedName name="Excel_BuiltIn_Print_Area_52" localSheetId="51">#REF!</definedName>
    <definedName name="Excel_BuiltIn_Print_Area_52" localSheetId="52">#REF!</definedName>
    <definedName name="Excel_BuiltIn_Print_Area_52" localSheetId="53">#REF!</definedName>
    <definedName name="Excel_BuiltIn_Print_Area_52" localSheetId="54">#REF!</definedName>
    <definedName name="Excel_BuiltIn_Print_Area_52" localSheetId="55">#REF!</definedName>
    <definedName name="Excel_BuiltIn_Print_Area_52" localSheetId="56">#REF!</definedName>
    <definedName name="Excel_BuiltIn_Print_Area_52" localSheetId="57">#REF!</definedName>
    <definedName name="Excel_BuiltIn_Print_Area_52" localSheetId="58">#REF!</definedName>
    <definedName name="Excel_BuiltIn_Print_Area_52" localSheetId="59">#REF!</definedName>
    <definedName name="Excel_BuiltIn_Print_Area_52" localSheetId="60">#REF!</definedName>
    <definedName name="Excel_BuiltIn_Print_Area_52" localSheetId="61">#REF!</definedName>
    <definedName name="Excel_BuiltIn_Print_Area_52" localSheetId="62">#REF!</definedName>
    <definedName name="Excel_BuiltIn_Print_Area_52" localSheetId="63">#REF!</definedName>
    <definedName name="Excel_BuiltIn_Print_Area_52" localSheetId="64">#REF!</definedName>
    <definedName name="Excel_BuiltIn_Print_Area_52" localSheetId="65">#REF!</definedName>
    <definedName name="Excel_BuiltIn_Print_Area_52" localSheetId="66">#REF!</definedName>
    <definedName name="Excel_BuiltIn_Print_Area_52" localSheetId="67">#REF!</definedName>
    <definedName name="Excel_BuiltIn_Print_Area_52" localSheetId="68">#REF!</definedName>
    <definedName name="Excel_BuiltIn_Print_Area_52" localSheetId="69">#REF!</definedName>
    <definedName name="Excel_BuiltIn_Print_Area_52" localSheetId="70">#REF!</definedName>
    <definedName name="Excel_BuiltIn_Print_Area_52" localSheetId="71">#REF!</definedName>
    <definedName name="Excel_BuiltIn_Print_Area_52" localSheetId="72">#REF!</definedName>
    <definedName name="Excel_BuiltIn_Print_Area_52" localSheetId="73">#REF!</definedName>
    <definedName name="Excel_BuiltIn_Print_Area_52" localSheetId="74">#REF!</definedName>
    <definedName name="Excel_BuiltIn_Print_Area_52" localSheetId="75">#REF!</definedName>
    <definedName name="Excel_BuiltIn_Print_Area_52" localSheetId="76">#REF!</definedName>
    <definedName name="Excel_BuiltIn_Print_Area_52" localSheetId="77">#REF!</definedName>
    <definedName name="Excel_BuiltIn_Print_Area_52" localSheetId="78">#REF!</definedName>
    <definedName name="Excel_BuiltIn_Print_Area_52" localSheetId="79">#REF!</definedName>
    <definedName name="Excel_BuiltIn_Print_Area_52" localSheetId="80">#REF!</definedName>
    <definedName name="Excel_BuiltIn_Print_Area_52" localSheetId="81">#REF!</definedName>
    <definedName name="Excel_BuiltIn_Print_Area_52" localSheetId="82">#REF!</definedName>
    <definedName name="Excel_BuiltIn_Print_Area_52" localSheetId="83">#REF!</definedName>
    <definedName name="Excel_BuiltIn_Print_Area_52" localSheetId="84">#REF!</definedName>
    <definedName name="Excel_BuiltIn_Print_Area_52" localSheetId="85">#REF!</definedName>
    <definedName name="Excel_BuiltIn_Print_Area_52" localSheetId="86">#REF!</definedName>
    <definedName name="Excel_BuiltIn_Print_Area_52" localSheetId="87">#REF!</definedName>
    <definedName name="Excel_BuiltIn_Print_Area_52" localSheetId="88">#REF!</definedName>
    <definedName name="Excel_BuiltIn_Print_Area_52" localSheetId="89">#REF!</definedName>
    <definedName name="Excel_BuiltIn_Print_Area_52" localSheetId="90">#REF!</definedName>
    <definedName name="Excel_BuiltIn_Print_Area_52" localSheetId="91">#REF!</definedName>
    <definedName name="Excel_BuiltIn_Print_Area_52" localSheetId="92">#REF!</definedName>
    <definedName name="Excel_BuiltIn_Print_Area_52" localSheetId="93">#REF!</definedName>
    <definedName name="Excel_BuiltIn_Print_Area_52" localSheetId="94">#REF!</definedName>
    <definedName name="Excel_BuiltIn_Print_Area_52" localSheetId="95">#REF!</definedName>
    <definedName name="Excel_BuiltIn_Print_Area_52" localSheetId="96">#REF!</definedName>
    <definedName name="Excel_BuiltIn_Print_Area_52" localSheetId="97">#REF!</definedName>
    <definedName name="Excel_BuiltIn_Print_Area_52" localSheetId="98">#REF!</definedName>
    <definedName name="Excel_BuiltIn_Print_Area_52" localSheetId="99">#REF!</definedName>
    <definedName name="Excel_BuiltIn_Print_Area_52" localSheetId="100">#REF!</definedName>
    <definedName name="Excel_BuiltIn_Print_Area_52" localSheetId="101">#REF!</definedName>
    <definedName name="Excel_BuiltIn_Print_Area_52" localSheetId="102">#REF!</definedName>
    <definedName name="Excel_BuiltIn_Print_Area_52" localSheetId="103">#REF!</definedName>
    <definedName name="Excel_BuiltIn_Print_Area_52" localSheetId="15">#REF!</definedName>
    <definedName name="Excel_BuiltIn_Print_Area_52" localSheetId="16">#REF!</definedName>
    <definedName name="Excel_BuiltIn_Print_Area_52" localSheetId="20">#REF!</definedName>
    <definedName name="Excel_BuiltIn_Print_Area_52" localSheetId="21">#REF!</definedName>
    <definedName name="Excel_BuiltIn_Print_Area_52" localSheetId="22">#REF!</definedName>
    <definedName name="Excel_BuiltIn_Print_Area_52" localSheetId="23">#REF!</definedName>
    <definedName name="Excel_BuiltIn_Print_Area_52" localSheetId="17">#REF!</definedName>
    <definedName name="Excel_BuiltIn_Print_Area_52" localSheetId="24">#REF!</definedName>
    <definedName name="Excel_BuiltIn_Print_Area_52" localSheetId="25">#REF!</definedName>
    <definedName name="Excel_BuiltIn_Print_Area_52" localSheetId="18">#REF!</definedName>
    <definedName name="Excel_BuiltIn_Print_Area_52" localSheetId="19">#REF!</definedName>
    <definedName name="Excel_BuiltIn_Print_Area_52" localSheetId="5">#REF!</definedName>
    <definedName name="Excel_BuiltIn_Print_Area_52" localSheetId="6">#REF!</definedName>
    <definedName name="Excel_BuiltIn_Print_Area_52" localSheetId="7">#REF!</definedName>
    <definedName name="Excel_BuiltIn_Print_Area_52" localSheetId="8">#REF!</definedName>
    <definedName name="Excel_BuiltIn_Print_Area_52" localSheetId="9">#REF!</definedName>
    <definedName name="Excel_BuiltIn_Print_Area_52" localSheetId="10">#REF!</definedName>
    <definedName name="Excel_BuiltIn_Print_Area_52" localSheetId="11">#REF!</definedName>
    <definedName name="Excel_BuiltIn_Print_Area_52" localSheetId="12">#REF!</definedName>
    <definedName name="Excel_BuiltIn_Print_Area_52" localSheetId="13">#REF!</definedName>
    <definedName name="Excel_BuiltIn_Print_Area_52" localSheetId="14">#REF!</definedName>
    <definedName name="Excel_BuiltIn_Print_Area_52">#REF!</definedName>
    <definedName name="Excel_BuiltIn_Print_Area_53" localSheetId="27">#REF!</definedName>
    <definedName name="Excel_BuiltIn_Print_Area_53" localSheetId="26">#REF!</definedName>
    <definedName name="Excel_BuiltIn_Print_Area_53" localSheetId="28">#REF!</definedName>
    <definedName name="Excel_BuiltIn_Print_Area_53" localSheetId="29">#REF!</definedName>
    <definedName name="Excel_BuiltIn_Print_Area_53" localSheetId="30">#REF!</definedName>
    <definedName name="Excel_BuiltIn_Print_Area_53" localSheetId="31">#REF!</definedName>
    <definedName name="Excel_BuiltIn_Print_Area_53" localSheetId="32">#REF!</definedName>
    <definedName name="Excel_BuiltIn_Print_Area_53" localSheetId="33">#REF!</definedName>
    <definedName name="Excel_BuiltIn_Print_Area_53" localSheetId="34">#REF!</definedName>
    <definedName name="Excel_BuiltIn_Print_Area_53" localSheetId="35">#REF!</definedName>
    <definedName name="Excel_BuiltIn_Print_Area_53" localSheetId="36">#REF!</definedName>
    <definedName name="Excel_BuiltIn_Print_Area_53" localSheetId="37">#REF!</definedName>
    <definedName name="Excel_BuiltIn_Print_Area_53" localSheetId="38">#REF!</definedName>
    <definedName name="Excel_BuiltIn_Print_Area_53" localSheetId="39">#REF!</definedName>
    <definedName name="Excel_BuiltIn_Print_Area_53" localSheetId="40">#REF!</definedName>
    <definedName name="Excel_BuiltIn_Print_Area_53" localSheetId="41">#REF!</definedName>
    <definedName name="Excel_BuiltIn_Print_Area_53" localSheetId="42">#REF!</definedName>
    <definedName name="Excel_BuiltIn_Print_Area_53" localSheetId="43">#REF!</definedName>
    <definedName name="Excel_BuiltIn_Print_Area_53" localSheetId="44">#REF!</definedName>
    <definedName name="Excel_BuiltIn_Print_Area_53" localSheetId="45">#REF!</definedName>
    <definedName name="Excel_BuiltIn_Print_Area_53" localSheetId="46">#REF!</definedName>
    <definedName name="Excel_BuiltIn_Print_Area_53" localSheetId="47">#REF!</definedName>
    <definedName name="Excel_BuiltIn_Print_Area_53" localSheetId="48">#REF!</definedName>
    <definedName name="Excel_BuiltIn_Print_Area_53" localSheetId="49">#REF!</definedName>
    <definedName name="Excel_BuiltIn_Print_Area_53" localSheetId="50">#REF!</definedName>
    <definedName name="Excel_BuiltIn_Print_Area_53" localSheetId="51">#REF!</definedName>
    <definedName name="Excel_BuiltIn_Print_Area_53" localSheetId="52">#REF!</definedName>
    <definedName name="Excel_BuiltIn_Print_Area_53" localSheetId="53">#REF!</definedName>
    <definedName name="Excel_BuiltIn_Print_Area_53" localSheetId="54">#REF!</definedName>
    <definedName name="Excel_BuiltIn_Print_Area_53" localSheetId="55">#REF!</definedName>
    <definedName name="Excel_BuiltIn_Print_Area_53" localSheetId="56">#REF!</definedName>
    <definedName name="Excel_BuiltIn_Print_Area_53" localSheetId="57">#REF!</definedName>
    <definedName name="Excel_BuiltIn_Print_Area_53" localSheetId="58">#REF!</definedName>
    <definedName name="Excel_BuiltIn_Print_Area_53" localSheetId="59">#REF!</definedName>
    <definedName name="Excel_BuiltIn_Print_Area_53" localSheetId="60">#REF!</definedName>
    <definedName name="Excel_BuiltIn_Print_Area_53" localSheetId="61">#REF!</definedName>
    <definedName name="Excel_BuiltIn_Print_Area_53" localSheetId="62">#REF!</definedName>
    <definedName name="Excel_BuiltIn_Print_Area_53" localSheetId="63">#REF!</definedName>
    <definedName name="Excel_BuiltIn_Print_Area_53" localSheetId="64">#REF!</definedName>
    <definedName name="Excel_BuiltIn_Print_Area_53" localSheetId="65">#REF!</definedName>
    <definedName name="Excel_BuiltIn_Print_Area_53" localSheetId="66">#REF!</definedName>
    <definedName name="Excel_BuiltIn_Print_Area_53" localSheetId="67">#REF!</definedName>
    <definedName name="Excel_BuiltIn_Print_Area_53" localSheetId="68">#REF!</definedName>
    <definedName name="Excel_BuiltIn_Print_Area_53" localSheetId="69">#REF!</definedName>
    <definedName name="Excel_BuiltIn_Print_Area_53" localSheetId="70">#REF!</definedName>
    <definedName name="Excel_BuiltIn_Print_Area_53" localSheetId="71">#REF!</definedName>
    <definedName name="Excel_BuiltIn_Print_Area_53" localSheetId="72">#REF!</definedName>
    <definedName name="Excel_BuiltIn_Print_Area_53" localSheetId="73">#REF!</definedName>
    <definedName name="Excel_BuiltIn_Print_Area_53" localSheetId="74">#REF!</definedName>
    <definedName name="Excel_BuiltIn_Print_Area_53" localSheetId="75">#REF!</definedName>
    <definedName name="Excel_BuiltIn_Print_Area_53" localSheetId="76">#REF!</definedName>
    <definedName name="Excel_BuiltIn_Print_Area_53" localSheetId="77">#REF!</definedName>
    <definedName name="Excel_BuiltIn_Print_Area_53" localSheetId="78">#REF!</definedName>
    <definedName name="Excel_BuiltIn_Print_Area_53" localSheetId="79">#REF!</definedName>
    <definedName name="Excel_BuiltIn_Print_Area_53" localSheetId="80">#REF!</definedName>
    <definedName name="Excel_BuiltIn_Print_Area_53" localSheetId="81">#REF!</definedName>
    <definedName name="Excel_BuiltIn_Print_Area_53" localSheetId="82">#REF!</definedName>
    <definedName name="Excel_BuiltIn_Print_Area_53" localSheetId="83">#REF!</definedName>
    <definedName name="Excel_BuiltIn_Print_Area_53" localSheetId="84">#REF!</definedName>
    <definedName name="Excel_BuiltIn_Print_Area_53" localSheetId="85">#REF!</definedName>
    <definedName name="Excel_BuiltIn_Print_Area_53" localSheetId="86">#REF!</definedName>
    <definedName name="Excel_BuiltIn_Print_Area_53" localSheetId="87">#REF!</definedName>
    <definedName name="Excel_BuiltIn_Print_Area_53" localSheetId="88">#REF!</definedName>
    <definedName name="Excel_BuiltIn_Print_Area_53" localSheetId="89">#REF!</definedName>
    <definedName name="Excel_BuiltIn_Print_Area_53" localSheetId="90">#REF!</definedName>
    <definedName name="Excel_BuiltIn_Print_Area_53" localSheetId="91">#REF!</definedName>
    <definedName name="Excel_BuiltIn_Print_Area_53" localSheetId="92">#REF!</definedName>
    <definedName name="Excel_BuiltIn_Print_Area_53" localSheetId="93">#REF!</definedName>
    <definedName name="Excel_BuiltIn_Print_Area_53" localSheetId="94">#REF!</definedName>
    <definedName name="Excel_BuiltIn_Print_Area_53" localSheetId="95">#REF!</definedName>
    <definedName name="Excel_BuiltIn_Print_Area_53" localSheetId="96">#REF!</definedName>
    <definedName name="Excel_BuiltIn_Print_Area_53" localSheetId="97">#REF!</definedName>
    <definedName name="Excel_BuiltIn_Print_Area_53" localSheetId="98">#REF!</definedName>
    <definedName name="Excel_BuiltIn_Print_Area_53" localSheetId="99">#REF!</definedName>
    <definedName name="Excel_BuiltIn_Print_Area_53" localSheetId="100">#REF!</definedName>
    <definedName name="Excel_BuiltIn_Print_Area_53" localSheetId="101">#REF!</definedName>
    <definedName name="Excel_BuiltIn_Print_Area_53" localSheetId="102">#REF!</definedName>
    <definedName name="Excel_BuiltIn_Print_Area_53" localSheetId="103">#REF!</definedName>
    <definedName name="Excel_BuiltIn_Print_Area_53" localSheetId="15">#REF!</definedName>
    <definedName name="Excel_BuiltIn_Print_Area_53" localSheetId="16">#REF!</definedName>
    <definedName name="Excel_BuiltIn_Print_Area_53" localSheetId="20">#REF!</definedName>
    <definedName name="Excel_BuiltIn_Print_Area_53" localSheetId="21">#REF!</definedName>
    <definedName name="Excel_BuiltIn_Print_Area_53" localSheetId="22">#REF!</definedName>
    <definedName name="Excel_BuiltIn_Print_Area_53" localSheetId="23">#REF!</definedName>
    <definedName name="Excel_BuiltIn_Print_Area_53" localSheetId="17">#REF!</definedName>
    <definedName name="Excel_BuiltIn_Print_Area_53" localSheetId="24">#REF!</definedName>
    <definedName name="Excel_BuiltIn_Print_Area_53" localSheetId="25">#REF!</definedName>
    <definedName name="Excel_BuiltIn_Print_Area_53" localSheetId="18">#REF!</definedName>
    <definedName name="Excel_BuiltIn_Print_Area_53" localSheetId="19">#REF!</definedName>
    <definedName name="Excel_BuiltIn_Print_Area_53" localSheetId="5">#REF!</definedName>
    <definedName name="Excel_BuiltIn_Print_Area_53" localSheetId="6">#REF!</definedName>
    <definedName name="Excel_BuiltIn_Print_Area_53" localSheetId="7">#REF!</definedName>
    <definedName name="Excel_BuiltIn_Print_Area_53" localSheetId="8">#REF!</definedName>
    <definedName name="Excel_BuiltIn_Print_Area_53" localSheetId="9">#REF!</definedName>
    <definedName name="Excel_BuiltIn_Print_Area_53" localSheetId="10">#REF!</definedName>
    <definedName name="Excel_BuiltIn_Print_Area_53" localSheetId="11">#REF!</definedName>
    <definedName name="Excel_BuiltIn_Print_Area_53" localSheetId="12">#REF!</definedName>
    <definedName name="Excel_BuiltIn_Print_Area_53" localSheetId="13">#REF!</definedName>
    <definedName name="Excel_BuiltIn_Print_Area_53" localSheetId="14">#REF!</definedName>
    <definedName name="Excel_BuiltIn_Print_Area_53">#REF!</definedName>
    <definedName name="Excel_BuiltIn_Print_Area_54" localSheetId="27">#REF!</definedName>
    <definedName name="Excel_BuiltIn_Print_Area_54" localSheetId="26">#REF!</definedName>
    <definedName name="Excel_BuiltIn_Print_Area_54" localSheetId="28">#REF!</definedName>
    <definedName name="Excel_BuiltIn_Print_Area_54" localSheetId="29">#REF!</definedName>
    <definedName name="Excel_BuiltIn_Print_Area_54" localSheetId="30">#REF!</definedName>
    <definedName name="Excel_BuiltIn_Print_Area_54" localSheetId="31">#REF!</definedName>
    <definedName name="Excel_BuiltIn_Print_Area_54" localSheetId="32">#REF!</definedName>
    <definedName name="Excel_BuiltIn_Print_Area_54" localSheetId="33">#REF!</definedName>
    <definedName name="Excel_BuiltIn_Print_Area_54" localSheetId="34">#REF!</definedName>
    <definedName name="Excel_BuiltIn_Print_Area_54" localSheetId="35">#REF!</definedName>
    <definedName name="Excel_BuiltIn_Print_Area_54" localSheetId="36">#REF!</definedName>
    <definedName name="Excel_BuiltIn_Print_Area_54" localSheetId="37">#REF!</definedName>
    <definedName name="Excel_BuiltIn_Print_Area_54" localSheetId="38">#REF!</definedName>
    <definedName name="Excel_BuiltIn_Print_Area_54" localSheetId="39">#REF!</definedName>
    <definedName name="Excel_BuiltIn_Print_Area_54" localSheetId="40">#REF!</definedName>
    <definedName name="Excel_BuiltIn_Print_Area_54" localSheetId="41">#REF!</definedName>
    <definedName name="Excel_BuiltIn_Print_Area_54" localSheetId="42">#REF!</definedName>
    <definedName name="Excel_BuiltIn_Print_Area_54" localSheetId="43">#REF!</definedName>
    <definedName name="Excel_BuiltIn_Print_Area_54" localSheetId="44">#REF!</definedName>
    <definedName name="Excel_BuiltIn_Print_Area_54" localSheetId="45">#REF!</definedName>
    <definedName name="Excel_BuiltIn_Print_Area_54" localSheetId="46">#REF!</definedName>
    <definedName name="Excel_BuiltIn_Print_Area_54" localSheetId="47">#REF!</definedName>
    <definedName name="Excel_BuiltIn_Print_Area_54" localSheetId="48">#REF!</definedName>
    <definedName name="Excel_BuiltIn_Print_Area_54" localSheetId="49">#REF!</definedName>
    <definedName name="Excel_BuiltIn_Print_Area_54" localSheetId="50">#REF!</definedName>
    <definedName name="Excel_BuiltIn_Print_Area_54" localSheetId="51">#REF!</definedName>
    <definedName name="Excel_BuiltIn_Print_Area_54" localSheetId="52">#REF!</definedName>
    <definedName name="Excel_BuiltIn_Print_Area_54" localSheetId="53">#REF!</definedName>
    <definedName name="Excel_BuiltIn_Print_Area_54" localSheetId="54">#REF!</definedName>
    <definedName name="Excel_BuiltIn_Print_Area_54" localSheetId="55">#REF!</definedName>
    <definedName name="Excel_BuiltIn_Print_Area_54" localSheetId="56">#REF!</definedName>
    <definedName name="Excel_BuiltIn_Print_Area_54" localSheetId="57">#REF!</definedName>
    <definedName name="Excel_BuiltIn_Print_Area_54" localSheetId="58">#REF!</definedName>
    <definedName name="Excel_BuiltIn_Print_Area_54" localSheetId="59">#REF!</definedName>
    <definedName name="Excel_BuiltIn_Print_Area_54" localSheetId="60">#REF!</definedName>
    <definedName name="Excel_BuiltIn_Print_Area_54" localSheetId="61">#REF!</definedName>
    <definedName name="Excel_BuiltIn_Print_Area_54" localSheetId="62">#REF!</definedName>
    <definedName name="Excel_BuiltIn_Print_Area_54" localSheetId="63">#REF!</definedName>
    <definedName name="Excel_BuiltIn_Print_Area_54" localSheetId="64">#REF!</definedName>
    <definedName name="Excel_BuiltIn_Print_Area_54" localSheetId="65">#REF!</definedName>
    <definedName name="Excel_BuiltIn_Print_Area_54" localSheetId="66">#REF!</definedName>
    <definedName name="Excel_BuiltIn_Print_Area_54" localSheetId="67">#REF!</definedName>
    <definedName name="Excel_BuiltIn_Print_Area_54" localSheetId="68">#REF!</definedName>
    <definedName name="Excel_BuiltIn_Print_Area_54" localSheetId="69">#REF!</definedName>
    <definedName name="Excel_BuiltIn_Print_Area_54" localSheetId="70">#REF!</definedName>
    <definedName name="Excel_BuiltIn_Print_Area_54" localSheetId="71">#REF!</definedName>
    <definedName name="Excel_BuiltIn_Print_Area_54" localSheetId="72">#REF!</definedName>
    <definedName name="Excel_BuiltIn_Print_Area_54" localSheetId="73">#REF!</definedName>
    <definedName name="Excel_BuiltIn_Print_Area_54" localSheetId="74">#REF!</definedName>
    <definedName name="Excel_BuiltIn_Print_Area_54" localSheetId="75">#REF!</definedName>
    <definedName name="Excel_BuiltIn_Print_Area_54" localSheetId="76">#REF!</definedName>
    <definedName name="Excel_BuiltIn_Print_Area_54" localSheetId="77">#REF!</definedName>
    <definedName name="Excel_BuiltIn_Print_Area_54" localSheetId="78">#REF!</definedName>
    <definedName name="Excel_BuiltIn_Print_Area_54" localSheetId="79">#REF!</definedName>
    <definedName name="Excel_BuiltIn_Print_Area_54" localSheetId="80">#REF!</definedName>
    <definedName name="Excel_BuiltIn_Print_Area_54" localSheetId="81">#REF!</definedName>
    <definedName name="Excel_BuiltIn_Print_Area_54" localSheetId="82">#REF!</definedName>
    <definedName name="Excel_BuiltIn_Print_Area_54" localSheetId="83">#REF!</definedName>
    <definedName name="Excel_BuiltIn_Print_Area_54" localSheetId="84">#REF!</definedName>
    <definedName name="Excel_BuiltIn_Print_Area_54" localSheetId="85">#REF!</definedName>
    <definedName name="Excel_BuiltIn_Print_Area_54" localSheetId="86">#REF!</definedName>
    <definedName name="Excel_BuiltIn_Print_Area_54" localSheetId="87">#REF!</definedName>
    <definedName name="Excel_BuiltIn_Print_Area_54" localSheetId="88">#REF!</definedName>
    <definedName name="Excel_BuiltIn_Print_Area_54" localSheetId="89">#REF!</definedName>
    <definedName name="Excel_BuiltIn_Print_Area_54" localSheetId="90">#REF!</definedName>
    <definedName name="Excel_BuiltIn_Print_Area_54" localSheetId="91">#REF!</definedName>
    <definedName name="Excel_BuiltIn_Print_Area_54" localSheetId="92">#REF!</definedName>
    <definedName name="Excel_BuiltIn_Print_Area_54" localSheetId="93">#REF!</definedName>
    <definedName name="Excel_BuiltIn_Print_Area_54" localSheetId="94">#REF!</definedName>
    <definedName name="Excel_BuiltIn_Print_Area_54" localSheetId="95">#REF!</definedName>
    <definedName name="Excel_BuiltIn_Print_Area_54" localSheetId="96">#REF!</definedName>
    <definedName name="Excel_BuiltIn_Print_Area_54" localSheetId="97">#REF!</definedName>
    <definedName name="Excel_BuiltIn_Print_Area_54" localSheetId="98">#REF!</definedName>
    <definedName name="Excel_BuiltIn_Print_Area_54" localSheetId="99">#REF!</definedName>
    <definedName name="Excel_BuiltIn_Print_Area_54" localSheetId="100">#REF!</definedName>
    <definedName name="Excel_BuiltIn_Print_Area_54" localSheetId="101">#REF!</definedName>
    <definedName name="Excel_BuiltIn_Print_Area_54" localSheetId="102">#REF!</definedName>
    <definedName name="Excel_BuiltIn_Print_Area_54" localSheetId="103">#REF!</definedName>
    <definedName name="Excel_BuiltIn_Print_Area_54" localSheetId="15">#REF!</definedName>
    <definedName name="Excel_BuiltIn_Print_Area_54" localSheetId="16">#REF!</definedName>
    <definedName name="Excel_BuiltIn_Print_Area_54" localSheetId="20">#REF!</definedName>
    <definedName name="Excel_BuiltIn_Print_Area_54" localSheetId="21">#REF!</definedName>
    <definedName name="Excel_BuiltIn_Print_Area_54" localSheetId="22">#REF!</definedName>
    <definedName name="Excel_BuiltIn_Print_Area_54" localSheetId="23">#REF!</definedName>
    <definedName name="Excel_BuiltIn_Print_Area_54" localSheetId="17">#REF!</definedName>
    <definedName name="Excel_BuiltIn_Print_Area_54" localSheetId="24">#REF!</definedName>
    <definedName name="Excel_BuiltIn_Print_Area_54" localSheetId="25">#REF!</definedName>
    <definedName name="Excel_BuiltIn_Print_Area_54" localSheetId="18">#REF!</definedName>
    <definedName name="Excel_BuiltIn_Print_Area_54" localSheetId="19">#REF!</definedName>
    <definedName name="Excel_BuiltIn_Print_Area_54" localSheetId="5">#REF!</definedName>
    <definedName name="Excel_BuiltIn_Print_Area_54" localSheetId="6">#REF!</definedName>
    <definedName name="Excel_BuiltIn_Print_Area_54" localSheetId="7">#REF!</definedName>
    <definedName name="Excel_BuiltIn_Print_Area_54" localSheetId="8">#REF!</definedName>
    <definedName name="Excel_BuiltIn_Print_Area_54" localSheetId="9">#REF!</definedName>
    <definedName name="Excel_BuiltIn_Print_Area_54" localSheetId="10">#REF!</definedName>
    <definedName name="Excel_BuiltIn_Print_Area_54" localSheetId="11">#REF!</definedName>
    <definedName name="Excel_BuiltIn_Print_Area_54" localSheetId="12">#REF!</definedName>
    <definedName name="Excel_BuiltIn_Print_Area_54" localSheetId="13">#REF!</definedName>
    <definedName name="Excel_BuiltIn_Print_Area_54" localSheetId="14">#REF!</definedName>
    <definedName name="Excel_BuiltIn_Print_Area_54">#REF!</definedName>
    <definedName name="Excel_BuiltIn_Print_Area_55" localSheetId="27">#REF!</definedName>
    <definedName name="Excel_BuiltIn_Print_Area_55" localSheetId="26">#REF!</definedName>
    <definedName name="Excel_BuiltIn_Print_Area_55" localSheetId="28">#REF!</definedName>
    <definedName name="Excel_BuiltIn_Print_Area_55" localSheetId="29">#REF!</definedName>
    <definedName name="Excel_BuiltIn_Print_Area_55" localSheetId="30">#REF!</definedName>
    <definedName name="Excel_BuiltIn_Print_Area_55" localSheetId="31">#REF!</definedName>
    <definedName name="Excel_BuiltIn_Print_Area_55" localSheetId="32">#REF!</definedName>
    <definedName name="Excel_BuiltIn_Print_Area_55" localSheetId="33">#REF!</definedName>
    <definedName name="Excel_BuiltIn_Print_Area_55" localSheetId="34">#REF!</definedName>
    <definedName name="Excel_BuiltIn_Print_Area_55" localSheetId="35">#REF!</definedName>
    <definedName name="Excel_BuiltIn_Print_Area_55" localSheetId="36">#REF!</definedName>
    <definedName name="Excel_BuiltIn_Print_Area_55" localSheetId="37">#REF!</definedName>
    <definedName name="Excel_BuiltIn_Print_Area_55" localSheetId="38">#REF!</definedName>
    <definedName name="Excel_BuiltIn_Print_Area_55" localSheetId="39">#REF!</definedName>
    <definedName name="Excel_BuiltIn_Print_Area_55" localSheetId="40">#REF!</definedName>
    <definedName name="Excel_BuiltIn_Print_Area_55" localSheetId="41">#REF!</definedName>
    <definedName name="Excel_BuiltIn_Print_Area_55" localSheetId="42">#REF!</definedName>
    <definedName name="Excel_BuiltIn_Print_Area_55" localSheetId="43">#REF!</definedName>
    <definedName name="Excel_BuiltIn_Print_Area_55" localSheetId="44">#REF!</definedName>
    <definedName name="Excel_BuiltIn_Print_Area_55" localSheetId="45">#REF!</definedName>
    <definedName name="Excel_BuiltIn_Print_Area_55" localSheetId="46">#REF!</definedName>
    <definedName name="Excel_BuiltIn_Print_Area_55" localSheetId="47">#REF!</definedName>
    <definedName name="Excel_BuiltIn_Print_Area_55" localSheetId="48">#REF!</definedName>
    <definedName name="Excel_BuiltIn_Print_Area_55" localSheetId="49">#REF!</definedName>
    <definedName name="Excel_BuiltIn_Print_Area_55" localSheetId="50">#REF!</definedName>
    <definedName name="Excel_BuiltIn_Print_Area_55" localSheetId="51">#REF!</definedName>
    <definedName name="Excel_BuiltIn_Print_Area_55" localSheetId="52">#REF!</definedName>
    <definedName name="Excel_BuiltIn_Print_Area_55" localSheetId="53">#REF!</definedName>
    <definedName name="Excel_BuiltIn_Print_Area_55" localSheetId="54">#REF!</definedName>
    <definedName name="Excel_BuiltIn_Print_Area_55" localSheetId="55">#REF!</definedName>
    <definedName name="Excel_BuiltIn_Print_Area_55" localSheetId="56">#REF!</definedName>
    <definedName name="Excel_BuiltIn_Print_Area_55" localSheetId="57">#REF!</definedName>
    <definedName name="Excel_BuiltIn_Print_Area_55" localSheetId="58">#REF!</definedName>
    <definedName name="Excel_BuiltIn_Print_Area_55" localSheetId="59">#REF!</definedName>
    <definedName name="Excel_BuiltIn_Print_Area_55" localSheetId="60">#REF!</definedName>
    <definedName name="Excel_BuiltIn_Print_Area_55" localSheetId="61">#REF!</definedName>
    <definedName name="Excel_BuiltIn_Print_Area_55" localSheetId="62">#REF!</definedName>
    <definedName name="Excel_BuiltIn_Print_Area_55" localSheetId="63">#REF!</definedName>
    <definedName name="Excel_BuiltIn_Print_Area_55" localSheetId="64">#REF!</definedName>
    <definedName name="Excel_BuiltIn_Print_Area_55" localSheetId="65">#REF!</definedName>
    <definedName name="Excel_BuiltIn_Print_Area_55" localSheetId="66">#REF!</definedName>
    <definedName name="Excel_BuiltIn_Print_Area_55" localSheetId="67">#REF!</definedName>
    <definedName name="Excel_BuiltIn_Print_Area_55" localSheetId="68">#REF!</definedName>
    <definedName name="Excel_BuiltIn_Print_Area_55" localSheetId="69">#REF!</definedName>
    <definedName name="Excel_BuiltIn_Print_Area_55" localSheetId="70">#REF!</definedName>
    <definedName name="Excel_BuiltIn_Print_Area_55" localSheetId="71">#REF!</definedName>
    <definedName name="Excel_BuiltIn_Print_Area_55" localSheetId="72">#REF!</definedName>
    <definedName name="Excel_BuiltIn_Print_Area_55" localSheetId="73">#REF!</definedName>
    <definedName name="Excel_BuiltIn_Print_Area_55" localSheetId="74">#REF!</definedName>
    <definedName name="Excel_BuiltIn_Print_Area_55" localSheetId="75">#REF!</definedName>
    <definedName name="Excel_BuiltIn_Print_Area_55" localSheetId="76">#REF!</definedName>
    <definedName name="Excel_BuiltIn_Print_Area_55" localSheetId="77">#REF!</definedName>
    <definedName name="Excel_BuiltIn_Print_Area_55" localSheetId="78">#REF!</definedName>
    <definedName name="Excel_BuiltIn_Print_Area_55" localSheetId="79">#REF!</definedName>
    <definedName name="Excel_BuiltIn_Print_Area_55" localSheetId="80">#REF!</definedName>
    <definedName name="Excel_BuiltIn_Print_Area_55" localSheetId="81">#REF!</definedName>
    <definedName name="Excel_BuiltIn_Print_Area_55" localSheetId="82">#REF!</definedName>
    <definedName name="Excel_BuiltIn_Print_Area_55" localSheetId="83">#REF!</definedName>
    <definedName name="Excel_BuiltIn_Print_Area_55" localSheetId="84">#REF!</definedName>
    <definedName name="Excel_BuiltIn_Print_Area_55" localSheetId="85">#REF!</definedName>
    <definedName name="Excel_BuiltIn_Print_Area_55" localSheetId="86">#REF!</definedName>
    <definedName name="Excel_BuiltIn_Print_Area_55" localSheetId="87">#REF!</definedName>
    <definedName name="Excel_BuiltIn_Print_Area_55" localSheetId="88">#REF!</definedName>
    <definedName name="Excel_BuiltIn_Print_Area_55" localSheetId="89">#REF!</definedName>
    <definedName name="Excel_BuiltIn_Print_Area_55" localSheetId="90">#REF!</definedName>
    <definedName name="Excel_BuiltIn_Print_Area_55" localSheetId="91">#REF!</definedName>
    <definedName name="Excel_BuiltIn_Print_Area_55" localSheetId="92">#REF!</definedName>
    <definedName name="Excel_BuiltIn_Print_Area_55" localSheetId="93">#REF!</definedName>
    <definedName name="Excel_BuiltIn_Print_Area_55" localSheetId="94">#REF!</definedName>
    <definedName name="Excel_BuiltIn_Print_Area_55" localSheetId="95">#REF!</definedName>
    <definedName name="Excel_BuiltIn_Print_Area_55" localSheetId="96">#REF!</definedName>
    <definedName name="Excel_BuiltIn_Print_Area_55" localSheetId="97">#REF!</definedName>
    <definedName name="Excel_BuiltIn_Print_Area_55" localSheetId="98">#REF!</definedName>
    <definedName name="Excel_BuiltIn_Print_Area_55" localSheetId="99">#REF!</definedName>
    <definedName name="Excel_BuiltIn_Print_Area_55" localSheetId="100">#REF!</definedName>
    <definedName name="Excel_BuiltIn_Print_Area_55" localSheetId="101">#REF!</definedName>
    <definedName name="Excel_BuiltIn_Print_Area_55" localSheetId="102">#REF!</definedName>
    <definedName name="Excel_BuiltIn_Print_Area_55" localSheetId="103">#REF!</definedName>
    <definedName name="Excel_BuiltIn_Print_Area_55" localSheetId="15">#REF!</definedName>
    <definedName name="Excel_BuiltIn_Print_Area_55" localSheetId="16">#REF!</definedName>
    <definedName name="Excel_BuiltIn_Print_Area_55" localSheetId="20">#REF!</definedName>
    <definedName name="Excel_BuiltIn_Print_Area_55" localSheetId="21">#REF!</definedName>
    <definedName name="Excel_BuiltIn_Print_Area_55" localSheetId="22">#REF!</definedName>
    <definedName name="Excel_BuiltIn_Print_Area_55" localSheetId="23">#REF!</definedName>
    <definedName name="Excel_BuiltIn_Print_Area_55" localSheetId="17">#REF!</definedName>
    <definedName name="Excel_BuiltIn_Print_Area_55" localSheetId="24">#REF!</definedName>
    <definedName name="Excel_BuiltIn_Print_Area_55" localSheetId="25">#REF!</definedName>
    <definedName name="Excel_BuiltIn_Print_Area_55" localSheetId="18">#REF!</definedName>
    <definedName name="Excel_BuiltIn_Print_Area_55" localSheetId="19">#REF!</definedName>
    <definedName name="Excel_BuiltIn_Print_Area_55" localSheetId="5">#REF!</definedName>
    <definedName name="Excel_BuiltIn_Print_Area_55" localSheetId="6">#REF!</definedName>
    <definedName name="Excel_BuiltIn_Print_Area_55" localSheetId="7">#REF!</definedName>
    <definedName name="Excel_BuiltIn_Print_Area_55" localSheetId="8">#REF!</definedName>
    <definedName name="Excel_BuiltIn_Print_Area_55" localSheetId="9">#REF!</definedName>
    <definedName name="Excel_BuiltIn_Print_Area_55" localSheetId="10">#REF!</definedName>
    <definedName name="Excel_BuiltIn_Print_Area_55" localSheetId="11">#REF!</definedName>
    <definedName name="Excel_BuiltIn_Print_Area_55" localSheetId="12">#REF!</definedName>
    <definedName name="Excel_BuiltIn_Print_Area_55" localSheetId="13">#REF!</definedName>
    <definedName name="Excel_BuiltIn_Print_Area_55" localSheetId="14">#REF!</definedName>
    <definedName name="Excel_BuiltIn_Print_Area_55">#REF!</definedName>
    <definedName name="Excel_BuiltIn_Print_Area_56" localSheetId="27">#REF!</definedName>
    <definedName name="Excel_BuiltIn_Print_Area_56" localSheetId="26">#REF!</definedName>
    <definedName name="Excel_BuiltIn_Print_Area_56" localSheetId="28">#REF!</definedName>
    <definedName name="Excel_BuiltIn_Print_Area_56" localSheetId="29">#REF!</definedName>
    <definedName name="Excel_BuiltIn_Print_Area_56" localSheetId="30">#REF!</definedName>
    <definedName name="Excel_BuiltIn_Print_Area_56" localSheetId="31">#REF!</definedName>
    <definedName name="Excel_BuiltIn_Print_Area_56" localSheetId="32">#REF!</definedName>
    <definedName name="Excel_BuiltIn_Print_Area_56" localSheetId="33">#REF!</definedName>
    <definedName name="Excel_BuiltIn_Print_Area_56" localSheetId="34">#REF!</definedName>
    <definedName name="Excel_BuiltIn_Print_Area_56" localSheetId="35">#REF!</definedName>
    <definedName name="Excel_BuiltIn_Print_Area_56" localSheetId="36">#REF!</definedName>
    <definedName name="Excel_BuiltIn_Print_Area_56" localSheetId="37">#REF!</definedName>
    <definedName name="Excel_BuiltIn_Print_Area_56" localSheetId="38">#REF!</definedName>
    <definedName name="Excel_BuiltIn_Print_Area_56" localSheetId="39">#REF!</definedName>
    <definedName name="Excel_BuiltIn_Print_Area_56" localSheetId="40">#REF!</definedName>
    <definedName name="Excel_BuiltIn_Print_Area_56" localSheetId="41">#REF!</definedName>
    <definedName name="Excel_BuiltIn_Print_Area_56" localSheetId="42">#REF!</definedName>
    <definedName name="Excel_BuiltIn_Print_Area_56" localSheetId="43">#REF!</definedName>
    <definedName name="Excel_BuiltIn_Print_Area_56" localSheetId="44">#REF!</definedName>
    <definedName name="Excel_BuiltIn_Print_Area_56" localSheetId="45">#REF!</definedName>
    <definedName name="Excel_BuiltIn_Print_Area_56" localSheetId="46">#REF!</definedName>
    <definedName name="Excel_BuiltIn_Print_Area_56" localSheetId="47">#REF!</definedName>
    <definedName name="Excel_BuiltIn_Print_Area_56" localSheetId="48">#REF!</definedName>
    <definedName name="Excel_BuiltIn_Print_Area_56" localSheetId="49">#REF!</definedName>
    <definedName name="Excel_BuiltIn_Print_Area_56" localSheetId="50">#REF!</definedName>
    <definedName name="Excel_BuiltIn_Print_Area_56" localSheetId="51">#REF!</definedName>
    <definedName name="Excel_BuiltIn_Print_Area_56" localSheetId="52">#REF!</definedName>
    <definedName name="Excel_BuiltIn_Print_Area_56" localSheetId="53">#REF!</definedName>
    <definedName name="Excel_BuiltIn_Print_Area_56" localSheetId="54">#REF!</definedName>
    <definedName name="Excel_BuiltIn_Print_Area_56" localSheetId="55">#REF!</definedName>
    <definedName name="Excel_BuiltIn_Print_Area_56" localSheetId="56">#REF!</definedName>
    <definedName name="Excel_BuiltIn_Print_Area_56" localSheetId="57">#REF!</definedName>
    <definedName name="Excel_BuiltIn_Print_Area_56" localSheetId="58">#REF!</definedName>
    <definedName name="Excel_BuiltIn_Print_Area_56" localSheetId="59">#REF!</definedName>
    <definedName name="Excel_BuiltIn_Print_Area_56" localSheetId="60">#REF!</definedName>
    <definedName name="Excel_BuiltIn_Print_Area_56" localSheetId="61">#REF!</definedName>
    <definedName name="Excel_BuiltIn_Print_Area_56" localSheetId="62">#REF!</definedName>
    <definedName name="Excel_BuiltIn_Print_Area_56" localSheetId="63">#REF!</definedName>
    <definedName name="Excel_BuiltIn_Print_Area_56" localSheetId="64">#REF!</definedName>
    <definedName name="Excel_BuiltIn_Print_Area_56" localSheetId="65">#REF!</definedName>
    <definedName name="Excel_BuiltIn_Print_Area_56" localSheetId="66">#REF!</definedName>
    <definedName name="Excel_BuiltIn_Print_Area_56" localSheetId="67">#REF!</definedName>
    <definedName name="Excel_BuiltIn_Print_Area_56" localSheetId="68">#REF!</definedName>
    <definedName name="Excel_BuiltIn_Print_Area_56" localSheetId="69">#REF!</definedName>
    <definedName name="Excel_BuiltIn_Print_Area_56" localSheetId="70">#REF!</definedName>
    <definedName name="Excel_BuiltIn_Print_Area_56" localSheetId="71">#REF!</definedName>
    <definedName name="Excel_BuiltIn_Print_Area_56" localSheetId="72">#REF!</definedName>
    <definedName name="Excel_BuiltIn_Print_Area_56" localSheetId="73">#REF!</definedName>
    <definedName name="Excel_BuiltIn_Print_Area_56" localSheetId="74">#REF!</definedName>
    <definedName name="Excel_BuiltIn_Print_Area_56" localSheetId="75">#REF!</definedName>
    <definedName name="Excel_BuiltIn_Print_Area_56" localSheetId="76">#REF!</definedName>
    <definedName name="Excel_BuiltIn_Print_Area_56" localSheetId="77">#REF!</definedName>
    <definedName name="Excel_BuiltIn_Print_Area_56" localSheetId="78">#REF!</definedName>
    <definedName name="Excel_BuiltIn_Print_Area_56" localSheetId="79">#REF!</definedName>
    <definedName name="Excel_BuiltIn_Print_Area_56" localSheetId="80">#REF!</definedName>
    <definedName name="Excel_BuiltIn_Print_Area_56" localSheetId="81">#REF!</definedName>
    <definedName name="Excel_BuiltIn_Print_Area_56" localSheetId="82">#REF!</definedName>
    <definedName name="Excel_BuiltIn_Print_Area_56" localSheetId="83">#REF!</definedName>
    <definedName name="Excel_BuiltIn_Print_Area_56" localSheetId="84">#REF!</definedName>
    <definedName name="Excel_BuiltIn_Print_Area_56" localSheetId="85">#REF!</definedName>
    <definedName name="Excel_BuiltIn_Print_Area_56" localSheetId="86">#REF!</definedName>
    <definedName name="Excel_BuiltIn_Print_Area_56" localSheetId="87">#REF!</definedName>
    <definedName name="Excel_BuiltIn_Print_Area_56" localSheetId="88">#REF!</definedName>
    <definedName name="Excel_BuiltIn_Print_Area_56" localSheetId="89">#REF!</definedName>
    <definedName name="Excel_BuiltIn_Print_Area_56" localSheetId="90">#REF!</definedName>
    <definedName name="Excel_BuiltIn_Print_Area_56" localSheetId="91">#REF!</definedName>
    <definedName name="Excel_BuiltIn_Print_Area_56" localSheetId="92">#REF!</definedName>
    <definedName name="Excel_BuiltIn_Print_Area_56" localSheetId="93">#REF!</definedName>
    <definedName name="Excel_BuiltIn_Print_Area_56" localSheetId="94">#REF!</definedName>
    <definedName name="Excel_BuiltIn_Print_Area_56" localSheetId="95">#REF!</definedName>
    <definedName name="Excel_BuiltIn_Print_Area_56" localSheetId="96">#REF!</definedName>
    <definedName name="Excel_BuiltIn_Print_Area_56" localSheetId="97">#REF!</definedName>
    <definedName name="Excel_BuiltIn_Print_Area_56" localSheetId="98">#REF!</definedName>
    <definedName name="Excel_BuiltIn_Print_Area_56" localSheetId="99">#REF!</definedName>
    <definedName name="Excel_BuiltIn_Print_Area_56" localSheetId="100">#REF!</definedName>
    <definedName name="Excel_BuiltIn_Print_Area_56" localSheetId="101">#REF!</definedName>
    <definedName name="Excel_BuiltIn_Print_Area_56" localSheetId="102">#REF!</definedName>
    <definedName name="Excel_BuiltIn_Print_Area_56" localSheetId="103">#REF!</definedName>
    <definedName name="Excel_BuiltIn_Print_Area_56" localSheetId="15">#REF!</definedName>
    <definedName name="Excel_BuiltIn_Print_Area_56" localSheetId="16">#REF!</definedName>
    <definedName name="Excel_BuiltIn_Print_Area_56" localSheetId="20">#REF!</definedName>
    <definedName name="Excel_BuiltIn_Print_Area_56" localSheetId="21">#REF!</definedName>
    <definedName name="Excel_BuiltIn_Print_Area_56" localSheetId="22">#REF!</definedName>
    <definedName name="Excel_BuiltIn_Print_Area_56" localSheetId="23">#REF!</definedName>
    <definedName name="Excel_BuiltIn_Print_Area_56" localSheetId="17">#REF!</definedName>
    <definedName name="Excel_BuiltIn_Print_Area_56" localSheetId="24">#REF!</definedName>
    <definedName name="Excel_BuiltIn_Print_Area_56" localSheetId="25">#REF!</definedName>
    <definedName name="Excel_BuiltIn_Print_Area_56" localSheetId="18">#REF!</definedName>
    <definedName name="Excel_BuiltIn_Print_Area_56" localSheetId="19">#REF!</definedName>
    <definedName name="Excel_BuiltIn_Print_Area_56" localSheetId="5">#REF!</definedName>
    <definedName name="Excel_BuiltIn_Print_Area_56" localSheetId="6">#REF!</definedName>
    <definedName name="Excel_BuiltIn_Print_Area_56" localSheetId="7">#REF!</definedName>
    <definedName name="Excel_BuiltIn_Print_Area_56" localSheetId="8">#REF!</definedName>
    <definedName name="Excel_BuiltIn_Print_Area_56" localSheetId="9">#REF!</definedName>
    <definedName name="Excel_BuiltIn_Print_Area_56" localSheetId="10">#REF!</definedName>
    <definedName name="Excel_BuiltIn_Print_Area_56" localSheetId="11">#REF!</definedName>
    <definedName name="Excel_BuiltIn_Print_Area_56" localSheetId="12">#REF!</definedName>
    <definedName name="Excel_BuiltIn_Print_Area_56" localSheetId="13">#REF!</definedName>
    <definedName name="Excel_BuiltIn_Print_Area_56" localSheetId="14">#REF!</definedName>
    <definedName name="Excel_BuiltIn_Print_Area_56">#REF!</definedName>
    <definedName name="Excel_BuiltIn_Print_Area_57" localSheetId="27">#REF!</definedName>
    <definedName name="Excel_BuiltIn_Print_Area_57" localSheetId="26">#REF!</definedName>
    <definedName name="Excel_BuiltIn_Print_Area_57" localSheetId="28">#REF!</definedName>
    <definedName name="Excel_BuiltIn_Print_Area_57" localSheetId="29">#REF!</definedName>
    <definedName name="Excel_BuiltIn_Print_Area_57" localSheetId="30">#REF!</definedName>
    <definedName name="Excel_BuiltIn_Print_Area_57" localSheetId="31">#REF!</definedName>
    <definedName name="Excel_BuiltIn_Print_Area_57" localSheetId="32">#REF!</definedName>
    <definedName name="Excel_BuiltIn_Print_Area_57" localSheetId="33">#REF!</definedName>
    <definedName name="Excel_BuiltIn_Print_Area_57" localSheetId="34">#REF!</definedName>
    <definedName name="Excel_BuiltIn_Print_Area_57" localSheetId="35">#REF!</definedName>
    <definedName name="Excel_BuiltIn_Print_Area_57" localSheetId="36">#REF!</definedName>
    <definedName name="Excel_BuiltIn_Print_Area_57" localSheetId="37">#REF!</definedName>
    <definedName name="Excel_BuiltIn_Print_Area_57" localSheetId="38">#REF!</definedName>
    <definedName name="Excel_BuiltIn_Print_Area_57" localSheetId="39">#REF!</definedName>
    <definedName name="Excel_BuiltIn_Print_Area_57" localSheetId="40">#REF!</definedName>
    <definedName name="Excel_BuiltIn_Print_Area_57" localSheetId="41">#REF!</definedName>
    <definedName name="Excel_BuiltIn_Print_Area_57" localSheetId="42">#REF!</definedName>
    <definedName name="Excel_BuiltIn_Print_Area_57" localSheetId="43">#REF!</definedName>
    <definedName name="Excel_BuiltIn_Print_Area_57" localSheetId="44">#REF!</definedName>
    <definedName name="Excel_BuiltIn_Print_Area_57" localSheetId="45">#REF!</definedName>
    <definedName name="Excel_BuiltIn_Print_Area_57" localSheetId="46">#REF!</definedName>
    <definedName name="Excel_BuiltIn_Print_Area_57" localSheetId="47">#REF!</definedName>
    <definedName name="Excel_BuiltIn_Print_Area_57" localSheetId="48">#REF!</definedName>
    <definedName name="Excel_BuiltIn_Print_Area_57" localSheetId="49">#REF!</definedName>
    <definedName name="Excel_BuiltIn_Print_Area_57" localSheetId="50">#REF!</definedName>
    <definedName name="Excel_BuiltIn_Print_Area_57" localSheetId="51">#REF!</definedName>
    <definedName name="Excel_BuiltIn_Print_Area_57" localSheetId="52">#REF!</definedName>
    <definedName name="Excel_BuiltIn_Print_Area_57" localSheetId="53">#REF!</definedName>
    <definedName name="Excel_BuiltIn_Print_Area_57" localSheetId="54">#REF!</definedName>
    <definedName name="Excel_BuiltIn_Print_Area_57" localSheetId="55">#REF!</definedName>
    <definedName name="Excel_BuiltIn_Print_Area_57" localSheetId="56">#REF!</definedName>
    <definedName name="Excel_BuiltIn_Print_Area_57" localSheetId="57">#REF!</definedName>
    <definedName name="Excel_BuiltIn_Print_Area_57" localSheetId="58">#REF!</definedName>
    <definedName name="Excel_BuiltIn_Print_Area_57" localSheetId="59">#REF!</definedName>
    <definedName name="Excel_BuiltIn_Print_Area_57" localSheetId="60">#REF!</definedName>
    <definedName name="Excel_BuiltIn_Print_Area_57" localSheetId="61">#REF!</definedName>
    <definedName name="Excel_BuiltIn_Print_Area_57" localSheetId="62">#REF!</definedName>
    <definedName name="Excel_BuiltIn_Print_Area_57" localSheetId="63">#REF!</definedName>
    <definedName name="Excel_BuiltIn_Print_Area_57" localSheetId="64">#REF!</definedName>
    <definedName name="Excel_BuiltIn_Print_Area_57" localSheetId="65">#REF!</definedName>
    <definedName name="Excel_BuiltIn_Print_Area_57" localSheetId="66">#REF!</definedName>
    <definedName name="Excel_BuiltIn_Print_Area_57" localSheetId="67">#REF!</definedName>
    <definedName name="Excel_BuiltIn_Print_Area_57" localSheetId="68">#REF!</definedName>
    <definedName name="Excel_BuiltIn_Print_Area_57" localSheetId="69">#REF!</definedName>
    <definedName name="Excel_BuiltIn_Print_Area_57" localSheetId="70">#REF!</definedName>
    <definedName name="Excel_BuiltIn_Print_Area_57" localSheetId="71">#REF!</definedName>
    <definedName name="Excel_BuiltIn_Print_Area_57" localSheetId="72">#REF!</definedName>
    <definedName name="Excel_BuiltIn_Print_Area_57" localSheetId="73">#REF!</definedName>
    <definedName name="Excel_BuiltIn_Print_Area_57" localSheetId="74">#REF!</definedName>
    <definedName name="Excel_BuiltIn_Print_Area_57" localSheetId="75">#REF!</definedName>
    <definedName name="Excel_BuiltIn_Print_Area_57" localSheetId="76">#REF!</definedName>
    <definedName name="Excel_BuiltIn_Print_Area_57" localSheetId="77">#REF!</definedName>
    <definedName name="Excel_BuiltIn_Print_Area_57" localSheetId="78">#REF!</definedName>
    <definedName name="Excel_BuiltIn_Print_Area_57" localSheetId="79">#REF!</definedName>
    <definedName name="Excel_BuiltIn_Print_Area_57" localSheetId="80">#REF!</definedName>
    <definedName name="Excel_BuiltIn_Print_Area_57" localSheetId="81">#REF!</definedName>
    <definedName name="Excel_BuiltIn_Print_Area_57" localSheetId="82">#REF!</definedName>
    <definedName name="Excel_BuiltIn_Print_Area_57" localSheetId="83">#REF!</definedName>
    <definedName name="Excel_BuiltIn_Print_Area_57" localSheetId="84">#REF!</definedName>
    <definedName name="Excel_BuiltIn_Print_Area_57" localSheetId="85">#REF!</definedName>
    <definedName name="Excel_BuiltIn_Print_Area_57" localSheetId="86">#REF!</definedName>
    <definedName name="Excel_BuiltIn_Print_Area_57" localSheetId="87">#REF!</definedName>
    <definedName name="Excel_BuiltIn_Print_Area_57" localSheetId="88">#REF!</definedName>
    <definedName name="Excel_BuiltIn_Print_Area_57" localSheetId="89">#REF!</definedName>
    <definedName name="Excel_BuiltIn_Print_Area_57" localSheetId="90">#REF!</definedName>
    <definedName name="Excel_BuiltIn_Print_Area_57" localSheetId="91">#REF!</definedName>
    <definedName name="Excel_BuiltIn_Print_Area_57" localSheetId="92">#REF!</definedName>
    <definedName name="Excel_BuiltIn_Print_Area_57" localSheetId="93">#REF!</definedName>
    <definedName name="Excel_BuiltIn_Print_Area_57" localSheetId="94">#REF!</definedName>
    <definedName name="Excel_BuiltIn_Print_Area_57" localSheetId="95">#REF!</definedName>
    <definedName name="Excel_BuiltIn_Print_Area_57" localSheetId="96">#REF!</definedName>
    <definedName name="Excel_BuiltIn_Print_Area_57" localSheetId="97">#REF!</definedName>
    <definedName name="Excel_BuiltIn_Print_Area_57" localSheetId="98">#REF!</definedName>
    <definedName name="Excel_BuiltIn_Print_Area_57" localSheetId="99">#REF!</definedName>
    <definedName name="Excel_BuiltIn_Print_Area_57" localSheetId="100">#REF!</definedName>
    <definedName name="Excel_BuiltIn_Print_Area_57" localSheetId="101">#REF!</definedName>
    <definedName name="Excel_BuiltIn_Print_Area_57" localSheetId="102">#REF!</definedName>
    <definedName name="Excel_BuiltIn_Print_Area_57" localSheetId="103">#REF!</definedName>
    <definedName name="Excel_BuiltIn_Print_Area_57" localSheetId="15">#REF!</definedName>
    <definedName name="Excel_BuiltIn_Print_Area_57" localSheetId="16">#REF!</definedName>
    <definedName name="Excel_BuiltIn_Print_Area_57" localSheetId="20">#REF!</definedName>
    <definedName name="Excel_BuiltIn_Print_Area_57" localSheetId="21">#REF!</definedName>
    <definedName name="Excel_BuiltIn_Print_Area_57" localSheetId="22">#REF!</definedName>
    <definedName name="Excel_BuiltIn_Print_Area_57" localSheetId="23">#REF!</definedName>
    <definedName name="Excel_BuiltIn_Print_Area_57" localSheetId="17">#REF!</definedName>
    <definedName name="Excel_BuiltIn_Print_Area_57" localSheetId="24">#REF!</definedName>
    <definedName name="Excel_BuiltIn_Print_Area_57" localSheetId="25">#REF!</definedName>
    <definedName name="Excel_BuiltIn_Print_Area_57" localSheetId="18">#REF!</definedName>
    <definedName name="Excel_BuiltIn_Print_Area_57" localSheetId="19">#REF!</definedName>
    <definedName name="Excel_BuiltIn_Print_Area_57" localSheetId="5">#REF!</definedName>
    <definedName name="Excel_BuiltIn_Print_Area_57" localSheetId="6">#REF!</definedName>
    <definedName name="Excel_BuiltIn_Print_Area_57" localSheetId="7">#REF!</definedName>
    <definedName name="Excel_BuiltIn_Print_Area_57" localSheetId="8">#REF!</definedName>
    <definedName name="Excel_BuiltIn_Print_Area_57" localSheetId="9">#REF!</definedName>
    <definedName name="Excel_BuiltIn_Print_Area_57" localSheetId="10">#REF!</definedName>
    <definedName name="Excel_BuiltIn_Print_Area_57" localSheetId="11">#REF!</definedName>
    <definedName name="Excel_BuiltIn_Print_Area_57" localSheetId="12">#REF!</definedName>
    <definedName name="Excel_BuiltIn_Print_Area_57" localSheetId="13">#REF!</definedName>
    <definedName name="Excel_BuiltIn_Print_Area_57" localSheetId="14">#REF!</definedName>
    <definedName name="Excel_BuiltIn_Print_Area_57">#REF!</definedName>
    <definedName name="Excel_BuiltIn_Print_Area_58" localSheetId="27">#REF!</definedName>
    <definedName name="Excel_BuiltIn_Print_Area_58" localSheetId="26">#REF!</definedName>
    <definedName name="Excel_BuiltIn_Print_Area_58" localSheetId="28">#REF!</definedName>
    <definedName name="Excel_BuiltIn_Print_Area_58" localSheetId="29">#REF!</definedName>
    <definedName name="Excel_BuiltIn_Print_Area_58" localSheetId="30">#REF!</definedName>
    <definedName name="Excel_BuiltIn_Print_Area_58" localSheetId="31">#REF!</definedName>
    <definedName name="Excel_BuiltIn_Print_Area_58" localSheetId="32">#REF!</definedName>
    <definedName name="Excel_BuiltIn_Print_Area_58" localSheetId="33">#REF!</definedName>
    <definedName name="Excel_BuiltIn_Print_Area_58" localSheetId="34">#REF!</definedName>
    <definedName name="Excel_BuiltIn_Print_Area_58" localSheetId="35">#REF!</definedName>
    <definedName name="Excel_BuiltIn_Print_Area_58" localSheetId="36">#REF!</definedName>
    <definedName name="Excel_BuiltIn_Print_Area_58" localSheetId="37">#REF!</definedName>
    <definedName name="Excel_BuiltIn_Print_Area_58" localSheetId="38">#REF!</definedName>
    <definedName name="Excel_BuiltIn_Print_Area_58" localSheetId="39">#REF!</definedName>
    <definedName name="Excel_BuiltIn_Print_Area_58" localSheetId="40">#REF!</definedName>
    <definedName name="Excel_BuiltIn_Print_Area_58" localSheetId="41">#REF!</definedName>
    <definedName name="Excel_BuiltIn_Print_Area_58" localSheetId="42">#REF!</definedName>
    <definedName name="Excel_BuiltIn_Print_Area_58" localSheetId="43">#REF!</definedName>
    <definedName name="Excel_BuiltIn_Print_Area_58" localSheetId="44">#REF!</definedName>
    <definedName name="Excel_BuiltIn_Print_Area_58" localSheetId="45">#REF!</definedName>
    <definedName name="Excel_BuiltIn_Print_Area_58" localSheetId="46">#REF!</definedName>
    <definedName name="Excel_BuiltIn_Print_Area_58" localSheetId="47">#REF!</definedName>
    <definedName name="Excel_BuiltIn_Print_Area_58" localSheetId="48">#REF!</definedName>
    <definedName name="Excel_BuiltIn_Print_Area_58" localSheetId="49">#REF!</definedName>
    <definedName name="Excel_BuiltIn_Print_Area_58" localSheetId="50">#REF!</definedName>
    <definedName name="Excel_BuiltIn_Print_Area_58" localSheetId="51">#REF!</definedName>
    <definedName name="Excel_BuiltIn_Print_Area_58" localSheetId="52">#REF!</definedName>
    <definedName name="Excel_BuiltIn_Print_Area_58" localSheetId="53">#REF!</definedName>
    <definedName name="Excel_BuiltIn_Print_Area_58" localSheetId="54">#REF!</definedName>
    <definedName name="Excel_BuiltIn_Print_Area_58" localSheetId="55">#REF!</definedName>
    <definedName name="Excel_BuiltIn_Print_Area_58" localSheetId="56">#REF!</definedName>
    <definedName name="Excel_BuiltIn_Print_Area_58" localSheetId="57">#REF!</definedName>
    <definedName name="Excel_BuiltIn_Print_Area_58" localSheetId="58">#REF!</definedName>
    <definedName name="Excel_BuiltIn_Print_Area_58" localSheetId="59">#REF!</definedName>
    <definedName name="Excel_BuiltIn_Print_Area_58" localSheetId="60">#REF!</definedName>
    <definedName name="Excel_BuiltIn_Print_Area_58" localSheetId="61">#REF!</definedName>
    <definedName name="Excel_BuiltIn_Print_Area_58" localSheetId="62">#REF!</definedName>
    <definedName name="Excel_BuiltIn_Print_Area_58" localSheetId="63">#REF!</definedName>
    <definedName name="Excel_BuiltIn_Print_Area_58" localSheetId="64">#REF!</definedName>
    <definedName name="Excel_BuiltIn_Print_Area_58" localSheetId="65">#REF!</definedName>
    <definedName name="Excel_BuiltIn_Print_Area_58" localSheetId="66">#REF!</definedName>
    <definedName name="Excel_BuiltIn_Print_Area_58" localSheetId="67">#REF!</definedName>
    <definedName name="Excel_BuiltIn_Print_Area_58" localSheetId="68">#REF!</definedName>
    <definedName name="Excel_BuiltIn_Print_Area_58" localSheetId="69">#REF!</definedName>
    <definedName name="Excel_BuiltIn_Print_Area_58" localSheetId="70">#REF!</definedName>
    <definedName name="Excel_BuiltIn_Print_Area_58" localSheetId="71">#REF!</definedName>
    <definedName name="Excel_BuiltIn_Print_Area_58" localSheetId="72">#REF!</definedName>
    <definedName name="Excel_BuiltIn_Print_Area_58" localSheetId="73">#REF!</definedName>
    <definedName name="Excel_BuiltIn_Print_Area_58" localSheetId="74">#REF!</definedName>
    <definedName name="Excel_BuiltIn_Print_Area_58" localSheetId="75">#REF!</definedName>
    <definedName name="Excel_BuiltIn_Print_Area_58" localSheetId="76">#REF!</definedName>
    <definedName name="Excel_BuiltIn_Print_Area_58" localSheetId="77">#REF!</definedName>
    <definedName name="Excel_BuiltIn_Print_Area_58" localSheetId="78">#REF!</definedName>
    <definedName name="Excel_BuiltIn_Print_Area_58" localSheetId="79">#REF!</definedName>
    <definedName name="Excel_BuiltIn_Print_Area_58" localSheetId="80">#REF!</definedName>
    <definedName name="Excel_BuiltIn_Print_Area_58" localSheetId="81">#REF!</definedName>
    <definedName name="Excel_BuiltIn_Print_Area_58" localSheetId="82">#REF!</definedName>
    <definedName name="Excel_BuiltIn_Print_Area_58" localSheetId="83">#REF!</definedName>
    <definedName name="Excel_BuiltIn_Print_Area_58" localSheetId="84">#REF!</definedName>
    <definedName name="Excel_BuiltIn_Print_Area_58" localSheetId="85">#REF!</definedName>
    <definedName name="Excel_BuiltIn_Print_Area_58" localSheetId="86">#REF!</definedName>
    <definedName name="Excel_BuiltIn_Print_Area_58" localSheetId="87">#REF!</definedName>
    <definedName name="Excel_BuiltIn_Print_Area_58" localSheetId="88">#REF!</definedName>
    <definedName name="Excel_BuiltIn_Print_Area_58" localSheetId="89">#REF!</definedName>
    <definedName name="Excel_BuiltIn_Print_Area_58" localSheetId="90">#REF!</definedName>
    <definedName name="Excel_BuiltIn_Print_Area_58" localSheetId="91">#REF!</definedName>
    <definedName name="Excel_BuiltIn_Print_Area_58" localSheetId="92">#REF!</definedName>
    <definedName name="Excel_BuiltIn_Print_Area_58" localSheetId="93">#REF!</definedName>
    <definedName name="Excel_BuiltIn_Print_Area_58" localSheetId="94">#REF!</definedName>
    <definedName name="Excel_BuiltIn_Print_Area_58" localSheetId="95">#REF!</definedName>
    <definedName name="Excel_BuiltIn_Print_Area_58" localSheetId="96">#REF!</definedName>
    <definedName name="Excel_BuiltIn_Print_Area_58" localSheetId="97">#REF!</definedName>
    <definedName name="Excel_BuiltIn_Print_Area_58" localSheetId="98">#REF!</definedName>
    <definedName name="Excel_BuiltIn_Print_Area_58" localSheetId="99">#REF!</definedName>
    <definedName name="Excel_BuiltIn_Print_Area_58" localSheetId="100">#REF!</definedName>
    <definedName name="Excel_BuiltIn_Print_Area_58" localSheetId="101">#REF!</definedName>
    <definedName name="Excel_BuiltIn_Print_Area_58" localSheetId="102">#REF!</definedName>
    <definedName name="Excel_BuiltIn_Print_Area_58" localSheetId="103">#REF!</definedName>
    <definedName name="Excel_BuiltIn_Print_Area_58" localSheetId="15">#REF!</definedName>
    <definedName name="Excel_BuiltIn_Print_Area_58" localSheetId="16">#REF!</definedName>
    <definedName name="Excel_BuiltIn_Print_Area_58" localSheetId="20">#REF!</definedName>
    <definedName name="Excel_BuiltIn_Print_Area_58" localSheetId="21">#REF!</definedName>
    <definedName name="Excel_BuiltIn_Print_Area_58" localSheetId="22">#REF!</definedName>
    <definedName name="Excel_BuiltIn_Print_Area_58" localSheetId="23">#REF!</definedName>
    <definedName name="Excel_BuiltIn_Print_Area_58" localSheetId="17">#REF!</definedName>
    <definedName name="Excel_BuiltIn_Print_Area_58" localSheetId="24">#REF!</definedName>
    <definedName name="Excel_BuiltIn_Print_Area_58" localSheetId="25">#REF!</definedName>
    <definedName name="Excel_BuiltIn_Print_Area_58" localSheetId="18">#REF!</definedName>
    <definedName name="Excel_BuiltIn_Print_Area_58" localSheetId="19">#REF!</definedName>
    <definedName name="Excel_BuiltIn_Print_Area_58" localSheetId="5">#REF!</definedName>
    <definedName name="Excel_BuiltIn_Print_Area_58" localSheetId="6">#REF!</definedName>
    <definedName name="Excel_BuiltIn_Print_Area_58" localSheetId="7">#REF!</definedName>
    <definedName name="Excel_BuiltIn_Print_Area_58" localSheetId="8">#REF!</definedName>
    <definedName name="Excel_BuiltIn_Print_Area_58" localSheetId="9">#REF!</definedName>
    <definedName name="Excel_BuiltIn_Print_Area_58" localSheetId="10">#REF!</definedName>
    <definedName name="Excel_BuiltIn_Print_Area_58" localSheetId="11">#REF!</definedName>
    <definedName name="Excel_BuiltIn_Print_Area_58" localSheetId="12">#REF!</definedName>
    <definedName name="Excel_BuiltIn_Print_Area_58" localSheetId="13">#REF!</definedName>
    <definedName name="Excel_BuiltIn_Print_Area_58" localSheetId="14">#REF!</definedName>
    <definedName name="Excel_BuiltIn_Print_Area_58">#REF!</definedName>
    <definedName name="Excel_BuiltIn_Print_Area_6" localSheetId="27">#REF!</definedName>
    <definedName name="Excel_BuiltIn_Print_Area_6" localSheetId="26">#REF!</definedName>
    <definedName name="Excel_BuiltIn_Print_Area_6" localSheetId="28">#REF!</definedName>
    <definedName name="Excel_BuiltIn_Print_Area_6" localSheetId="29">#REF!</definedName>
    <definedName name="Excel_BuiltIn_Print_Area_6" localSheetId="30">#REF!</definedName>
    <definedName name="Excel_BuiltIn_Print_Area_6" localSheetId="31">#REF!</definedName>
    <definedName name="Excel_BuiltIn_Print_Area_6" localSheetId="32">#REF!</definedName>
    <definedName name="Excel_BuiltIn_Print_Area_6" localSheetId="33">#REF!</definedName>
    <definedName name="Excel_BuiltIn_Print_Area_6" localSheetId="34">#REF!</definedName>
    <definedName name="Excel_BuiltIn_Print_Area_6" localSheetId="35">#REF!</definedName>
    <definedName name="Excel_BuiltIn_Print_Area_6" localSheetId="36">#REF!</definedName>
    <definedName name="Excel_BuiltIn_Print_Area_6" localSheetId="37">#REF!</definedName>
    <definedName name="Excel_BuiltIn_Print_Area_6" localSheetId="38">#REF!</definedName>
    <definedName name="Excel_BuiltIn_Print_Area_6" localSheetId="39">#REF!</definedName>
    <definedName name="Excel_BuiltIn_Print_Area_6" localSheetId="40">#REF!</definedName>
    <definedName name="Excel_BuiltIn_Print_Area_6" localSheetId="41">#REF!</definedName>
    <definedName name="Excel_BuiltIn_Print_Area_6" localSheetId="42">#REF!</definedName>
    <definedName name="Excel_BuiltIn_Print_Area_6" localSheetId="43">#REF!</definedName>
    <definedName name="Excel_BuiltIn_Print_Area_6" localSheetId="44">#REF!</definedName>
    <definedName name="Excel_BuiltIn_Print_Area_6" localSheetId="45">#REF!</definedName>
    <definedName name="Excel_BuiltIn_Print_Area_6" localSheetId="46">#REF!</definedName>
    <definedName name="Excel_BuiltIn_Print_Area_6" localSheetId="47">#REF!</definedName>
    <definedName name="Excel_BuiltIn_Print_Area_6" localSheetId="48">#REF!</definedName>
    <definedName name="Excel_BuiltIn_Print_Area_6" localSheetId="49">#REF!</definedName>
    <definedName name="Excel_BuiltIn_Print_Area_6" localSheetId="50">#REF!</definedName>
    <definedName name="Excel_BuiltIn_Print_Area_6" localSheetId="51">#REF!</definedName>
    <definedName name="Excel_BuiltIn_Print_Area_6" localSheetId="52">#REF!</definedName>
    <definedName name="Excel_BuiltIn_Print_Area_6" localSheetId="53">#REF!</definedName>
    <definedName name="Excel_BuiltIn_Print_Area_6" localSheetId="54">#REF!</definedName>
    <definedName name="Excel_BuiltIn_Print_Area_6" localSheetId="55">#REF!</definedName>
    <definedName name="Excel_BuiltIn_Print_Area_6" localSheetId="56">#REF!</definedName>
    <definedName name="Excel_BuiltIn_Print_Area_6" localSheetId="57">#REF!</definedName>
    <definedName name="Excel_BuiltIn_Print_Area_6" localSheetId="58">#REF!</definedName>
    <definedName name="Excel_BuiltIn_Print_Area_6" localSheetId="59">#REF!</definedName>
    <definedName name="Excel_BuiltIn_Print_Area_6" localSheetId="60">#REF!</definedName>
    <definedName name="Excel_BuiltIn_Print_Area_6" localSheetId="61">#REF!</definedName>
    <definedName name="Excel_BuiltIn_Print_Area_6" localSheetId="62">#REF!</definedName>
    <definedName name="Excel_BuiltIn_Print_Area_6" localSheetId="63">#REF!</definedName>
    <definedName name="Excel_BuiltIn_Print_Area_6" localSheetId="64">#REF!</definedName>
    <definedName name="Excel_BuiltIn_Print_Area_6" localSheetId="65">#REF!</definedName>
    <definedName name="Excel_BuiltIn_Print_Area_6" localSheetId="66">#REF!</definedName>
    <definedName name="Excel_BuiltIn_Print_Area_6" localSheetId="67">#REF!</definedName>
    <definedName name="Excel_BuiltIn_Print_Area_6" localSheetId="68">#REF!</definedName>
    <definedName name="Excel_BuiltIn_Print_Area_6" localSheetId="69">#REF!</definedName>
    <definedName name="Excel_BuiltIn_Print_Area_6" localSheetId="70">#REF!</definedName>
    <definedName name="Excel_BuiltIn_Print_Area_6" localSheetId="71">#REF!</definedName>
    <definedName name="Excel_BuiltIn_Print_Area_6" localSheetId="72">#REF!</definedName>
    <definedName name="Excel_BuiltIn_Print_Area_6" localSheetId="73">#REF!</definedName>
    <definedName name="Excel_BuiltIn_Print_Area_6" localSheetId="74">#REF!</definedName>
    <definedName name="Excel_BuiltIn_Print_Area_6" localSheetId="75">#REF!</definedName>
    <definedName name="Excel_BuiltIn_Print_Area_6" localSheetId="76">#REF!</definedName>
    <definedName name="Excel_BuiltIn_Print_Area_6" localSheetId="77">#REF!</definedName>
    <definedName name="Excel_BuiltIn_Print_Area_6" localSheetId="78">#REF!</definedName>
    <definedName name="Excel_BuiltIn_Print_Area_6" localSheetId="79">#REF!</definedName>
    <definedName name="Excel_BuiltIn_Print_Area_6" localSheetId="80">#REF!</definedName>
    <definedName name="Excel_BuiltIn_Print_Area_6" localSheetId="81">#REF!</definedName>
    <definedName name="Excel_BuiltIn_Print_Area_6" localSheetId="82">#REF!</definedName>
    <definedName name="Excel_BuiltIn_Print_Area_6" localSheetId="83">#REF!</definedName>
    <definedName name="Excel_BuiltIn_Print_Area_6" localSheetId="84">#REF!</definedName>
    <definedName name="Excel_BuiltIn_Print_Area_6" localSheetId="85">#REF!</definedName>
    <definedName name="Excel_BuiltIn_Print_Area_6" localSheetId="86">#REF!</definedName>
    <definedName name="Excel_BuiltIn_Print_Area_6" localSheetId="87">#REF!</definedName>
    <definedName name="Excel_BuiltIn_Print_Area_6" localSheetId="88">#REF!</definedName>
    <definedName name="Excel_BuiltIn_Print_Area_6" localSheetId="89">#REF!</definedName>
    <definedName name="Excel_BuiltIn_Print_Area_6" localSheetId="90">#REF!</definedName>
    <definedName name="Excel_BuiltIn_Print_Area_6" localSheetId="91">#REF!</definedName>
    <definedName name="Excel_BuiltIn_Print_Area_6" localSheetId="92">#REF!</definedName>
    <definedName name="Excel_BuiltIn_Print_Area_6" localSheetId="93">#REF!</definedName>
    <definedName name="Excel_BuiltIn_Print_Area_6" localSheetId="94">#REF!</definedName>
    <definedName name="Excel_BuiltIn_Print_Area_6" localSheetId="95">#REF!</definedName>
    <definedName name="Excel_BuiltIn_Print_Area_6" localSheetId="96">#REF!</definedName>
    <definedName name="Excel_BuiltIn_Print_Area_6" localSheetId="97">#REF!</definedName>
    <definedName name="Excel_BuiltIn_Print_Area_6" localSheetId="98">#REF!</definedName>
    <definedName name="Excel_BuiltIn_Print_Area_6" localSheetId="99">#REF!</definedName>
    <definedName name="Excel_BuiltIn_Print_Area_6" localSheetId="100">#REF!</definedName>
    <definedName name="Excel_BuiltIn_Print_Area_6" localSheetId="101">#REF!</definedName>
    <definedName name="Excel_BuiltIn_Print_Area_6" localSheetId="102">#REF!</definedName>
    <definedName name="Excel_BuiltIn_Print_Area_6" localSheetId="103">#REF!</definedName>
    <definedName name="Excel_BuiltIn_Print_Area_6" localSheetId="15">#REF!</definedName>
    <definedName name="Excel_BuiltIn_Print_Area_6" localSheetId="16">#REF!</definedName>
    <definedName name="Excel_BuiltIn_Print_Area_6" localSheetId="20">#REF!</definedName>
    <definedName name="Excel_BuiltIn_Print_Area_6" localSheetId="21">#REF!</definedName>
    <definedName name="Excel_BuiltIn_Print_Area_6" localSheetId="22">#REF!</definedName>
    <definedName name="Excel_BuiltIn_Print_Area_6" localSheetId="23">#REF!</definedName>
    <definedName name="Excel_BuiltIn_Print_Area_6" localSheetId="17">#REF!</definedName>
    <definedName name="Excel_BuiltIn_Print_Area_6" localSheetId="24">#REF!</definedName>
    <definedName name="Excel_BuiltIn_Print_Area_6" localSheetId="25">#REF!</definedName>
    <definedName name="Excel_BuiltIn_Print_Area_6" localSheetId="18">#REF!</definedName>
    <definedName name="Excel_BuiltIn_Print_Area_6" localSheetId="19">#REF!</definedName>
    <definedName name="Excel_BuiltIn_Print_Area_6" localSheetId="5">#REF!</definedName>
    <definedName name="Excel_BuiltIn_Print_Area_6" localSheetId="6">#REF!</definedName>
    <definedName name="Excel_BuiltIn_Print_Area_6" localSheetId="7">#REF!</definedName>
    <definedName name="Excel_BuiltIn_Print_Area_6" localSheetId="8">#REF!</definedName>
    <definedName name="Excel_BuiltIn_Print_Area_6" localSheetId="9">#REF!</definedName>
    <definedName name="Excel_BuiltIn_Print_Area_6" localSheetId="10">#REF!</definedName>
    <definedName name="Excel_BuiltIn_Print_Area_6" localSheetId="11">#REF!</definedName>
    <definedName name="Excel_BuiltIn_Print_Area_6" localSheetId="12">#REF!</definedName>
    <definedName name="Excel_BuiltIn_Print_Area_6" localSheetId="13">#REF!</definedName>
    <definedName name="Excel_BuiltIn_Print_Area_6" localSheetId="14">#REF!</definedName>
    <definedName name="Excel_BuiltIn_Print_Area_6">#REF!</definedName>
    <definedName name="Excel_BuiltIn_Print_Area_60">"$GEN.$#REF!$#REF!:$#REF!$#REF!"</definedName>
    <definedName name="Excel_BuiltIn_Print_Area_7" localSheetId="27">#REF!</definedName>
    <definedName name="Excel_BuiltIn_Print_Area_7" localSheetId="26">#REF!</definedName>
    <definedName name="Excel_BuiltIn_Print_Area_7" localSheetId="28">#REF!</definedName>
    <definedName name="Excel_BuiltIn_Print_Area_7" localSheetId="29">#REF!</definedName>
    <definedName name="Excel_BuiltIn_Print_Area_7" localSheetId="30">#REF!</definedName>
    <definedName name="Excel_BuiltIn_Print_Area_7" localSheetId="31">#REF!</definedName>
    <definedName name="Excel_BuiltIn_Print_Area_7" localSheetId="32">#REF!</definedName>
    <definedName name="Excel_BuiltIn_Print_Area_7" localSheetId="33">#REF!</definedName>
    <definedName name="Excel_BuiltIn_Print_Area_7" localSheetId="34">#REF!</definedName>
    <definedName name="Excel_BuiltIn_Print_Area_7" localSheetId="35">#REF!</definedName>
    <definedName name="Excel_BuiltIn_Print_Area_7" localSheetId="36">#REF!</definedName>
    <definedName name="Excel_BuiltIn_Print_Area_7" localSheetId="37">#REF!</definedName>
    <definedName name="Excel_BuiltIn_Print_Area_7" localSheetId="38">#REF!</definedName>
    <definedName name="Excel_BuiltIn_Print_Area_7" localSheetId="39">#REF!</definedName>
    <definedName name="Excel_BuiltIn_Print_Area_7" localSheetId="40">#REF!</definedName>
    <definedName name="Excel_BuiltIn_Print_Area_7" localSheetId="41">#REF!</definedName>
    <definedName name="Excel_BuiltIn_Print_Area_7" localSheetId="42">#REF!</definedName>
    <definedName name="Excel_BuiltIn_Print_Area_7" localSheetId="43">#REF!</definedName>
    <definedName name="Excel_BuiltIn_Print_Area_7" localSheetId="44">#REF!</definedName>
    <definedName name="Excel_BuiltIn_Print_Area_7" localSheetId="45">#REF!</definedName>
    <definedName name="Excel_BuiltIn_Print_Area_7" localSheetId="46">#REF!</definedName>
    <definedName name="Excel_BuiltIn_Print_Area_7" localSheetId="47">#REF!</definedName>
    <definedName name="Excel_BuiltIn_Print_Area_7" localSheetId="48">#REF!</definedName>
    <definedName name="Excel_BuiltIn_Print_Area_7" localSheetId="49">#REF!</definedName>
    <definedName name="Excel_BuiltIn_Print_Area_7" localSheetId="50">#REF!</definedName>
    <definedName name="Excel_BuiltIn_Print_Area_7" localSheetId="51">#REF!</definedName>
    <definedName name="Excel_BuiltIn_Print_Area_7" localSheetId="52">#REF!</definedName>
    <definedName name="Excel_BuiltIn_Print_Area_7" localSheetId="53">#REF!</definedName>
    <definedName name="Excel_BuiltIn_Print_Area_7" localSheetId="54">#REF!</definedName>
    <definedName name="Excel_BuiltIn_Print_Area_7" localSheetId="55">#REF!</definedName>
    <definedName name="Excel_BuiltIn_Print_Area_7" localSheetId="56">#REF!</definedName>
    <definedName name="Excel_BuiltIn_Print_Area_7" localSheetId="57">#REF!</definedName>
    <definedName name="Excel_BuiltIn_Print_Area_7" localSheetId="58">#REF!</definedName>
    <definedName name="Excel_BuiltIn_Print_Area_7" localSheetId="59">#REF!</definedName>
    <definedName name="Excel_BuiltIn_Print_Area_7" localSheetId="60">#REF!</definedName>
    <definedName name="Excel_BuiltIn_Print_Area_7" localSheetId="61">#REF!</definedName>
    <definedName name="Excel_BuiltIn_Print_Area_7" localSheetId="62">#REF!</definedName>
    <definedName name="Excel_BuiltIn_Print_Area_7" localSheetId="63">#REF!</definedName>
    <definedName name="Excel_BuiltIn_Print_Area_7" localSheetId="64">#REF!</definedName>
    <definedName name="Excel_BuiltIn_Print_Area_7" localSheetId="65">#REF!</definedName>
    <definedName name="Excel_BuiltIn_Print_Area_7" localSheetId="66">#REF!</definedName>
    <definedName name="Excel_BuiltIn_Print_Area_7" localSheetId="67">#REF!</definedName>
    <definedName name="Excel_BuiltIn_Print_Area_7" localSheetId="68">#REF!</definedName>
    <definedName name="Excel_BuiltIn_Print_Area_7" localSheetId="69">#REF!</definedName>
    <definedName name="Excel_BuiltIn_Print_Area_7" localSheetId="70">#REF!</definedName>
    <definedName name="Excel_BuiltIn_Print_Area_7" localSheetId="71">#REF!</definedName>
    <definedName name="Excel_BuiltIn_Print_Area_7" localSheetId="72">#REF!</definedName>
    <definedName name="Excel_BuiltIn_Print_Area_7" localSheetId="73">#REF!</definedName>
    <definedName name="Excel_BuiltIn_Print_Area_7" localSheetId="74">#REF!</definedName>
    <definedName name="Excel_BuiltIn_Print_Area_7" localSheetId="75">#REF!</definedName>
    <definedName name="Excel_BuiltIn_Print_Area_7" localSheetId="76">#REF!</definedName>
    <definedName name="Excel_BuiltIn_Print_Area_7" localSheetId="77">#REF!</definedName>
    <definedName name="Excel_BuiltIn_Print_Area_7" localSheetId="78">#REF!</definedName>
    <definedName name="Excel_BuiltIn_Print_Area_7" localSheetId="79">#REF!</definedName>
    <definedName name="Excel_BuiltIn_Print_Area_7" localSheetId="80">#REF!</definedName>
    <definedName name="Excel_BuiltIn_Print_Area_7" localSheetId="81">#REF!</definedName>
    <definedName name="Excel_BuiltIn_Print_Area_7" localSheetId="82">#REF!</definedName>
    <definedName name="Excel_BuiltIn_Print_Area_7" localSheetId="83">#REF!</definedName>
    <definedName name="Excel_BuiltIn_Print_Area_7" localSheetId="84">#REF!</definedName>
    <definedName name="Excel_BuiltIn_Print_Area_7" localSheetId="85">#REF!</definedName>
    <definedName name="Excel_BuiltIn_Print_Area_7" localSheetId="86">#REF!</definedName>
    <definedName name="Excel_BuiltIn_Print_Area_7" localSheetId="87">#REF!</definedName>
    <definedName name="Excel_BuiltIn_Print_Area_7" localSheetId="88">#REF!</definedName>
    <definedName name="Excel_BuiltIn_Print_Area_7" localSheetId="89">#REF!</definedName>
    <definedName name="Excel_BuiltIn_Print_Area_7" localSheetId="90">#REF!</definedName>
    <definedName name="Excel_BuiltIn_Print_Area_7" localSheetId="91">#REF!</definedName>
    <definedName name="Excel_BuiltIn_Print_Area_7" localSheetId="92">#REF!</definedName>
    <definedName name="Excel_BuiltIn_Print_Area_7" localSheetId="93">#REF!</definedName>
    <definedName name="Excel_BuiltIn_Print_Area_7" localSheetId="94">#REF!</definedName>
    <definedName name="Excel_BuiltIn_Print_Area_7" localSheetId="95">#REF!</definedName>
    <definedName name="Excel_BuiltIn_Print_Area_7" localSheetId="96">#REF!</definedName>
    <definedName name="Excel_BuiltIn_Print_Area_7" localSheetId="97">#REF!</definedName>
    <definedName name="Excel_BuiltIn_Print_Area_7" localSheetId="98">#REF!</definedName>
    <definedName name="Excel_BuiltIn_Print_Area_7" localSheetId="99">#REF!</definedName>
    <definedName name="Excel_BuiltIn_Print_Area_7" localSheetId="100">#REF!</definedName>
    <definedName name="Excel_BuiltIn_Print_Area_7" localSheetId="101">#REF!</definedName>
    <definedName name="Excel_BuiltIn_Print_Area_7" localSheetId="102">#REF!</definedName>
    <definedName name="Excel_BuiltIn_Print_Area_7" localSheetId="103">#REF!</definedName>
    <definedName name="Excel_BuiltIn_Print_Area_7" localSheetId="15">#REF!</definedName>
    <definedName name="Excel_BuiltIn_Print_Area_7" localSheetId="16">#REF!</definedName>
    <definedName name="Excel_BuiltIn_Print_Area_7" localSheetId="20">#REF!</definedName>
    <definedName name="Excel_BuiltIn_Print_Area_7" localSheetId="21">#REF!</definedName>
    <definedName name="Excel_BuiltIn_Print_Area_7" localSheetId="22">#REF!</definedName>
    <definedName name="Excel_BuiltIn_Print_Area_7" localSheetId="23">#REF!</definedName>
    <definedName name="Excel_BuiltIn_Print_Area_7" localSheetId="17">#REF!</definedName>
    <definedName name="Excel_BuiltIn_Print_Area_7" localSheetId="24">#REF!</definedName>
    <definedName name="Excel_BuiltIn_Print_Area_7" localSheetId="25">#REF!</definedName>
    <definedName name="Excel_BuiltIn_Print_Area_7" localSheetId="18">#REF!</definedName>
    <definedName name="Excel_BuiltIn_Print_Area_7" localSheetId="19">#REF!</definedName>
    <definedName name="Excel_BuiltIn_Print_Area_7" localSheetId="5">#REF!</definedName>
    <definedName name="Excel_BuiltIn_Print_Area_7" localSheetId="6">#REF!</definedName>
    <definedName name="Excel_BuiltIn_Print_Area_7" localSheetId="7">#REF!</definedName>
    <definedName name="Excel_BuiltIn_Print_Area_7" localSheetId="8">#REF!</definedName>
    <definedName name="Excel_BuiltIn_Print_Area_7" localSheetId="9">#REF!</definedName>
    <definedName name="Excel_BuiltIn_Print_Area_7" localSheetId="10">#REF!</definedName>
    <definedName name="Excel_BuiltIn_Print_Area_7" localSheetId="11">#REF!</definedName>
    <definedName name="Excel_BuiltIn_Print_Area_7" localSheetId="12">#REF!</definedName>
    <definedName name="Excel_BuiltIn_Print_Area_7" localSheetId="13">#REF!</definedName>
    <definedName name="Excel_BuiltIn_Print_Area_7" localSheetId="14">#REF!</definedName>
    <definedName name="Excel_BuiltIn_Print_Area_7">#REF!</definedName>
    <definedName name="Excel_BuiltIn_Print_Area_8" localSheetId="27">#REF!</definedName>
    <definedName name="Excel_BuiltIn_Print_Area_8" localSheetId="26">#REF!</definedName>
    <definedName name="Excel_BuiltIn_Print_Area_8" localSheetId="28">#REF!</definedName>
    <definedName name="Excel_BuiltIn_Print_Area_8" localSheetId="29">#REF!</definedName>
    <definedName name="Excel_BuiltIn_Print_Area_8" localSheetId="30">#REF!</definedName>
    <definedName name="Excel_BuiltIn_Print_Area_8" localSheetId="31">#REF!</definedName>
    <definedName name="Excel_BuiltIn_Print_Area_8" localSheetId="32">#REF!</definedName>
    <definedName name="Excel_BuiltIn_Print_Area_8" localSheetId="33">#REF!</definedName>
    <definedName name="Excel_BuiltIn_Print_Area_8" localSheetId="34">#REF!</definedName>
    <definedName name="Excel_BuiltIn_Print_Area_8" localSheetId="35">#REF!</definedName>
    <definedName name="Excel_BuiltIn_Print_Area_8" localSheetId="36">#REF!</definedName>
    <definedName name="Excel_BuiltIn_Print_Area_8" localSheetId="37">#REF!</definedName>
    <definedName name="Excel_BuiltIn_Print_Area_8" localSheetId="38">#REF!</definedName>
    <definedName name="Excel_BuiltIn_Print_Area_8" localSheetId="39">#REF!</definedName>
    <definedName name="Excel_BuiltIn_Print_Area_8" localSheetId="40">#REF!</definedName>
    <definedName name="Excel_BuiltIn_Print_Area_8" localSheetId="41">#REF!</definedName>
    <definedName name="Excel_BuiltIn_Print_Area_8" localSheetId="42">#REF!</definedName>
    <definedName name="Excel_BuiltIn_Print_Area_8" localSheetId="43">#REF!</definedName>
    <definedName name="Excel_BuiltIn_Print_Area_8" localSheetId="44">#REF!</definedName>
    <definedName name="Excel_BuiltIn_Print_Area_8" localSheetId="45">#REF!</definedName>
    <definedName name="Excel_BuiltIn_Print_Area_8" localSheetId="46">#REF!</definedName>
    <definedName name="Excel_BuiltIn_Print_Area_8" localSheetId="47">#REF!</definedName>
    <definedName name="Excel_BuiltIn_Print_Area_8" localSheetId="48">#REF!</definedName>
    <definedName name="Excel_BuiltIn_Print_Area_8" localSheetId="49">#REF!</definedName>
    <definedName name="Excel_BuiltIn_Print_Area_8" localSheetId="50">#REF!</definedName>
    <definedName name="Excel_BuiltIn_Print_Area_8" localSheetId="51">#REF!</definedName>
    <definedName name="Excel_BuiltIn_Print_Area_8" localSheetId="52">#REF!</definedName>
    <definedName name="Excel_BuiltIn_Print_Area_8" localSheetId="53">#REF!</definedName>
    <definedName name="Excel_BuiltIn_Print_Area_8" localSheetId="54">#REF!</definedName>
    <definedName name="Excel_BuiltIn_Print_Area_8" localSheetId="55">#REF!</definedName>
    <definedName name="Excel_BuiltIn_Print_Area_8" localSheetId="56">#REF!</definedName>
    <definedName name="Excel_BuiltIn_Print_Area_8" localSheetId="57">#REF!</definedName>
    <definedName name="Excel_BuiltIn_Print_Area_8" localSheetId="58">#REF!</definedName>
    <definedName name="Excel_BuiltIn_Print_Area_8" localSheetId="59">#REF!</definedName>
    <definedName name="Excel_BuiltIn_Print_Area_8" localSheetId="60">#REF!</definedName>
    <definedName name="Excel_BuiltIn_Print_Area_8" localSheetId="61">#REF!</definedName>
    <definedName name="Excel_BuiltIn_Print_Area_8" localSheetId="62">#REF!</definedName>
    <definedName name="Excel_BuiltIn_Print_Area_8" localSheetId="63">#REF!</definedName>
    <definedName name="Excel_BuiltIn_Print_Area_8" localSheetId="64">#REF!</definedName>
    <definedName name="Excel_BuiltIn_Print_Area_8" localSheetId="65">#REF!</definedName>
    <definedName name="Excel_BuiltIn_Print_Area_8" localSheetId="66">#REF!</definedName>
    <definedName name="Excel_BuiltIn_Print_Area_8" localSheetId="67">#REF!</definedName>
    <definedName name="Excel_BuiltIn_Print_Area_8" localSheetId="68">#REF!</definedName>
    <definedName name="Excel_BuiltIn_Print_Area_8" localSheetId="69">#REF!</definedName>
    <definedName name="Excel_BuiltIn_Print_Area_8" localSheetId="70">#REF!</definedName>
    <definedName name="Excel_BuiltIn_Print_Area_8" localSheetId="71">#REF!</definedName>
    <definedName name="Excel_BuiltIn_Print_Area_8" localSheetId="72">#REF!</definedName>
    <definedName name="Excel_BuiltIn_Print_Area_8" localSheetId="73">#REF!</definedName>
    <definedName name="Excel_BuiltIn_Print_Area_8" localSheetId="74">#REF!</definedName>
    <definedName name="Excel_BuiltIn_Print_Area_8" localSheetId="75">#REF!</definedName>
    <definedName name="Excel_BuiltIn_Print_Area_8" localSheetId="76">#REF!</definedName>
    <definedName name="Excel_BuiltIn_Print_Area_8" localSheetId="77">#REF!</definedName>
    <definedName name="Excel_BuiltIn_Print_Area_8" localSheetId="78">#REF!</definedName>
    <definedName name="Excel_BuiltIn_Print_Area_8" localSheetId="79">#REF!</definedName>
    <definedName name="Excel_BuiltIn_Print_Area_8" localSheetId="80">#REF!</definedName>
    <definedName name="Excel_BuiltIn_Print_Area_8" localSheetId="81">#REF!</definedName>
    <definedName name="Excel_BuiltIn_Print_Area_8" localSheetId="82">#REF!</definedName>
    <definedName name="Excel_BuiltIn_Print_Area_8" localSheetId="83">#REF!</definedName>
    <definedName name="Excel_BuiltIn_Print_Area_8" localSheetId="84">#REF!</definedName>
    <definedName name="Excel_BuiltIn_Print_Area_8" localSheetId="85">#REF!</definedName>
    <definedName name="Excel_BuiltIn_Print_Area_8" localSheetId="86">#REF!</definedName>
    <definedName name="Excel_BuiltIn_Print_Area_8" localSheetId="87">#REF!</definedName>
    <definedName name="Excel_BuiltIn_Print_Area_8" localSheetId="88">#REF!</definedName>
    <definedName name="Excel_BuiltIn_Print_Area_8" localSheetId="89">#REF!</definedName>
    <definedName name="Excel_BuiltIn_Print_Area_8" localSheetId="90">#REF!</definedName>
    <definedName name="Excel_BuiltIn_Print_Area_8" localSheetId="91">#REF!</definedName>
    <definedName name="Excel_BuiltIn_Print_Area_8" localSheetId="92">#REF!</definedName>
    <definedName name="Excel_BuiltIn_Print_Area_8" localSheetId="93">#REF!</definedName>
    <definedName name="Excel_BuiltIn_Print_Area_8" localSheetId="94">#REF!</definedName>
    <definedName name="Excel_BuiltIn_Print_Area_8" localSheetId="95">#REF!</definedName>
    <definedName name="Excel_BuiltIn_Print_Area_8" localSheetId="96">#REF!</definedName>
    <definedName name="Excel_BuiltIn_Print_Area_8" localSheetId="97">#REF!</definedName>
    <definedName name="Excel_BuiltIn_Print_Area_8" localSheetId="98">#REF!</definedName>
    <definedName name="Excel_BuiltIn_Print_Area_8" localSheetId="99">#REF!</definedName>
    <definedName name="Excel_BuiltIn_Print_Area_8" localSheetId="100">#REF!</definedName>
    <definedName name="Excel_BuiltIn_Print_Area_8" localSheetId="101">#REF!</definedName>
    <definedName name="Excel_BuiltIn_Print_Area_8" localSheetId="102">#REF!</definedName>
    <definedName name="Excel_BuiltIn_Print_Area_8" localSheetId="103">#REF!</definedName>
    <definedName name="Excel_BuiltIn_Print_Area_8" localSheetId="15">#REF!</definedName>
    <definedName name="Excel_BuiltIn_Print_Area_8" localSheetId="16">#REF!</definedName>
    <definedName name="Excel_BuiltIn_Print_Area_8" localSheetId="20">#REF!</definedName>
    <definedName name="Excel_BuiltIn_Print_Area_8" localSheetId="21">#REF!</definedName>
    <definedName name="Excel_BuiltIn_Print_Area_8" localSheetId="22">#REF!</definedName>
    <definedName name="Excel_BuiltIn_Print_Area_8" localSheetId="23">#REF!</definedName>
    <definedName name="Excel_BuiltIn_Print_Area_8" localSheetId="17">#REF!</definedName>
    <definedName name="Excel_BuiltIn_Print_Area_8" localSheetId="24">#REF!</definedName>
    <definedName name="Excel_BuiltIn_Print_Area_8" localSheetId="25">#REF!</definedName>
    <definedName name="Excel_BuiltIn_Print_Area_8" localSheetId="18">#REF!</definedName>
    <definedName name="Excel_BuiltIn_Print_Area_8" localSheetId="19">#REF!</definedName>
    <definedName name="Excel_BuiltIn_Print_Area_8" localSheetId="5">#REF!</definedName>
    <definedName name="Excel_BuiltIn_Print_Area_8" localSheetId="6">#REF!</definedName>
    <definedName name="Excel_BuiltIn_Print_Area_8" localSheetId="7">#REF!</definedName>
    <definedName name="Excel_BuiltIn_Print_Area_8" localSheetId="8">#REF!</definedName>
    <definedName name="Excel_BuiltIn_Print_Area_8" localSheetId="9">#REF!</definedName>
    <definedName name="Excel_BuiltIn_Print_Area_8" localSheetId="10">#REF!</definedName>
    <definedName name="Excel_BuiltIn_Print_Area_8" localSheetId="11">#REF!</definedName>
    <definedName name="Excel_BuiltIn_Print_Area_8" localSheetId="12">#REF!</definedName>
    <definedName name="Excel_BuiltIn_Print_Area_8" localSheetId="13">#REF!</definedName>
    <definedName name="Excel_BuiltIn_Print_Area_8" localSheetId="14">#REF!</definedName>
    <definedName name="Excel_BuiltIn_Print_Area_8">#REF!</definedName>
    <definedName name="Excel_BuiltIn_Print_Area_9" localSheetId="27">#REF!</definedName>
    <definedName name="Excel_BuiltIn_Print_Area_9" localSheetId="26">#REF!</definedName>
    <definedName name="Excel_BuiltIn_Print_Area_9" localSheetId="28">#REF!</definedName>
    <definedName name="Excel_BuiltIn_Print_Area_9" localSheetId="29">#REF!</definedName>
    <definedName name="Excel_BuiltIn_Print_Area_9" localSheetId="30">#REF!</definedName>
    <definedName name="Excel_BuiltIn_Print_Area_9" localSheetId="31">#REF!</definedName>
    <definedName name="Excel_BuiltIn_Print_Area_9" localSheetId="32">#REF!</definedName>
    <definedName name="Excel_BuiltIn_Print_Area_9" localSheetId="33">#REF!</definedName>
    <definedName name="Excel_BuiltIn_Print_Area_9" localSheetId="34">#REF!</definedName>
    <definedName name="Excel_BuiltIn_Print_Area_9" localSheetId="35">#REF!</definedName>
    <definedName name="Excel_BuiltIn_Print_Area_9" localSheetId="36">#REF!</definedName>
    <definedName name="Excel_BuiltIn_Print_Area_9" localSheetId="37">#REF!</definedName>
    <definedName name="Excel_BuiltIn_Print_Area_9" localSheetId="38">#REF!</definedName>
    <definedName name="Excel_BuiltIn_Print_Area_9" localSheetId="39">#REF!</definedName>
    <definedName name="Excel_BuiltIn_Print_Area_9" localSheetId="40">#REF!</definedName>
    <definedName name="Excel_BuiltIn_Print_Area_9" localSheetId="41">#REF!</definedName>
    <definedName name="Excel_BuiltIn_Print_Area_9" localSheetId="42">#REF!</definedName>
    <definedName name="Excel_BuiltIn_Print_Area_9" localSheetId="43">#REF!</definedName>
    <definedName name="Excel_BuiltIn_Print_Area_9" localSheetId="44">#REF!</definedName>
    <definedName name="Excel_BuiltIn_Print_Area_9" localSheetId="45">#REF!</definedName>
    <definedName name="Excel_BuiltIn_Print_Area_9" localSheetId="46">#REF!</definedName>
    <definedName name="Excel_BuiltIn_Print_Area_9" localSheetId="47">#REF!</definedName>
    <definedName name="Excel_BuiltIn_Print_Area_9" localSheetId="48">#REF!</definedName>
    <definedName name="Excel_BuiltIn_Print_Area_9" localSheetId="49">#REF!</definedName>
    <definedName name="Excel_BuiltIn_Print_Area_9" localSheetId="50">#REF!</definedName>
    <definedName name="Excel_BuiltIn_Print_Area_9" localSheetId="51">#REF!</definedName>
    <definedName name="Excel_BuiltIn_Print_Area_9" localSheetId="52">#REF!</definedName>
    <definedName name="Excel_BuiltIn_Print_Area_9" localSheetId="53">#REF!</definedName>
    <definedName name="Excel_BuiltIn_Print_Area_9" localSheetId="54">#REF!</definedName>
    <definedName name="Excel_BuiltIn_Print_Area_9" localSheetId="55">#REF!</definedName>
    <definedName name="Excel_BuiltIn_Print_Area_9" localSheetId="56">#REF!</definedName>
    <definedName name="Excel_BuiltIn_Print_Area_9" localSheetId="57">#REF!</definedName>
    <definedName name="Excel_BuiltIn_Print_Area_9" localSheetId="58">#REF!</definedName>
    <definedName name="Excel_BuiltIn_Print_Area_9" localSheetId="59">#REF!</definedName>
    <definedName name="Excel_BuiltIn_Print_Area_9" localSheetId="60">#REF!</definedName>
    <definedName name="Excel_BuiltIn_Print_Area_9" localSheetId="61">#REF!</definedName>
    <definedName name="Excel_BuiltIn_Print_Area_9" localSheetId="62">#REF!</definedName>
    <definedName name="Excel_BuiltIn_Print_Area_9" localSheetId="63">#REF!</definedName>
    <definedName name="Excel_BuiltIn_Print_Area_9" localSheetId="64">#REF!</definedName>
    <definedName name="Excel_BuiltIn_Print_Area_9" localSheetId="65">#REF!</definedName>
    <definedName name="Excel_BuiltIn_Print_Area_9" localSheetId="66">#REF!</definedName>
    <definedName name="Excel_BuiltIn_Print_Area_9" localSheetId="67">#REF!</definedName>
    <definedName name="Excel_BuiltIn_Print_Area_9" localSheetId="68">#REF!</definedName>
    <definedName name="Excel_BuiltIn_Print_Area_9" localSheetId="69">#REF!</definedName>
    <definedName name="Excel_BuiltIn_Print_Area_9" localSheetId="70">#REF!</definedName>
    <definedName name="Excel_BuiltIn_Print_Area_9" localSheetId="71">#REF!</definedName>
    <definedName name="Excel_BuiltIn_Print_Area_9" localSheetId="72">#REF!</definedName>
    <definedName name="Excel_BuiltIn_Print_Area_9" localSheetId="73">#REF!</definedName>
    <definedName name="Excel_BuiltIn_Print_Area_9" localSheetId="74">#REF!</definedName>
    <definedName name="Excel_BuiltIn_Print_Area_9" localSheetId="75">#REF!</definedName>
    <definedName name="Excel_BuiltIn_Print_Area_9" localSheetId="76">#REF!</definedName>
    <definedName name="Excel_BuiltIn_Print_Area_9" localSheetId="77">#REF!</definedName>
    <definedName name="Excel_BuiltIn_Print_Area_9" localSheetId="78">#REF!</definedName>
    <definedName name="Excel_BuiltIn_Print_Area_9" localSheetId="79">#REF!</definedName>
    <definedName name="Excel_BuiltIn_Print_Area_9" localSheetId="80">#REF!</definedName>
    <definedName name="Excel_BuiltIn_Print_Area_9" localSheetId="81">#REF!</definedName>
    <definedName name="Excel_BuiltIn_Print_Area_9" localSheetId="82">#REF!</definedName>
    <definedName name="Excel_BuiltIn_Print_Area_9" localSheetId="83">#REF!</definedName>
    <definedName name="Excel_BuiltIn_Print_Area_9" localSheetId="84">#REF!</definedName>
    <definedName name="Excel_BuiltIn_Print_Area_9" localSheetId="85">#REF!</definedName>
    <definedName name="Excel_BuiltIn_Print_Area_9" localSheetId="86">#REF!</definedName>
    <definedName name="Excel_BuiltIn_Print_Area_9" localSheetId="87">#REF!</definedName>
    <definedName name="Excel_BuiltIn_Print_Area_9" localSheetId="88">#REF!</definedName>
    <definedName name="Excel_BuiltIn_Print_Area_9" localSheetId="89">#REF!</definedName>
    <definedName name="Excel_BuiltIn_Print_Area_9" localSheetId="90">#REF!</definedName>
    <definedName name="Excel_BuiltIn_Print_Area_9" localSheetId="91">#REF!</definedName>
    <definedName name="Excel_BuiltIn_Print_Area_9" localSheetId="92">#REF!</definedName>
    <definedName name="Excel_BuiltIn_Print_Area_9" localSheetId="93">#REF!</definedName>
    <definedName name="Excel_BuiltIn_Print_Area_9" localSheetId="94">#REF!</definedName>
    <definedName name="Excel_BuiltIn_Print_Area_9" localSheetId="95">#REF!</definedName>
    <definedName name="Excel_BuiltIn_Print_Area_9" localSheetId="96">#REF!</definedName>
    <definedName name="Excel_BuiltIn_Print_Area_9" localSheetId="97">#REF!</definedName>
    <definedName name="Excel_BuiltIn_Print_Area_9" localSheetId="98">#REF!</definedName>
    <definedName name="Excel_BuiltIn_Print_Area_9" localSheetId="99">#REF!</definedName>
    <definedName name="Excel_BuiltIn_Print_Area_9" localSheetId="100">#REF!</definedName>
    <definedName name="Excel_BuiltIn_Print_Area_9" localSheetId="101">#REF!</definedName>
    <definedName name="Excel_BuiltIn_Print_Area_9" localSheetId="102">#REF!</definedName>
    <definedName name="Excel_BuiltIn_Print_Area_9" localSheetId="103">#REF!</definedName>
    <definedName name="Excel_BuiltIn_Print_Area_9" localSheetId="15">#REF!</definedName>
    <definedName name="Excel_BuiltIn_Print_Area_9" localSheetId="16">#REF!</definedName>
    <definedName name="Excel_BuiltIn_Print_Area_9" localSheetId="20">#REF!</definedName>
    <definedName name="Excel_BuiltIn_Print_Area_9" localSheetId="21">#REF!</definedName>
    <definedName name="Excel_BuiltIn_Print_Area_9" localSheetId="22">#REF!</definedName>
    <definedName name="Excel_BuiltIn_Print_Area_9" localSheetId="23">#REF!</definedName>
    <definedName name="Excel_BuiltIn_Print_Area_9" localSheetId="17">#REF!</definedName>
    <definedName name="Excel_BuiltIn_Print_Area_9" localSheetId="24">#REF!</definedName>
    <definedName name="Excel_BuiltIn_Print_Area_9" localSheetId="25">#REF!</definedName>
    <definedName name="Excel_BuiltIn_Print_Area_9" localSheetId="18">#REF!</definedName>
    <definedName name="Excel_BuiltIn_Print_Area_9" localSheetId="19">#REF!</definedName>
    <definedName name="Excel_BuiltIn_Print_Area_9" localSheetId="5">#REF!</definedName>
    <definedName name="Excel_BuiltIn_Print_Area_9" localSheetId="6">#REF!</definedName>
    <definedName name="Excel_BuiltIn_Print_Area_9" localSheetId="7">#REF!</definedName>
    <definedName name="Excel_BuiltIn_Print_Area_9" localSheetId="8">#REF!</definedName>
    <definedName name="Excel_BuiltIn_Print_Area_9" localSheetId="9">#REF!</definedName>
    <definedName name="Excel_BuiltIn_Print_Area_9" localSheetId="10">#REF!</definedName>
    <definedName name="Excel_BuiltIn_Print_Area_9" localSheetId="11">#REF!</definedName>
    <definedName name="Excel_BuiltIn_Print_Area_9" localSheetId="12">#REF!</definedName>
    <definedName name="Excel_BuiltIn_Print_Area_9" localSheetId="13">#REF!</definedName>
    <definedName name="Excel_BuiltIn_Print_Area_9" localSheetId="14">#REF!</definedName>
    <definedName name="Excel_BuiltIn_Print_Area_9">#REF!</definedName>
    <definedName name="Excel_BuiltIn_Print_Titles_10" localSheetId="27">#REF!</definedName>
    <definedName name="Excel_BuiltIn_Print_Titles_10" localSheetId="26">#REF!</definedName>
    <definedName name="Excel_BuiltIn_Print_Titles_10" localSheetId="28">#REF!</definedName>
    <definedName name="Excel_BuiltIn_Print_Titles_10" localSheetId="29">#REF!</definedName>
    <definedName name="Excel_BuiltIn_Print_Titles_10" localSheetId="30">#REF!</definedName>
    <definedName name="Excel_BuiltIn_Print_Titles_10" localSheetId="31">#REF!</definedName>
    <definedName name="Excel_BuiltIn_Print_Titles_10" localSheetId="32">#REF!</definedName>
    <definedName name="Excel_BuiltIn_Print_Titles_10" localSheetId="33">#REF!</definedName>
    <definedName name="Excel_BuiltIn_Print_Titles_10" localSheetId="34">#REF!</definedName>
    <definedName name="Excel_BuiltIn_Print_Titles_10" localSheetId="35">#REF!</definedName>
    <definedName name="Excel_BuiltIn_Print_Titles_10" localSheetId="36">#REF!</definedName>
    <definedName name="Excel_BuiltIn_Print_Titles_10" localSheetId="37">#REF!</definedName>
    <definedName name="Excel_BuiltIn_Print_Titles_10" localSheetId="38">#REF!</definedName>
    <definedName name="Excel_BuiltIn_Print_Titles_10" localSheetId="39">#REF!</definedName>
    <definedName name="Excel_BuiltIn_Print_Titles_10" localSheetId="40">#REF!</definedName>
    <definedName name="Excel_BuiltIn_Print_Titles_10" localSheetId="41">#REF!</definedName>
    <definedName name="Excel_BuiltIn_Print_Titles_10" localSheetId="42">#REF!</definedName>
    <definedName name="Excel_BuiltIn_Print_Titles_10" localSheetId="43">#REF!</definedName>
    <definedName name="Excel_BuiltIn_Print_Titles_10" localSheetId="44">#REF!</definedName>
    <definedName name="Excel_BuiltIn_Print_Titles_10" localSheetId="45">#REF!</definedName>
    <definedName name="Excel_BuiltIn_Print_Titles_10" localSheetId="46">#REF!</definedName>
    <definedName name="Excel_BuiltIn_Print_Titles_10" localSheetId="47">#REF!</definedName>
    <definedName name="Excel_BuiltIn_Print_Titles_10" localSheetId="48">#REF!</definedName>
    <definedName name="Excel_BuiltIn_Print_Titles_10" localSheetId="49">#REF!</definedName>
    <definedName name="Excel_BuiltIn_Print_Titles_10" localSheetId="50">#REF!</definedName>
    <definedName name="Excel_BuiltIn_Print_Titles_10" localSheetId="51">#REF!</definedName>
    <definedName name="Excel_BuiltIn_Print_Titles_10" localSheetId="52">#REF!</definedName>
    <definedName name="Excel_BuiltIn_Print_Titles_10" localSheetId="53">#REF!</definedName>
    <definedName name="Excel_BuiltIn_Print_Titles_10" localSheetId="54">#REF!</definedName>
    <definedName name="Excel_BuiltIn_Print_Titles_10" localSheetId="55">#REF!</definedName>
    <definedName name="Excel_BuiltIn_Print_Titles_10" localSheetId="56">#REF!</definedName>
    <definedName name="Excel_BuiltIn_Print_Titles_10" localSheetId="57">#REF!</definedName>
    <definedName name="Excel_BuiltIn_Print_Titles_10" localSheetId="58">#REF!</definedName>
    <definedName name="Excel_BuiltIn_Print_Titles_10" localSheetId="59">#REF!</definedName>
    <definedName name="Excel_BuiltIn_Print_Titles_10" localSheetId="60">#REF!</definedName>
    <definedName name="Excel_BuiltIn_Print_Titles_10" localSheetId="61">#REF!</definedName>
    <definedName name="Excel_BuiltIn_Print_Titles_10" localSheetId="62">#REF!</definedName>
    <definedName name="Excel_BuiltIn_Print_Titles_10" localSheetId="63">#REF!</definedName>
    <definedName name="Excel_BuiltIn_Print_Titles_10" localSheetId="64">#REF!</definedName>
    <definedName name="Excel_BuiltIn_Print_Titles_10" localSheetId="65">#REF!</definedName>
    <definedName name="Excel_BuiltIn_Print_Titles_10" localSheetId="66">#REF!</definedName>
    <definedName name="Excel_BuiltIn_Print_Titles_10" localSheetId="67">#REF!</definedName>
    <definedName name="Excel_BuiltIn_Print_Titles_10" localSheetId="68">#REF!</definedName>
    <definedName name="Excel_BuiltIn_Print_Titles_10" localSheetId="69">#REF!</definedName>
    <definedName name="Excel_BuiltIn_Print_Titles_10" localSheetId="70">#REF!</definedName>
    <definedName name="Excel_BuiltIn_Print_Titles_10" localSheetId="71">#REF!</definedName>
    <definedName name="Excel_BuiltIn_Print_Titles_10" localSheetId="72">#REF!</definedName>
    <definedName name="Excel_BuiltIn_Print_Titles_10" localSheetId="73">#REF!</definedName>
    <definedName name="Excel_BuiltIn_Print_Titles_10" localSheetId="74">#REF!</definedName>
    <definedName name="Excel_BuiltIn_Print_Titles_10" localSheetId="75">#REF!</definedName>
    <definedName name="Excel_BuiltIn_Print_Titles_10" localSheetId="76">#REF!</definedName>
    <definedName name="Excel_BuiltIn_Print_Titles_10" localSheetId="77">#REF!</definedName>
    <definedName name="Excel_BuiltIn_Print_Titles_10" localSheetId="78">#REF!</definedName>
    <definedName name="Excel_BuiltIn_Print_Titles_10" localSheetId="79">#REF!</definedName>
    <definedName name="Excel_BuiltIn_Print_Titles_10" localSheetId="80">#REF!</definedName>
    <definedName name="Excel_BuiltIn_Print_Titles_10" localSheetId="81">#REF!</definedName>
    <definedName name="Excel_BuiltIn_Print_Titles_10" localSheetId="82">#REF!</definedName>
    <definedName name="Excel_BuiltIn_Print_Titles_10" localSheetId="83">#REF!</definedName>
    <definedName name="Excel_BuiltIn_Print_Titles_10" localSheetId="84">#REF!</definedName>
    <definedName name="Excel_BuiltIn_Print_Titles_10" localSheetId="85">#REF!</definedName>
    <definedName name="Excel_BuiltIn_Print_Titles_10" localSheetId="86">#REF!</definedName>
    <definedName name="Excel_BuiltIn_Print_Titles_10" localSheetId="87">#REF!</definedName>
    <definedName name="Excel_BuiltIn_Print_Titles_10" localSheetId="88">#REF!</definedName>
    <definedName name="Excel_BuiltIn_Print_Titles_10" localSheetId="89">#REF!</definedName>
    <definedName name="Excel_BuiltIn_Print_Titles_10" localSheetId="90">#REF!</definedName>
    <definedName name="Excel_BuiltIn_Print_Titles_10" localSheetId="91">#REF!</definedName>
    <definedName name="Excel_BuiltIn_Print_Titles_10" localSheetId="92">#REF!</definedName>
    <definedName name="Excel_BuiltIn_Print_Titles_10" localSheetId="93">#REF!</definedName>
    <definedName name="Excel_BuiltIn_Print_Titles_10" localSheetId="94">#REF!</definedName>
    <definedName name="Excel_BuiltIn_Print_Titles_10" localSheetId="95">#REF!</definedName>
    <definedName name="Excel_BuiltIn_Print_Titles_10" localSheetId="96">#REF!</definedName>
    <definedName name="Excel_BuiltIn_Print_Titles_10" localSheetId="97">#REF!</definedName>
    <definedName name="Excel_BuiltIn_Print_Titles_10" localSheetId="98">#REF!</definedName>
    <definedName name="Excel_BuiltIn_Print_Titles_10" localSheetId="99">#REF!</definedName>
    <definedName name="Excel_BuiltIn_Print_Titles_10" localSheetId="100">#REF!</definedName>
    <definedName name="Excel_BuiltIn_Print_Titles_10" localSheetId="101">#REF!</definedName>
    <definedName name="Excel_BuiltIn_Print_Titles_10" localSheetId="102">#REF!</definedName>
    <definedName name="Excel_BuiltIn_Print_Titles_10" localSheetId="103">#REF!</definedName>
    <definedName name="Excel_BuiltIn_Print_Titles_10" localSheetId="15">#REF!</definedName>
    <definedName name="Excel_BuiltIn_Print_Titles_10" localSheetId="16">#REF!</definedName>
    <definedName name="Excel_BuiltIn_Print_Titles_10" localSheetId="20">#REF!</definedName>
    <definedName name="Excel_BuiltIn_Print_Titles_10" localSheetId="21">#REF!</definedName>
    <definedName name="Excel_BuiltIn_Print_Titles_10" localSheetId="22">#REF!</definedName>
    <definedName name="Excel_BuiltIn_Print_Titles_10" localSheetId="23">#REF!</definedName>
    <definedName name="Excel_BuiltIn_Print_Titles_10" localSheetId="17">#REF!</definedName>
    <definedName name="Excel_BuiltIn_Print_Titles_10" localSheetId="24">#REF!</definedName>
    <definedName name="Excel_BuiltIn_Print_Titles_10" localSheetId="25">#REF!</definedName>
    <definedName name="Excel_BuiltIn_Print_Titles_10" localSheetId="18">#REF!</definedName>
    <definedName name="Excel_BuiltIn_Print_Titles_10" localSheetId="19">#REF!</definedName>
    <definedName name="Excel_BuiltIn_Print_Titles_10" localSheetId="5">#REF!</definedName>
    <definedName name="Excel_BuiltIn_Print_Titles_10" localSheetId="6">#REF!</definedName>
    <definedName name="Excel_BuiltIn_Print_Titles_10" localSheetId="7">#REF!</definedName>
    <definedName name="Excel_BuiltIn_Print_Titles_10" localSheetId="8">#REF!</definedName>
    <definedName name="Excel_BuiltIn_Print_Titles_10" localSheetId="9">#REF!</definedName>
    <definedName name="Excel_BuiltIn_Print_Titles_10" localSheetId="10">#REF!</definedName>
    <definedName name="Excel_BuiltIn_Print_Titles_10" localSheetId="11">#REF!</definedName>
    <definedName name="Excel_BuiltIn_Print_Titles_10" localSheetId="12">#REF!</definedName>
    <definedName name="Excel_BuiltIn_Print_Titles_10" localSheetId="13">#REF!</definedName>
    <definedName name="Excel_BuiltIn_Print_Titles_10" localSheetId="14">#REF!</definedName>
    <definedName name="Excel_BuiltIn_Print_Titles_10">#REF!</definedName>
    <definedName name="Excel_BuiltIn_Print_Titles_12" localSheetId="27">#REF!</definedName>
    <definedName name="Excel_BuiltIn_Print_Titles_12" localSheetId="26">#REF!</definedName>
    <definedName name="Excel_BuiltIn_Print_Titles_12" localSheetId="28">#REF!</definedName>
    <definedName name="Excel_BuiltIn_Print_Titles_12" localSheetId="29">#REF!</definedName>
    <definedName name="Excel_BuiltIn_Print_Titles_12" localSheetId="30">#REF!</definedName>
    <definedName name="Excel_BuiltIn_Print_Titles_12" localSheetId="31">#REF!</definedName>
    <definedName name="Excel_BuiltIn_Print_Titles_12" localSheetId="32">#REF!</definedName>
    <definedName name="Excel_BuiltIn_Print_Titles_12" localSheetId="33">#REF!</definedName>
    <definedName name="Excel_BuiltIn_Print_Titles_12" localSheetId="34">#REF!</definedName>
    <definedName name="Excel_BuiltIn_Print_Titles_12" localSheetId="35">#REF!</definedName>
    <definedName name="Excel_BuiltIn_Print_Titles_12" localSheetId="36">#REF!</definedName>
    <definedName name="Excel_BuiltIn_Print_Titles_12" localSheetId="37">#REF!</definedName>
    <definedName name="Excel_BuiltIn_Print_Titles_12" localSheetId="38">#REF!</definedName>
    <definedName name="Excel_BuiltIn_Print_Titles_12" localSheetId="39">#REF!</definedName>
    <definedName name="Excel_BuiltIn_Print_Titles_12" localSheetId="40">#REF!</definedName>
    <definedName name="Excel_BuiltIn_Print_Titles_12" localSheetId="41">#REF!</definedName>
    <definedName name="Excel_BuiltIn_Print_Titles_12" localSheetId="42">#REF!</definedName>
    <definedName name="Excel_BuiltIn_Print_Titles_12" localSheetId="43">#REF!</definedName>
    <definedName name="Excel_BuiltIn_Print_Titles_12" localSheetId="44">#REF!</definedName>
    <definedName name="Excel_BuiltIn_Print_Titles_12" localSheetId="45">#REF!</definedName>
    <definedName name="Excel_BuiltIn_Print_Titles_12" localSheetId="46">#REF!</definedName>
    <definedName name="Excel_BuiltIn_Print_Titles_12" localSheetId="47">#REF!</definedName>
    <definedName name="Excel_BuiltIn_Print_Titles_12" localSheetId="48">#REF!</definedName>
    <definedName name="Excel_BuiltIn_Print_Titles_12" localSheetId="49">#REF!</definedName>
    <definedName name="Excel_BuiltIn_Print_Titles_12" localSheetId="50">#REF!</definedName>
    <definedName name="Excel_BuiltIn_Print_Titles_12" localSheetId="51">#REF!</definedName>
    <definedName name="Excel_BuiltIn_Print_Titles_12" localSheetId="52">#REF!</definedName>
    <definedName name="Excel_BuiltIn_Print_Titles_12" localSheetId="53">#REF!</definedName>
    <definedName name="Excel_BuiltIn_Print_Titles_12" localSheetId="54">#REF!</definedName>
    <definedName name="Excel_BuiltIn_Print_Titles_12" localSheetId="55">#REF!</definedName>
    <definedName name="Excel_BuiltIn_Print_Titles_12" localSheetId="56">#REF!</definedName>
    <definedName name="Excel_BuiltIn_Print_Titles_12" localSheetId="57">#REF!</definedName>
    <definedName name="Excel_BuiltIn_Print_Titles_12" localSheetId="58">#REF!</definedName>
    <definedName name="Excel_BuiltIn_Print_Titles_12" localSheetId="59">#REF!</definedName>
    <definedName name="Excel_BuiltIn_Print_Titles_12" localSheetId="60">#REF!</definedName>
    <definedName name="Excel_BuiltIn_Print_Titles_12" localSheetId="61">#REF!</definedName>
    <definedName name="Excel_BuiltIn_Print_Titles_12" localSheetId="62">#REF!</definedName>
    <definedName name="Excel_BuiltIn_Print_Titles_12" localSheetId="63">#REF!</definedName>
    <definedName name="Excel_BuiltIn_Print_Titles_12" localSheetId="64">#REF!</definedName>
    <definedName name="Excel_BuiltIn_Print_Titles_12" localSheetId="65">#REF!</definedName>
    <definedName name="Excel_BuiltIn_Print_Titles_12" localSheetId="66">#REF!</definedName>
    <definedName name="Excel_BuiltIn_Print_Titles_12" localSheetId="67">#REF!</definedName>
    <definedName name="Excel_BuiltIn_Print_Titles_12" localSheetId="68">#REF!</definedName>
    <definedName name="Excel_BuiltIn_Print_Titles_12" localSheetId="69">#REF!</definedName>
    <definedName name="Excel_BuiltIn_Print_Titles_12" localSheetId="70">#REF!</definedName>
    <definedName name="Excel_BuiltIn_Print_Titles_12" localSheetId="71">#REF!</definedName>
    <definedName name="Excel_BuiltIn_Print_Titles_12" localSheetId="72">#REF!</definedName>
    <definedName name="Excel_BuiltIn_Print_Titles_12" localSheetId="73">#REF!</definedName>
    <definedName name="Excel_BuiltIn_Print_Titles_12" localSheetId="74">#REF!</definedName>
    <definedName name="Excel_BuiltIn_Print_Titles_12" localSheetId="75">#REF!</definedName>
    <definedName name="Excel_BuiltIn_Print_Titles_12" localSheetId="76">#REF!</definedName>
    <definedName name="Excel_BuiltIn_Print_Titles_12" localSheetId="77">#REF!</definedName>
    <definedName name="Excel_BuiltIn_Print_Titles_12" localSheetId="78">#REF!</definedName>
    <definedName name="Excel_BuiltIn_Print_Titles_12" localSheetId="79">#REF!</definedName>
    <definedName name="Excel_BuiltIn_Print_Titles_12" localSheetId="80">#REF!</definedName>
    <definedName name="Excel_BuiltIn_Print_Titles_12" localSheetId="81">#REF!</definedName>
    <definedName name="Excel_BuiltIn_Print_Titles_12" localSheetId="82">#REF!</definedName>
    <definedName name="Excel_BuiltIn_Print_Titles_12" localSheetId="83">#REF!</definedName>
    <definedName name="Excel_BuiltIn_Print_Titles_12" localSheetId="84">#REF!</definedName>
    <definedName name="Excel_BuiltIn_Print_Titles_12" localSheetId="85">#REF!</definedName>
    <definedName name="Excel_BuiltIn_Print_Titles_12" localSheetId="86">#REF!</definedName>
    <definedName name="Excel_BuiltIn_Print_Titles_12" localSheetId="87">#REF!</definedName>
    <definedName name="Excel_BuiltIn_Print_Titles_12" localSheetId="88">#REF!</definedName>
    <definedName name="Excel_BuiltIn_Print_Titles_12" localSheetId="89">#REF!</definedName>
    <definedName name="Excel_BuiltIn_Print_Titles_12" localSheetId="90">#REF!</definedName>
    <definedName name="Excel_BuiltIn_Print_Titles_12" localSheetId="91">#REF!</definedName>
    <definedName name="Excel_BuiltIn_Print_Titles_12" localSheetId="92">#REF!</definedName>
    <definedName name="Excel_BuiltIn_Print_Titles_12" localSheetId="93">#REF!</definedName>
    <definedName name="Excel_BuiltIn_Print_Titles_12" localSheetId="94">#REF!</definedName>
    <definedName name="Excel_BuiltIn_Print_Titles_12" localSheetId="95">#REF!</definedName>
    <definedName name="Excel_BuiltIn_Print_Titles_12" localSheetId="96">#REF!</definedName>
    <definedName name="Excel_BuiltIn_Print_Titles_12" localSheetId="97">#REF!</definedName>
    <definedName name="Excel_BuiltIn_Print_Titles_12" localSheetId="98">#REF!</definedName>
    <definedName name="Excel_BuiltIn_Print_Titles_12" localSheetId="99">#REF!</definedName>
    <definedName name="Excel_BuiltIn_Print_Titles_12" localSheetId="100">#REF!</definedName>
    <definedName name="Excel_BuiltIn_Print_Titles_12" localSheetId="101">#REF!</definedName>
    <definedName name="Excel_BuiltIn_Print_Titles_12" localSheetId="102">#REF!</definedName>
    <definedName name="Excel_BuiltIn_Print_Titles_12" localSheetId="103">#REF!</definedName>
    <definedName name="Excel_BuiltIn_Print_Titles_12" localSheetId="15">#REF!</definedName>
    <definedName name="Excel_BuiltIn_Print_Titles_12" localSheetId="16">#REF!</definedName>
    <definedName name="Excel_BuiltIn_Print_Titles_12" localSheetId="20">#REF!</definedName>
    <definedName name="Excel_BuiltIn_Print_Titles_12" localSheetId="21">#REF!</definedName>
    <definedName name="Excel_BuiltIn_Print_Titles_12" localSheetId="22">#REF!</definedName>
    <definedName name="Excel_BuiltIn_Print_Titles_12" localSheetId="23">#REF!</definedName>
    <definedName name="Excel_BuiltIn_Print_Titles_12" localSheetId="17">#REF!</definedName>
    <definedName name="Excel_BuiltIn_Print_Titles_12" localSheetId="24">#REF!</definedName>
    <definedName name="Excel_BuiltIn_Print_Titles_12" localSheetId="25">#REF!</definedName>
    <definedName name="Excel_BuiltIn_Print_Titles_12" localSheetId="18">#REF!</definedName>
    <definedName name="Excel_BuiltIn_Print_Titles_12" localSheetId="19">#REF!</definedName>
    <definedName name="Excel_BuiltIn_Print_Titles_12" localSheetId="5">#REF!</definedName>
    <definedName name="Excel_BuiltIn_Print_Titles_12" localSheetId="6">#REF!</definedName>
    <definedName name="Excel_BuiltIn_Print_Titles_12" localSheetId="7">#REF!</definedName>
    <definedName name="Excel_BuiltIn_Print_Titles_12" localSheetId="8">#REF!</definedName>
    <definedName name="Excel_BuiltIn_Print_Titles_12" localSheetId="9">#REF!</definedName>
    <definedName name="Excel_BuiltIn_Print_Titles_12" localSheetId="10">#REF!</definedName>
    <definedName name="Excel_BuiltIn_Print_Titles_12" localSheetId="11">#REF!</definedName>
    <definedName name="Excel_BuiltIn_Print_Titles_12" localSheetId="12">#REF!</definedName>
    <definedName name="Excel_BuiltIn_Print_Titles_12" localSheetId="13">#REF!</definedName>
    <definedName name="Excel_BuiltIn_Print_Titles_12" localSheetId="14">#REF!</definedName>
    <definedName name="Excel_BuiltIn_Print_Titles_12">#REF!</definedName>
    <definedName name="Excel_BuiltIn_Print_Titles_14" localSheetId="27">#REF!</definedName>
    <definedName name="Excel_BuiltIn_Print_Titles_14" localSheetId="26">#REF!</definedName>
    <definedName name="Excel_BuiltIn_Print_Titles_14" localSheetId="28">#REF!</definedName>
    <definedName name="Excel_BuiltIn_Print_Titles_14" localSheetId="29">#REF!</definedName>
    <definedName name="Excel_BuiltIn_Print_Titles_14" localSheetId="30">#REF!</definedName>
    <definedName name="Excel_BuiltIn_Print_Titles_14" localSheetId="31">#REF!</definedName>
    <definedName name="Excel_BuiltIn_Print_Titles_14" localSheetId="32">#REF!</definedName>
    <definedName name="Excel_BuiltIn_Print_Titles_14" localSheetId="33">#REF!</definedName>
    <definedName name="Excel_BuiltIn_Print_Titles_14" localSheetId="34">#REF!</definedName>
    <definedName name="Excel_BuiltIn_Print_Titles_14" localSheetId="35">#REF!</definedName>
    <definedName name="Excel_BuiltIn_Print_Titles_14" localSheetId="36">#REF!</definedName>
    <definedName name="Excel_BuiltIn_Print_Titles_14" localSheetId="37">#REF!</definedName>
    <definedName name="Excel_BuiltIn_Print_Titles_14" localSheetId="38">#REF!</definedName>
    <definedName name="Excel_BuiltIn_Print_Titles_14" localSheetId="39">#REF!</definedName>
    <definedName name="Excel_BuiltIn_Print_Titles_14" localSheetId="40">#REF!</definedName>
    <definedName name="Excel_BuiltIn_Print_Titles_14" localSheetId="41">#REF!</definedName>
    <definedName name="Excel_BuiltIn_Print_Titles_14" localSheetId="42">#REF!</definedName>
    <definedName name="Excel_BuiltIn_Print_Titles_14" localSheetId="43">#REF!</definedName>
    <definedName name="Excel_BuiltIn_Print_Titles_14" localSheetId="44">#REF!</definedName>
    <definedName name="Excel_BuiltIn_Print_Titles_14" localSheetId="45">#REF!</definedName>
    <definedName name="Excel_BuiltIn_Print_Titles_14" localSheetId="46">#REF!</definedName>
    <definedName name="Excel_BuiltIn_Print_Titles_14" localSheetId="47">#REF!</definedName>
    <definedName name="Excel_BuiltIn_Print_Titles_14" localSheetId="48">#REF!</definedName>
    <definedName name="Excel_BuiltIn_Print_Titles_14" localSheetId="49">#REF!</definedName>
    <definedName name="Excel_BuiltIn_Print_Titles_14" localSheetId="50">#REF!</definedName>
    <definedName name="Excel_BuiltIn_Print_Titles_14" localSheetId="51">#REF!</definedName>
    <definedName name="Excel_BuiltIn_Print_Titles_14" localSheetId="52">#REF!</definedName>
    <definedName name="Excel_BuiltIn_Print_Titles_14" localSheetId="53">#REF!</definedName>
    <definedName name="Excel_BuiltIn_Print_Titles_14" localSheetId="54">#REF!</definedName>
    <definedName name="Excel_BuiltIn_Print_Titles_14" localSheetId="55">#REF!</definedName>
    <definedName name="Excel_BuiltIn_Print_Titles_14" localSheetId="56">#REF!</definedName>
    <definedName name="Excel_BuiltIn_Print_Titles_14" localSheetId="57">#REF!</definedName>
    <definedName name="Excel_BuiltIn_Print_Titles_14" localSheetId="58">#REF!</definedName>
    <definedName name="Excel_BuiltIn_Print_Titles_14" localSheetId="59">#REF!</definedName>
    <definedName name="Excel_BuiltIn_Print_Titles_14" localSheetId="60">#REF!</definedName>
    <definedName name="Excel_BuiltIn_Print_Titles_14" localSheetId="61">#REF!</definedName>
    <definedName name="Excel_BuiltIn_Print_Titles_14" localSheetId="62">#REF!</definedName>
    <definedName name="Excel_BuiltIn_Print_Titles_14" localSheetId="63">#REF!</definedName>
    <definedName name="Excel_BuiltIn_Print_Titles_14" localSheetId="64">#REF!</definedName>
    <definedName name="Excel_BuiltIn_Print_Titles_14" localSheetId="65">#REF!</definedName>
    <definedName name="Excel_BuiltIn_Print_Titles_14" localSheetId="66">#REF!</definedName>
    <definedName name="Excel_BuiltIn_Print_Titles_14" localSheetId="67">#REF!</definedName>
    <definedName name="Excel_BuiltIn_Print_Titles_14" localSheetId="68">#REF!</definedName>
    <definedName name="Excel_BuiltIn_Print_Titles_14" localSheetId="69">#REF!</definedName>
    <definedName name="Excel_BuiltIn_Print_Titles_14" localSheetId="70">#REF!</definedName>
    <definedName name="Excel_BuiltIn_Print_Titles_14" localSheetId="71">#REF!</definedName>
    <definedName name="Excel_BuiltIn_Print_Titles_14" localSheetId="72">#REF!</definedName>
    <definedName name="Excel_BuiltIn_Print_Titles_14" localSheetId="73">#REF!</definedName>
    <definedName name="Excel_BuiltIn_Print_Titles_14" localSheetId="74">#REF!</definedName>
    <definedName name="Excel_BuiltIn_Print_Titles_14" localSheetId="75">#REF!</definedName>
    <definedName name="Excel_BuiltIn_Print_Titles_14" localSheetId="76">#REF!</definedName>
    <definedName name="Excel_BuiltIn_Print_Titles_14" localSheetId="77">#REF!</definedName>
    <definedName name="Excel_BuiltIn_Print_Titles_14" localSheetId="78">#REF!</definedName>
    <definedName name="Excel_BuiltIn_Print_Titles_14" localSheetId="79">#REF!</definedName>
    <definedName name="Excel_BuiltIn_Print_Titles_14" localSheetId="80">#REF!</definedName>
    <definedName name="Excel_BuiltIn_Print_Titles_14" localSheetId="81">#REF!</definedName>
    <definedName name="Excel_BuiltIn_Print_Titles_14" localSheetId="82">#REF!</definedName>
    <definedName name="Excel_BuiltIn_Print_Titles_14" localSheetId="83">#REF!</definedName>
    <definedName name="Excel_BuiltIn_Print_Titles_14" localSheetId="84">#REF!</definedName>
    <definedName name="Excel_BuiltIn_Print_Titles_14" localSheetId="85">#REF!</definedName>
    <definedName name="Excel_BuiltIn_Print_Titles_14" localSheetId="86">#REF!</definedName>
    <definedName name="Excel_BuiltIn_Print_Titles_14" localSheetId="87">#REF!</definedName>
    <definedName name="Excel_BuiltIn_Print_Titles_14" localSheetId="88">#REF!</definedName>
    <definedName name="Excel_BuiltIn_Print_Titles_14" localSheetId="89">#REF!</definedName>
    <definedName name="Excel_BuiltIn_Print_Titles_14" localSheetId="90">#REF!</definedName>
    <definedName name="Excel_BuiltIn_Print_Titles_14" localSheetId="91">#REF!</definedName>
    <definedName name="Excel_BuiltIn_Print_Titles_14" localSheetId="92">#REF!</definedName>
    <definedName name="Excel_BuiltIn_Print_Titles_14" localSheetId="93">#REF!</definedName>
    <definedName name="Excel_BuiltIn_Print_Titles_14" localSheetId="94">#REF!</definedName>
    <definedName name="Excel_BuiltIn_Print_Titles_14" localSheetId="95">#REF!</definedName>
    <definedName name="Excel_BuiltIn_Print_Titles_14" localSheetId="96">#REF!</definedName>
    <definedName name="Excel_BuiltIn_Print_Titles_14" localSheetId="97">#REF!</definedName>
    <definedName name="Excel_BuiltIn_Print_Titles_14" localSheetId="98">#REF!</definedName>
    <definedName name="Excel_BuiltIn_Print_Titles_14" localSheetId="99">#REF!</definedName>
    <definedName name="Excel_BuiltIn_Print_Titles_14" localSheetId="100">#REF!</definedName>
    <definedName name="Excel_BuiltIn_Print_Titles_14" localSheetId="101">#REF!</definedName>
    <definedName name="Excel_BuiltIn_Print_Titles_14" localSheetId="102">#REF!</definedName>
    <definedName name="Excel_BuiltIn_Print_Titles_14" localSheetId="103">#REF!</definedName>
    <definedName name="Excel_BuiltIn_Print_Titles_14" localSheetId="15">#REF!</definedName>
    <definedName name="Excel_BuiltIn_Print_Titles_14" localSheetId="16">#REF!</definedName>
    <definedName name="Excel_BuiltIn_Print_Titles_14" localSheetId="20">#REF!</definedName>
    <definedName name="Excel_BuiltIn_Print_Titles_14" localSheetId="21">#REF!</definedName>
    <definedName name="Excel_BuiltIn_Print_Titles_14" localSheetId="22">#REF!</definedName>
    <definedName name="Excel_BuiltIn_Print_Titles_14" localSheetId="23">#REF!</definedName>
    <definedName name="Excel_BuiltIn_Print_Titles_14" localSheetId="17">#REF!</definedName>
    <definedName name="Excel_BuiltIn_Print_Titles_14" localSheetId="24">#REF!</definedName>
    <definedName name="Excel_BuiltIn_Print_Titles_14" localSheetId="25">#REF!</definedName>
    <definedName name="Excel_BuiltIn_Print_Titles_14" localSheetId="18">#REF!</definedName>
    <definedName name="Excel_BuiltIn_Print_Titles_14" localSheetId="19">#REF!</definedName>
    <definedName name="Excel_BuiltIn_Print_Titles_14" localSheetId="5">#REF!</definedName>
    <definedName name="Excel_BuiltIn_Print_Titles_14" localSheetId="6">#REF!</definedName>
    <definedName name="Excel_BuiltIn_Print_Titles_14" localSheetId="7">#REF!</definedName>
    <definedName name="Excel_BuiltIn_Print_Titles_14" localSheetId="8">#REF!</definedName>
    <definedName name="Excel_BuiltIn_Print_Titles_14" localSheetId="9">#REF!</definedName>
    <definedName name="Excel_BuiltIn_Print_Titles_14" localSheetId="10">#REF!</definedName>
    <definedName name="Excel_BuiltIn_Print_Titles_14" localSheetId="11">#REF!</definedName>
    <definedName name="Excel_BuiltIn_Print_Titles_14" localSheetId="12">#REF!</definedName>
    <definedName name="Excel_BuiltIn_Print_Titles_14" localSheetId="13">#REF!</definedName>
    <definedName name="Excel_BuiltIn_Print_Titles_14" localSheetId="14">#REF!</definedName>
    <definedName name="Excel_BuiltIn_Print_Titles_14">#REF!</definedName>
    <definedName name="Excel_BuiltIn_Print_Titles_15" localSheetId="27">#REF!</definedName>
    <definedName name="Excel_BuiltIn_Print_Titles_15" localSheetId="26">#REF!</definedName>
    <definedName name="Excel_BuiltIn_Print_Titles_15" localSheetId="28">#REF!</definedName>
    <definedName name="Excel_BuiltIn_Print_Titles_15" localSheetId="29">#REF!</definedName>
    <definedName name="Excel_BuiltIn_Print_Titles_15" localSheetId="30">#REF!</definedName>
    <definedName name="Excel_BuiltIn_Print_Titles_15" localSheetId="31">#REF!</definedName>
    <definedName name="Excel_BuiltIn_Print_Titles_15" localSheetId="32">#REF!</definedName>
    <definedName name="Excel_BuiltIn_Print_Titles_15" localSheetId="33">#REF!</definedName>
    <definedName name="Excel_BuiltIn_Print_Titles_15" localSheetId="34">#REF!</definedName>
    <definedName name="Excel_BuiltIn_Print_Titles_15" localSheetId="35">#REF!</definedName>
    <definedName name="Excel_BuiltIn_Print_Titles_15" localSheetId="36">#REF!</definedName>
    <definedName name="Excel_BuiltIn_Print_Titles_15" localSheetId="37">#REF!</definedName>
    <definedName name="Excel_BuiltIn_Print_Titles_15" localSheetId="38">#REF!</definedName>
    <definedName name="Excel_BuiltIn_Print_Titles_15" localSheetId="39">#REF!</definedName>
    <definedName name="Excel_BuiltIn_Print_Titles_15" localSheetId="40">#REF!</definedName>
    <definedName name="Excel_BuiltIn_Print_Titles_15" localSheetId="41">#REF!</definedName>
    <definedName name="Excel_BuiltIn_Print_Titles_15" localSheetId="42">#REF!</definedName>
    <definedName name="Excel_BuiltIn_Print_Titles_15" localSheetId="43">#REF!</definedName>
    <definedName name="Excel_BuiltIn_Print_Titles_15" localSheetId="44">#REF!</definedName>
    <definedName name="Excel_BuiltIn_Print_Titles_15" localSheetId="45">#REF!</definedName>
    <definedName name="Excel_BuiltIn_Print_Titles_15" localSheetId="46">#REF!</definedName>
    <definedName name="Excel_BuiltIn_Print_Titles_15" localSheetId="47">#REF!</definedName>
    <definedName name="Excel_BuiltIn_Print_Titles_15" localSheetId="48">#REF!</definedName>
    <definedName name="Excel_BuiltIn_Print_Titles_15" localSheetId="49">#REF!</definedName>
    <definedName name="Excel_BuiltIn_Print_Titles_15" localSheetId="50">#REF!</definedName>
    <definedName name="Excel_BuiltIn_Print_Titles_15" localSheetId="51">#REF!</definedName>
    <definedName name="Excel_BuiltIn_Print_Titles_15" localSheetId="52">#REF!</definedName>
    <definedName name="Excel_BuiltIn_Print_Titles_15" localSheetId="53">#REF!</definedName>
    <definedName name="Excel_BuiltIn_Print_Titles_15" localSheetId="54">#REF!</definedName>
    <definedName name="Excel_BuiltIn_Print_Titles_15" localSheetId="55">#REF!</definedName>
    <definedName name="Excel_BuiltIn_Print_Titles_15" localSheetId="56">#REF!</definedName>
    <definedName name="Excel_BuiltIn_Print_Titles_15" localSheetId="57">#REF!</definedName>
    <definedName name="Excel_BuiltIn_Print_Titles_15" localSheetId="58">#REF!</definedName>
    <definedName name="Excel_BuiltIn_Print_Titles_15" localSheetId="59">#REF!</definedName>
    <definedName name="Excel_BuiltIn_Print_Titles_15" localSheetId="60">#REF!</definedName>
    <definedName name="Excel_BuiltIn_Print_Titles_15" localSheetId="61">#REF!</definedName>
    <definedName name="Excel_BuiltIn_Print_Titles_15" localSheetId="62">#REF!</definedName>
    <definedName name="Excel_BuiltIn_Print_Titles_15" localSheetId="63">#REF!</definedName>
    <definedName name="Excel_BuiltIn_Print_Titles_15" localSheetId="64">#REF!</definedName>
    <definedName name="Excel_BuiltIn_Print_Titles_15" localSheetId="65">#REF!</definedName>
    <definedName name="Excel_BuiltIn_Print_Titles_15" localSheetId="66">#REF!</definedName>
    <definedName name="Excel_BuiltIn_Print_Titles_15" localSheetId="67">#REF!</definedName>
    <definedName name="Excel_BuiltIn_Print_Titles_15" localSheetId="68">#REF!</definedName>
    <definedName name="Excel_BuiltIn_Print_Titles_15" localSheetId="69">#REF!</definedName>
    <definedName name="Excel_BuiltIn_Print_Titles_15" localSheetId="70">#REF!</definedName>
    <definedName name="Excel_BuiltIn_Print_Titles_15" localSheetId="71">#REF!</definedName>
    <definedName name="Excel_BuiltIn_Print_Titles_15" localSheetId="72">#REF!</definedName>
    <definedName name="Excel_BuiltIn_Print_Titles_15" localSheetId="73">#REF!</definedName>
    <definedName name="Excel_BuiltIn_Print_Titles_15" localSheetId="74">#REF!</definedName>
    <definedName name="Excel_BuiltIn_Print_Titles_15" localSheetId="75">#REF!</definedName>
    <definedName name="Excel_BuiltIn_Print_Titles_15" localSheetId="76">#REF!</definedName>
    <definedName name="Excel_BuiltIn_Print_Titles_15" localSheetId="77">#REF!</definedName>
    <definedName name="Excel_BuiltIn_Print_Titles_15" localSheetId="78">#REF!</definedName>
    <definedName name="Excel_BuiltIn_Print_Titles_15" localSheetId="79">#REF!</definedName>
    <definedName name="Excel_BuiltIn_Print_Titles_15" localSheetId="80">#REF!</definedName>
    <definedName name="Excel_BuiltIn_Print_Titles_15" localSheetId="81">#REF!</definedName>
    <definedName name="Excel_BuiltIn_Print_Titles_15" localSheetId="82">#REF!</definedName>
    <definedName name="Excel_BuiltIn_Print_Titles_15" localSheetId="83">#REF!</definedName>
    <definedName name="Excel_BuiltIn_Print_Titles_15" localSheetId="84">#REF!</definedName>
    <definedName name="Excel_BuiltIn_Print_Titles_15" localSheetId="85">#REF!</definedName>
    <definedName name="Excel_BuiltIn_Print_Titles_15" localSheetId="86">#REF!</definedName>
    <definedName name="Excel_BuiltIn_Print_Titles_15" localSheetId="87">#REF!</definedName>
    <definedName name="Excel_BuiltIn_Print_Titles_15" localSheetId="88">#REF!</definedName>
    <definedName name="Excel_BuiltIn_Print_Titles_15" localSheetId="89">#REF!</definedName>
    <definedName name="Excel_BuiltIn_Print_Titles_15" localSheetId="90">#REF!</definedName>
    <definedName name="Excel_BuiltIn_Print_Titles_15" localSheetId="91">#REF!</definedName>
    <definedName name="Excel_BuiltIn_Print_Titles_15" localSheetId="92">#REF!</definedName>
    <definedName name="Excel_BuiltIn_Print_Titles_15" localSheetId="93">#REF!</definedName>
    <definedName name="Excel_BuiltIn_Print_Titles_15" localSheetId="94">#REF!</definedName>
    <definedName name="Excel_BuiltIn_Print_Titles_15" localSheetId="95">#REF!</definedName>
    <definedName name="Excel_BuiltIn_Print_Titles_15" localSheetId="96">#REF!</definedName>
    <definedName name="Excel_BuiltIn_Print_Titles_15" localSheetId="97">#REF!</definedName>
    <definedName name="Excel_BuiltIn_Print_Titles_15" localSheetId="98">#REF!</definedName>
    <definedName name="Excel_BuiltIn_Print_Titles_15" localSheetId="99">#REF!</definedName>
    <definedName name="Excel_BuiltIn_Print_Titles_15" localSheetId="100">#REF!</definedName>
    <definedName name="Excel_BuiltIn_Print_Titles_15" localSheetId="101">#REF!</definedName>
    <definedName name="Excel_BuiltIn_Print_Titles_15" localSheetId="102">#REF!</definedName>
    <definedName name="Excel_BuiltIn_Print_Titles_15" localSheetId="103">#REF!</definedName>
    <definedName name="Excel_BuiltIn_Print_Titles_15" localSheetId="15">#REF!</definedName>
    <definedName name="Excel_BuiltIn_Print_Titles_15" localSheetId="16">#REF!</definedName>
    <definedName name="Excel_BuiltIn_Print_Titles_15" localSheetId="20">#REF!</definedName>
    <definedName name="Excel_BuiltIn_Print_Titles_15" localSheetId="21">#REF!</definedName>
    <definedName name="Excel_BuiltIn_Print_Titles_15" localSheetId="22">#REF!</definedName>
    <definedName name="Excel_BuiltIn_Print_Titles_15" localSheetId="23">#REF!</definedName>
    <definedName name="Excel_BuiltIn_Print_Titles_15" localSheetId="17">#REF!</definedName>
    <definedName name="Excel_BuiltIn_Print_Titles_15" localSheetId="24">#REF!</definedName>
    <definedName name="Excel_BuiltIn_Print_Titles_15" localSheetId="25">#REF!</definedName>
    <definedName name="Excel_BuiltIn_Print_Titles_15" localSheetId="18">#REF!</definedName>
    <definedName name="Excel_BuiltIn_Print_Titles_15" localSheetId="19">#REF!</definedName>
    <definedName name="Excel_BuiltIn_Print_Titles_15" localSheetId="5">#REF!</definedName>
    <definedName name="Excel_BuiltIn_Print_Titles_15" localSheetId="6">#REF!</definedName>
    <definedName name="Excel_BuiltIn_Print_Titles_15" localSheetId="7">#REF!</definedName>
    <definedName name="Excel_BuiltIn_Print_Titles_15" localSheetId="8">#REF!</definedName>
    <definedName name="Excel_BuiltIn_Print_Titles_15" localSheetId="9">#REF!</definedName>
    <definedName name="Excel_BuiltIn_Print_Titles_15" localSheetId="10">#REF!</definedName>
    <definedName name="Excel_BuiltIn_Print_Titles_15" localSheetId="11">#REF!</definedName>
    <definedName name="Excel_BuiltIn_Print_Titles_15" localSheetId="12">#REF!</definedName>
    <definedName name="Excel_BuiltIn_Print_Titles_15" localSheetId="13">#REF!</definedName>
    <definedName name="Excel_BuiltIn_Print_Titles_15" localSheetId="14">#REF!</definedName>
    <definedName name="Excel_BuiltIn_Print_Titles_15">#REF!</definedName>
    <definedName name="Excel_BuiltIn_Print_Titles_18" localSheetId="27">#REF!</definedName>
    <definedName name="Excel_BuiltIn_Print_Titles_18" localSheetId="26">#REF!</definedName>
    <definedName name="Excel_BuiltIn_Print_Titles_18" localSheetId="28">#REF!</definedName>
    <definedName name="Excel_BuiltIn_Print_Titles_18" localSheetId="29">#REF!</definedName>
    <definedName name="Excel_BuiltIn_Print_Titles_18" localSheetId="30">#REF!</definedName>
    <definedName name="Excel_BuiltIn_Print_Titles_18" localSheetId="31">#REF!</definedName>
    <definedName name="Excel_BuiltIn_Print_Titles_18" localSheetId="32">#REF!</definedName>
    <definedName name="Excel_BuiltIn_Print_Titles_18" localSheetId="33">#REF!</definedName>
    <definedName name="Excel_BuiltIn_Print_Titles_18" localSheetId="34">#REF!</definedName>
    <definedName name="Excel_BuiltIn_Print_Titles_18" localSheetId="35">#REF!</definedName>
    <definedName name="Excel_BuiltIn_Print_Titles_18" localSheetId="36">#REF!</definedName>
    <definedName name="Excel_BuiltIn_Print_Titles_18" localSheetId="37">#REF!</definedName>
    <definedName name="Excel_BuiltIn_Print_Titles_18" localSheetId="38">#REF!</definedName>
    <definedName name="Excel_BuiltIn_Print_Titles_18" localSheetId="39">#REF!</definedName>
    <definedName name="Excel_BuiltIn_Print_Titles_18" localSheetId="40">#REF!</definedName>
    <definedName name="Excel_BuiltIn_Print_Titles_18" localSheetId="41">#REF!</definedName>
    <definedName name="Excel_BuiltIn_Print_Titles_18" localSheetId="42">#REF!</definedName>
    <definedName name="Excel_BuiltIn_Print_Titles_18" localSheetId="43">#REF!</definedName>
    <definedName name="Excel_BuiltIn_Print_Titles_18" localSheetId="44">#REF!</definedName>
    <definedName name="Excel_BuiltIn_Print_Titles_18" localSheetId="45">#REF!</definedName>
    <definedName name="Excel_BuiltIn_Print_Titles_18" localSheetId="46">#REF!</definedName>
    <definedName name="Excel_BuiltIn_Print_Titles_18" localSheetId="47">#REF!</definedName>
    <definedName name="Excel_BuiltIn_Print_Titles_18" localSheetId="48">#REF!</definedName>
    <definedName name="Excel_BuiltIn_Print_Titles_18" localSheetId="49">#REF!</definedName>
    <definedName name="Excel_BuiltIn_Print_Titles_18" localSheetId="50">#REF!</definedName>
    <definedName name="Excel_BuiltIn_Print_Titles_18" localSheetId="51">#REF!</definedName>
    <definedName name="Excel_BuiltIn_Print_Titles_18" localSheetId="52">#REF!</definedName>
    <definedName name="Excel_BuiltIn_Print_Titles_18" localSheetId="53">#REF!</definedName>
    <definedName name="Excel_BuiltIn_Print_Titles_18" localSheetId="54">#REF!</definedName>
    <definedName name="Excel_BuiltIn_Print_Titles_18" localSheetId="55">#REF!</definedName>
    <definedName name="Excel_BuiltIn_Print_Titles_18" localSheetId="56">#REF!</definedName>
    <definedName name="Excel_BuiltIn_Print_Titles_18" localSheetId="57">#REF!</definedName>
    <definedName name="Excel_BuiltIn_Print_Titles_18" localSheetId="58">#REF!</definedName>
    <definedName name="Excel_BuiltIn_Print_Titles_18" localSheetId="59">#REF!</definedName>
    <definedName name="Excel_BuiltIn_Print_Titles_18" localSheetId="60">#REF!</definedName>
    <definedName name="Excel_BuiltIn_Print_Titles_18" localSheetId="61">#REF!</definedName>
    <definedName name="Excel_BuiltIn_Print_Titles_18" localSheetId="62">#REF!</definedName>
    <definedName name="Excel_BuiltIn_Print_Titles_18" localSheetId="63">#REF!</definedName>
    <definedName name="Excel_BuiltIn_Print_Titles_18" localSheetId="64">#REF!</definedName>
    <definedName name="Excel_BuiltIn_Print_Titles_18" localSheetId="65">#REF!</definedName>
    <definedName name="Excel_BuiltIn_Print_Titles_18" localSheetId="66">#REF!</definedName>
    <definedName name="Excel_BuiltIn_Print_Titles_18" localSheetId="67">#REF!</definedName>
    <definedName name="Excel_BuiltIn_Print_Titles_18" localSheetId="68">#REF!</definedName>
    <definedName name="Excel_BuiltIn_Print_Titles_18" localSheetId="69">#REF!</definedName>
    <definedName name="Excel_BuiltIn_Print_Titles_18" localSheetId="70">#REF!</definedName>
    <definedName name="Excel_BuiltIn_Print_Titles_18" localSheetId="71">#REF!</definedName>
    <definedName name="Excel_BuiltIn_Print_Titles_18" localSheetId="72">#REF!</definedName>
    <definedName name="Excel_BuiltIn_Print_Titles_18" localSheetId="73">#REF!</definedName>
    <definedName name="Excel_BuiltIn_Print_Titles_18" localSheetId="74">#REF!</definedName>
    <definedName name="Excel_BuiltIn_Print_Titles_18" localSheetId="75">#REF!</definedName>
    <definedName name="Excel_BuiltIn_Print_Titles_18" localSheetId="76">#REF!</definedName>
    <definedName name="Excel_BuiltIn_Print_Titles_18" localSheetId="77">#REF!</definedName>
    <definedName name="Excel_BuiltIn_Print_Titles_18" localSheetId="78">#REF!</definedName>
    <definedName name="Excel_BuiltIn_Print_Titles_18" localSheetId="79">#REF!</definedName>
    <definedName name="Excel_BuiltIn_Print_Titles_18" localSheetId="80">#REF!</definedName>
    <definedName name="Excel_BuiltIn_Print_Titles_18" localSheetId="81">#REF!</definedName>
    <definedName name="Excel_BuiltIn_Print_Titles_18" localSheetId="82">#REF!</definedName>
    <definedName name="Excel_BuiltIn_Print_Titles_18" localSheetId="83">#REF!</definedName>
    <definedName name="Excel_BuiltIn_Print_Titles_18" localSheetId="84">#REF!</definedName>
    <definedName name="Excel_BuiltIn_Print_Titles_18" localSheetId="85">#REF!</definedName>
    <definedName name="Excel_BuiltIn_Print_Titles_18" localSheetId="86">#REF!</definedName>
    <definedName name="Excel_BuiltIn_Print_Titles_18" localSheetId="87">#REF!</definedName>
    <definedName name="Excel_BuiltIn_Print_Titles_18" localSheetId="88">#REF!</definedName>
    <definedName name="Excel_BuiltIn_Print_Titles_18" localSheetId="89">#REF!</definedName>
    <definedName name="Excel_BuiltIn_Print_Titles_18" localSheetId="90">#REF!</definedName>
    <definedName name="Excel_BuiltIn_Print_Titles_18" localSheetId="91">#REF!</definedName>
    <definedName name="Excel_BuiltIn_Print_Titles_18" localSheetId="92">#REF!</definedName>
    <definedName name="Excel_BuiltIn_Print_Titles_18" localSheetId="93">#REF!</definedName>
    <definedName name="Excel_BuiltIn_Print_Titles_18" localSheetId="94">#REF!</definedName>
    <definedName name="Excel_BuiltIn_Print_Titles_18" localSheetId="95">#REF!</definedName>
    <definedName name="Excel_BuiltIn_Print_Titles_18" localSheetId="96">#REF!</definedName>
    <definedName name="Excel_BuiltIn_Print_Titles_18" localSheetId="97">#REF!</definedName>
    <definedName name="Excel_BuiltIn_Print_Titles_18" localSheetId="98">#REF!</definedName>
    <definedName name="Excel_BuiltIn_Print_Titles_18" localSheetId="99">#REF!</definedName>
    <definedName name="Excel_BuiltIn_Print_Titles_18" localSheetId="100">#REF!</definedName>
    <definedName name="Excel_BuiltIn_Print_Titles_18" localSheetId="101">#REF!</definedName>
    <definedName name="Excel_BuiltIn_Print_Titles_18" localSheetId="102">#REF!</definedName>
    <definedName name="Excel_BuiltIn_Print_Titles_18" localSheetId="103">#REF!</definedName>
    <definedName name="Excel_BuiltIn_Print_Titles_18" localSheetId="15">#REF!</definedName>
    <definedName name="Excel_BuiltIn_Print_Titles_18" localSheetId="16">#REF!</definedName>
    <definedName name="Excel_BuiltIn_Print_Titles_18" localSheetId="20">#REF!</definedName>
    <definedName name="Excel_BuiltIn_Print_Titles_18" localSheetId="21">#REF!</definedName>
    <definedName name="Excel_BuiltIn_Print_Titles_18" localSheetId="22">#REF!</definedName>
    <definedName name="Excel_BuiltIn_Print_Titles_18" localSheetId="23">#REF!</definedName>
    <definedName name="Excel_BuiltIn_Print_Titles_18" localSheetId="17">#REF!</definedName>
    <definedName name="Excel_BuiltIn_Print_Titles_18" localSheetId="24">#REF!</definedName>
    <definedName name="Excel_BuiltIn_Print_Titles_18" localSheetId="25">#REF!</definedName>
    <definedName name="Excel_BuiltIn_Print_Titles_18" localSheetId="18">#REF!</definedName>
    <definedName name="Excel_BuiltIn_Print_Titles_18" localSheetId="19">#REF!</definedName>
    <definedName name="Excel_BuiltIn_Print_Titles_18" localSheetId="5">#REF!</definedName>
    <definedName name="Excel_BuiltIn_Print_Titles_18" localSheetId="6">#REF!</definedName>
    <definedName name="Excel_BuiltIn_Print_Titles_18" localSheetId="7">#REF!</definedName>
    <definedName name="Excel_BuiltIn_Print_Titles_18" localSheetId="8">#REF!</definedName>
    <definedName name="Excel_BuiltIn_Print_Titles_18" localSheetId="9">#REF!</definedName>
    <definedName name="Excel_BuiltIn_Print_Titles_18" localSheetId="10">#REF!</definedName>
    <definedName name="Excel_BuiltIn_Print_Titles_18" localSheetId="11">#REF!</definedName>
    <definedName name="Excel_BuiltIn_Print_Titles_18" localSheetId="12">#REF!</definedName>
    <definedName name="Excel_BuiltIn_Print_Titles_18" localSheetId="13">#REF!</definedName>
    <definedName name="Excel_BuiltIn_Print_Titles_18" localSheetId="14">#REF!</definedName>
    <definedName name="Excel_BuiltIn_Print_Titles_18">#REF!</definedName>
    <definedName name="Excel_BuiltIn_Print_Titles_20" localSheetId="27">#REF!</definedName>
    <definedName name="Excel_BuiltIn_Print_Titles_20" localSheetId="26">#REF!</definedName>
    <definedName name="Excel_BuiltIn_Print_Titles_20" localSheetId="28">#REF!</definedName>
    <definedName name="Excel_BuiltIn_Print_Titles_20" localSheetId="29">#REF!</definedName>
    <definedName name="Excel_BuiltIn_Print_Titles_20" localSheetId="30">#REF!</definedName>
    <definedName name="Excel_BuiltIn_Print_Titles_20" localSheetId="31">#REF!</definedName>
    <definedName name="Excel_BuiltIn_Print_Titles_20" localSheetId="32">#REF!</definedName>
    <definedName name="Excel_BuiltIn_Print_Titles_20" localSheetId="33">#REF!</definedName>
    <definedName name="Excel_BuiltIn_Print_Titles_20" localSheetId="34">#REF!</definedName>
    <definedName name="Excel_BuiltIn_Print_Titles_20" localSheetId="35">#REF!</definedName>
    <definedName name="Excel_BuiltIn_Print_Titles_20" localSheetId="36">#REF!</definedName>
    <definedName name="Excel_BuiltIn_Print_Titles_20" localSheetId="37">#REF!</definedName>
    <definedName name="Excel_BuiltIn_Print_Titles_20" localSheetId="38">#REF!</definedName>
    <definedName name="Excel_BuiltIn_Print_Titles_20" localSheetId="39">#REF!</definedName>
    <definedName name="Excel_BuiltIn_Print_Titles_20" localSheetId="40">#REF!</definedName>
    <definedName name="Excel_BuiltIn_Print_Titles_20" localSheetId="41">#REF!</definedName>
    <definedName name="Excel_BuiltIn_Print_Titles_20" localSheetId="42">#REF!</definedName>
    <definedName name="Excel_BuiltIn_Print_Titles_20" localSheetId="43">#REF!</definedName>
    <definedName name="Excel_BuiltIn_Print_Titles_20" localSheetId="44">#REF!</definedName>
    <definedName name="Excel_BuiltIn_Print_Titles_20" localSheetId="45">#REF!</definedName>
    <definedName name="Excel_BuiltIn_Print_Titles_20" localSheetId="46">#REF!</definedName>
    <definedName name="Excel_BuiltIn_Print_Titles_20" localSheetId="47">#REF!</definedName>
    <definedName name="Excel_BuiltIn_Print_Titles_20" localSheetId="48">#REF!</definedName>
    <definedName name="Excel_BuiltIn_Print_Titles_20" localSheetId="49">#REF!</definedName>
    <definedName name="Excel_BuiltIn_Print_Titles_20" localSheetId="50">#REF!</definedName>
    <definedName name="Excel_BuiltIn_Print_Titles_20" localSheetId="51">#REF!</definedName>
    <definedName name="Excel_BuiltIn_Print_Titles_20" localSheetId="52">#REF!</definedName>
    <definedName name="Excel_BuiltIn_Print_Titles_20" localSheetId="53">#REF!</definedName>
    <definedName name="Excel_BuiltIn_Print_Titles_20" localSheetId="54">#REF!</definedName>
    <definedName name="Excel_BuiltIn_Print_Titles_20" localSheetId="55">#REF!</definedName>
    <definedName name="Excel_BuiltIn_Print_Titles_20" localSheetId="56">#REF!</definedName>
    <definedName name="Excel_BuiltIn_Print_Titles_20" localSheetId="57">#REF!</definedName>
    <definedName name="Excel_BuiltIn_Print_Titles_20" localSheetId="58">#REF!</definedName>
    <definedName name="Excel_BuiltIn_Print_Titles_20" localSheetId="59">#REF!</definedName>
    <definedName name="Excel_BuiltIn_Print_Titles_20" localSheetId="60">#REF!</definedName>
    <definedName name="Excel_BuiltIn_Print_Titles_20" localSheetId="61">#REF!</definedName>
    <definedName name="Excel_BuiltIn_Print_Titles_20" localSheetId="62">#REF!</definedName>
    <definedName name="Excel_BuiltIn_Print_Titles_20" localSheetId="63">#REF!</definedName>
    <definedName name="Excel_BuiltIn_Print_Titles_20" localSheetId="64">#REF!</definedName>
    <definedName name="Excel_BuiltIn_Print_Titles_20" localSheetId="65">#REF!</definedName>
    <definedName name="Excel_BuiltIn_Print_Titles_20" localSheetId="66">#REF!</definedName>
    <definedName name="Excel_BuiltIn_Print_Titles_20" localSheetId="67">#REF!</definedName>
    <definedName name="Excel_BuiltIn_Print_Titles_20" localSheetId="68">#REF!</definedName>
    <definedName name="Excel_BuiltIn_Print_Titles_20" localSheetId="69">#REF!</definedName>
    <definedName name="Excel_BuiltIn_Print_Titles_20" localSheetId="70">#REF!</definedName>
    <definedName name="Excel_BuiltIn_Print_Titles_20" localSheetId="71">#REF!</definedName>
    <definedName name="Excel_BuiltIn_Print_Titles_20" localSheetId="72">#REF!</definedName>
    <definedName name="Excel_BuiltIn_Print_Titles_20" localSheetId="73">#REF!</definedName>
    <definedName name="Excel_BuiltIn_Print_Titles_20" localSheetId="74">#REF!</definedName>
    <definedName name="Excel_BuiltIn_Print_Titles_20" localSheetId="75">#REF!</definedName>
    <definedName name="Excel_BuiltIn_Print_Titles_20" localSheetId="76">#REF!</definedName>
    <definedName name="Excel_BuiltIn_Print_Titles_20" localSheetId="77">#REF!</definedName>
    <definedName name="Excel_BuiltIn_Print_Titles_20" localSheetId="78">#REF!</definedName>
    <definedName name="Excel_BuiltIn_Print_Titles_20" localSheetId="79">#REF!</definedName>
    <definedName name="Excel_BuiltIn_Print_Titles_20" localSheetId="80">#REF!</definedName>
    <definedName name="Excel_BuiltIn_Print_Titles_20" localSheetId="81">#REF!</definedName>
    <definedName name="Excel_BuiltIn_Print_Titles_20" localSheetId="82">#REF!</definedName>
    <definedName name="Excel_BuiltIn_Print_Titles_20" localSheetId="83">#REF!</definedName>
    <definedName name="Excel_BuiltIn_Print_Titles_20" localSheetId="84">#REF!</definedName>
    <definedName name="Excel_BuiltIn_Print_Titles_20" localSheetId="85">#REF!</definedName>
    <definedName name="Excel_BuiltIn_Print_Titles_20" localSheetId="86">#REF!</definedName>
    <definedName name="Excel_BuiltIn_Print_Titles_20" localSheetId="87">#REF!</definedName>
    <definedName name="Excel_BuiltIn_Print_Titles_20" localSheetId="88">#REF!</definedName>
    <definedName name="Excel_BuiltIn_Print_Titles_20" localSheetId="89">#REF!</definedName>
    <definedName name="Excel_BuiltIn_Print_Titles_20" localSheetId="90">#REF!</definedName>
    <definedName name="Excel_BuiltIn_Print_Titles_20" localSheetId="91">#REF!</definedName>
    <definedName name="Excel_BuiltIn_Print_Titles_20" localSheetId="92">#REF!</definedName>
    <definedName name="Excel_BuiltIn_Print_Titles_20" localSheetId="93">#REF!</definedName>
    <definedName name="Excel_BuiltIn_Print_Titles_20" localSheetId="94">#REF!</definedName>
    <definedName name="Excel_BuiltIn_Print_Titles_20" localSheetId="95">#REF!</definedName>
    <definedName name="Excel_BuiltIn_Print_Titles_20" localSheetId="96">#REF!</definedName>
    <definedName name="Excel_BuiltIn_Print_Titles_20" localSheetId="97">#REF!</definedName>
    <definedName name="Excel_BuiltIn_Print_Titles_20" localSheetId="98">#REF!</definedName>
    <definedName name="Excel_BuiltIn_Print_Titles_20" localSheetId="99">#REF!</definedName>
    <definedName name="Excel_BuiltIn_Print_Titles_20" localSheetId="100">#REF!</definedName>
    <definedName name="Excel_BuiltIn_Print_Titles_20" localSheetId="101">#REF!</definedName>
    <definedName name="Excel_BuiltIn_Print_Titles_20" localSheetId="102">#REF!</definedName>
    <definedName name="Excel_BuiltIn_Print_Titles_20" localSheetId="103">#REF!</definedName>
    <definedName name="Excel_BuiltIn_Print_Titles_20" localSheetId="15">#REF!</definedName>
    <definedName name="Excel_BuiltIn_Print_Titles_20" localSheetId="16">#REF!</definedName>
    <definedName name="Excel_BuiltIn_Print_Titles_20" localSheetId="20">#REF!</definedName>
    <definedName name="Excel_BuiltIn_Print_Titles_20" localSheetId="21">#REF!</definedName>
    <definedName name="Excel_BuiltIn_Print_Titles_20" localSheetId="22">#REF!</definedName>
    <definedName name="Excel_BuiltIn_Print_Titles_20" localSheetId="23">#REF!</definedName>
    <definedName name="Excel_BuiltIn_Print_Titles_20" localSheetId="17">#REF!</definedName>
    <definedName name="Excel_BuiltIn_Print_Titles_20" localSheetId="24">#REF!</definedName>
    <definedName name="Excel_BuiltIn_Print_Titles_20" localSheetId="25">#REF!</definedName>
    <definedName name="Excel_BuiltIn_Print_Titles_20" localSheetId="18">#REF!</definedName>
    <definedName name="Excel_BuiltIn_Print_Titles_20" localSheetId="19">#REF!</definedName>
    <definedName name="Excel_BuiltIn_Print_Titles_20" localSheetId="5">#REF!</definedName>
    <definedName name="Excel_BuiltIn_Print_Titles_20" localSheetId="6">#REF!</definedName>
    <definedName name="Excel_BuiltIn_Print_Titles_20" localSheetId="7">#REF!</definedName>
    <definedName name="Excel_BuiltIn_Print_Titles_20" localSheetId="8">#REF!</definedName>
    <definedName name="Excel_BuiltIn_Print_Titles_20" localSheetId="9">#REF!</definedName>
    <definedName name="Excel_BuiltIn_Print_Titles_20" localSheetId="10">#REF!</definedName>
    <definedName name="Excel_BuiltIn_Print_Titles_20" localSheetId="11">#REF!</definedName>
    <definedName name="Excel_BuiltIn_Print_Titles_20" localSheetId="12">#REF!</definedName>
    <definedName name="Excel_BuiltIn_Print_Titles_20" localSheetId="13">#REF!</definedName>
    <definedName name="Excel_BuiltIn_Print_Titles_20" localSheetId="14">#REF!</definedName>
    <definedName name="Excel_BuiltIn_Print_Titles_20">#REF!</definedName>
    <definedName name="Excel_BuiltIn_Print_Titles_22" localSheetId="27">#REF!</definedName>
    <definedName name="Excel_BuiltIn_Print_Titles_22" localSheetId="26">#REF!</definedName>
    <definedName name="Excel_BuiltIn_Print_Titles_22" localSheetId="28">#REF!</definedName>
    <definedName name="Excel_BuiltIn_Print_Titles_22" localSheetId="29">#REF!</definedName>
    <definedName name="Excel_BuiltIn_Print_Titles_22" localSheetId="30">#REF!</definedName>
    <definedName name="Excel_BuiltIn_Print_Titles_22" localSheetId="31">#REF!</definedName>
    <definedName name="Excel_BuiltIn_Print_Titles_22" localSheetId="32">#REF!</definedName>
    <definedName name="Excel_BuiltIn_Print_Titles_22" localSheetId="33">#REF!</definedName>
    <definedName name="Excel_BuiltIn_Print_Titles_22" localSheetId="34">#REF!</definedName>
    <definedName name="Excel_BuiltIn_Print_Titles_22" localSheetId="35">#REF!</definedName>
    <definedName name="Excel_BuiltIn_Print_Titles_22" localSheetId="36">#REF!</definedName>
    <definedName name="Excel_BuiltIn_Print_Titles_22" localSheetId="37">#REF!</definedName>
    <definedName name="Excel_BuiltIn_Print_Titles_22" localSheetId="38">#REF!</definedName>
    <definedName name="Excel_BuiltIn_Print_Titles_22" localSheetId="39">#REF!</definedName>
    <definedName name="Excel_BuiltIn_Print_Titles_22" localSheetId="40">#REF!</definedName>
    <definedName name="Excel_BuiltIn_Print_Titles_22" localSheetId="41">#REF!</definedName>
    <definedName name="Excel_BuiltIn_Print_Titles_22" localSheetId="42">#REF!</definedName>
    <definedName name="Excel_BuiltIn_Print_Titles_22" localSheetId="43">#REF!</definedName>
    <definedName name="Excel_BuiltIn_Print_Titles_22" localSheetId="44">#REF!</definedName>
    <definedName name="Excel_BuiltIn_Print_Titles_22" localSheetId="45">#REF!</definedName>
    <definedName name="Excel_BuiltIn_Print_Titles_22" localSheetId="46">#REF!</definedName>
    <definedName name="Excel_BuiltIn_Print_Titles_22" localSheetId="47">#REF!</definedName>
    <definedName name="Excel_BuiltIn_Print_Titles_22" localSheetId="48">#REF!</definedName>
    <definedName name="Excel_BuiltIn_Print_Titles_22" localSheetId="49">#REF!</definedName>
    <definedName name="Excel_BuiltIn_Print_Titles_22" localSheetId="50">#REF!</definedName>
    <definedName name="Excel_BuiltIn_Print_Titles_22" localSheetId="51">#REF!</definedName>
    <definedName name="Excel_BuiltIn_Print_Titles_22" localSheetId="52">#REF!</definedName>
    <definedName name="Excel_BuiltIn_Print_Titles_22" localSheetId="53">#REF!</definedName>
    <definedName name="Excel_BuiltIn_Print_Titles_22" localSheetId="54">#REF!</definedName>
    <definedName name="Excel_BuiltIn_Print_Titles_22" localSheetId="55">#REF!</definedName>
    <definedName name="Excel_BuiltIn_Print_Titles_22" localSheetId="56">#REF!</definedName>
    <definedName name="Excel_BuiltIn_Print_Titles_22" localSheetId="57">#REF!</definedName>
    <definedName name="Excel_BuiltIn_Print_Titles_22" localSheetId="58">#REF!</definedName>
    <definedName name="Excel_BuiltIn_Print_Titles_22" localSheetId="59">#REF!</definedName>
    <definedName name="Excel_BuiltIn_Print_Titles_22" localSheetId="60">#REF!</definedName>
    <definedName name="Excel_BuiltIn_Print_Titles_22" localSheetId="61">#REF!</definedName>
    <definedName name="Excel_BuiltIn_Print_Titles_22" localSheetId="62">#REF!</definedName>
    <definedName name="Excel_BuiltIn_Print_Titles_22" localSheetId="63">#REF!</definedName>
    <definedName name="Excel_BuiltIn_Print_Titles_22" localSheetId="64">#REF!</definedName>
    <definedName name="Excel_BuiltIn_Print_Titles_22" localSheetId="65">#REF!</definedName>
    <definedName name="Excel_BuiltIn_Print_Titles_22" localSheetId="66">#REF!</definedName>
    <definedName name="Excel_BuiltIn_Print_Titles_22" localSheetId="67">#REF!</definedName>
    <definedName name="Excel_BuiltIn_Print_Titles_22" localSheetId="68">#REF!</definedName>
    <definedName name="Excel_BuiltIn_Print_Titles_22" localSheetId="69">#REF!</definedName>
    <definedName name="Excel_BuiltIn_Print_Titles_22" localSheetId="70">#REF!</definedName>
    <definedName name="Excel_BuiltIn_Print_Titles_22" localSheetId="71">#REF!</definedName>
    <definedName name="Excel_BuiltIn_Print_Titles_22" localSheetId="72">#REF!</definedName>
    <definedName name="Excel_BuiltIn_Print_Titles_22" localSheetId="73">#REF!</definedName>
    <definedName name="Excel_BuiltIn_Print_Titles_22" localSheetId="74">#REF!</definedName>
    <definedName name="Excel_BuiltIn_Print_Titles_22" localSheetId="75">#REF!</definedName>
    <definedName name="Excel_BuiltIn_Print_Titles_22" localSheetId="76">#REF!</definedName>
    <definedName name="Excel_BuiltIn_Print_Titles_22" localSheetId="77">#REF!</definedName>
    <definedName name="Excel_BuiltIn_Print_Titles_22" localSheetId="78">#REF!</definedName>
    <definedName name="Excel_BuiltIn_Print_Titles_22" localSheetId="79">#REF!</definedName>
    <definedName name="Excel_BuiltIn_Print_Titles_22" localSheetId="80">#REF!</definedName>
    <definedName name="Excel_BuiltIn_Print_Titles_22" localSheetId="81">#REF!</definedName>
    <definedName name="Excel_BuiltIn_Print_Titles_22" localSheetId="82">#REF!</definedName>
    <definedName name="Excel_BuiltIn_Print_Titles_22" localSheetId="83">#REF!</definedName>
    <definedName name="Excel_BuiltIn_Print_Titles_22" localSheetId="84">#REF!</definedName>
    <definedName name="Excel_BuiltIn_Print_Titles_22" localSheetId="85">#REF!</definedName>
    <definedName name="Excel_BuiltIn_Print_Titles_22" localSheetId="86">#REF!</definedName>
    <definedName name="Excel_BuiltIn_Print_Titles_22" localSheetId="87">#REF!</definedName>
    <definedName name="Excel_BuiltIn_Print_Titles_22" localSheetId="88">#REF!</definedName>
    <definedName name="Excel_BuiltIn_Print_Titles_22" localSheetId="89">#REF!</definedName>
    <definedName name="Excel_BuiltIn_Print_Titles_22" localSheetId="90">#REF!</definedName>
    <definedName name="Excel_BuiltIn_Print_Titles_22" localSheetId="91">#REF!</definedName>
    <definedName name="Excel_BuiltIn_Print_Titles_22" localSheetId="92">#REF!</definedName>
    <definedName name="Excel_BuiltIn_Print_Titles_22" localSheetId="93">#REF!</definedName>
    <definedName name="Excel_BuiltIn_Print_Titles_22" localSheetId="94">#REF!</definedName>
    <definedName name="Excel_BuiltIn_Print_Titles_22" localSheetId="95">#REF!</definedName>
    <definedName name="Excel_BuiltIn_Print_Titles_22" localSheetId="96">#REF!</definedName>
    <definedName name="Excel_BuiltIn_Print_Titles_22" localSheetId="97">#REF!</definedName>
    <definedName name="Excel_BuiltIn_Print_Titles_22" localSheetId="98">#REF!</definedName>
    <definedName name="Excel_BuiltIn_Print_Titles_22" localSheetId="99">#REF!</definedName>
    <definedName name="Excel_BuiltIn_Print_Titles_22" localSheetId="100">#REF!</definedName>
    <definedName name="Excel_BuiltIn_Print_Titles_22" localSheetId="101">#REF!</definedName>
    <definedName name="Excel_BuiltIn_Print_Titles_22" localSheetId="102">#REF!</definedName>
    <definedName name="Excel_BuiltIn_Print_Titles_22" localSheetId="103">#REF!</definedName>
    <definedName name="Excel_BuiltIn_Print_Titles_22" localSheetId="15">#REF!</definedName>
    <definedName name="Excel_BuiltIn_Print_Titles_22" localSheetId="16">#REF!</definedName>
    <definedName name="Excel_BuiltIn_Print_Titles_22" localSheetId="20">#REF!</definedName>
    <definedName name="Excel_BuiltIn_Print_Titles_22" localSheetId="21">#REF!</definedName>
    <definedName name="Excel_BuiltIn_Print_Titles_22" localSheetId="22">#REF!</definedName>
    <definedName name="Excel_BuiltIn_Print_Titles_22" localSheetId="23">#REF!</definedName>
    <definedName name="Excel_BuiltIn_Print_Titles_22" localSheetId="17">#REF!</definedName>
    <definedName name="Excel_BuiltIn_Print_Titles_22" localSheetId="24">#REF!</definedName>
    <definedName name="Excel_BuiltIn_Print_Titles_22" localSheetId="25">#REF!</definedName>
    <definedName name="Excel_BuiltIn_Print_Titles_22" localSheetId="18">#REF!</definedName>
    <definedName name="Excel_BuiltIn_Print_Titles_22" localSheetId="19">#REF!</definedName>
    <definedName name="Excel_BuiltIn_Print_Titles_22" localSheetId="5">#REF!</definedName>
    <definedName name="Excel_BuiltIn_Print_Titles_22" localSheetId="6">#REF!</definedName>
    <definedName name="Excel_BuiltIn_Print_Titles_22" localSheetId="7">#REF!</definedName>
    <definedName name="Excel_BuiltIn_Print_Titles_22" localSheetId="8">#REF!</definedName>
    <definedName name="Excel_BuiltIn_Print_Titles_22" localSheetId="9">#REF!</definedName>
    <definedName name="Excel_BuiltIn_Print_Titles_22" localSheetId="10">#REF!</definedName>
    <definedName name="Excel_BuiltIn_Print_Titles_22" localSheetId="11">#REF!</definedName>
    <definedName name="Excel_BuiltIn_Print_Titles_22" localSheetId="12">#REF!</definedName>
    <definedName name="Excel_BuiltIn_Print_Titles_22" localSheetId="13">#REF!</definedName>
    <definedName name="Excel_BuiltIn_Print_Titles_22" localSheetId="14">#REF!</definedName>
    <definedName name="Excel_BuiltIn_Print_Titles_22">#REF!</definedName>
    <definedName name="Excel_BuiltIn_Print_Titles_23" localSheetId="27">#REF!</definedName>
    <definedName name="Excel_BuiltIn_Print_Titles_23" localSheetId="26">#REF!</definedName>
    <definedName name="Excel_BuiltIn_Print_Titles_23" localSheetId="28">#REF!</definedName>
    <definedName name="Excel_BuiltIn_Print_Titles_23" localSheetId="29">#REF!</definedName>
    <definedName name="Excel_BuiltIn_Print_Titles_23" localSheetId="30">#REF!</definedName>
    <definedName name="Excel_BuiltIn_Print_Titles_23" localSheetId="31">#REF!</definedName>
    <definedName name="Excel_BuiltIn_Print_Titles_23" localSheetId="32">#REF!</definedName>
    <definedName name="Excel_BuiltIn_Print_Titles_23" localSheetId="33">#REF!</definedName>
    <definedName name="Excel_BuiltIn_Print_Titles_23" localSheetId="34">#REF!</definedName>
    <definedName name="Excel_BuiltIn_Print_Titles_23" localSheetId="35">#REF!</definedName>
    <definedName name="Excel_BuiltIn_Print_Titles_23" localSheetId="36">#REF!</definedName>
    <definedName name="Excel_BuiltIn_Print_Titles_23" localSheetId="37">#REF!</definedName>
    <definedName name="Excel_BuiltIn_Print_Titles_23" localSheetId="38">#REF!</definedName>
    <definedName name="Excel_BuiltIn_Print_Titles_23" localSheetId="39">#REF!</definedName>
    <definedName name="Excel_BuiltIn_Print_Titles_23" localSheetId="40">#REF!</definedName>
    <definedName name="Excel_BuiltIn_Print_Titles_23" localSheetId="41">#REF!</definedName>
    <definedName name="Excel_BuiltIn_Print_Titles_23" localSheetId="42">#REF!</definedName>
    <definedName name="Excel_BuiltIn_Print_Titles_23" localSheetId="43">#REF!</definedName>
    <definedName name="Excel_BuiltIn_Print_Titles_23" localSheetId="44">#REF!</definedName>
    <definedName name="Excel_BuiltIn_Print_Titles_23" localSheetId="45">#REF!</definedName>
    <definedName name="Excel_BuiltIn_Print_Titles_23" localSheetId="46">#REF!</definedName>
    <definedName name="Excel_BuiltIn_Print_Titles_23" localSheetId="47">#REF!</definedName>
    <definedName name="Excel_BuiltIn_Print_Titles_23" localSheetId="48">#REF!</definedName>
    <definedName name="Excel_BuiltIn_Print_Titles_23" localSheetId="49">#REF!</definedName>
    <definedName name="Excel_BuiltIn_Print_Titles_23" localSheetId="50">#REF!</definedName>
    <definedName name="Excel_BuiltIn_Print_Titles_23" localSheetId="51">#REF!</definedName>
    <definedName name="Excel_BuiltIn_Print_Titles_23" localSheetId="52">#REF!</definedName>
    <definedName name="Excel_BuiltIn_Print_Titles_23" localSheetId="53">#REF!</definedName>
    <definedName name="Excel_BuiltIn_Print_Titles_23" localSheetId="54">#REF!</definedName>
    <definedName name="Excel_BuiltIn_Print_Titles_23" localSheetId="55">#REF!</definedName>
    <definedName name="Excel_BuiltIn_Print_Titles_23" localSheetId="56">#REF!</definedName>
    <definedName name="Excel_BuiltIn_Print_Titles_23" localSheetId="57">#REF!</definedName>
    <definedName name="Excel_BuiltIn_Print_Titles_23" localSheetId="58">#REF!</definedName>
    <definedName name="Excel_BuiltIn_Print_Titles_23" localSheetId="59">#REF!</definedName>
    <definedName name="Excel_BuiltIn_Print_Titles_23" localSheetId="60">#REF!</definedName>
    <definedName name="Excel_BuiltIn_Print_Titles_23" localSheetId="61">#REF!</definedName>
    <definedName name="Excel_BuiltIn_Print_Titles_23" localSheetId="62">#REF!</definedName>
    <definedName name="Excel_BuiltIn_Print_Titles_23" localSheetId="63">#REF!</definedName>
    <definedName name="Excel_BuiltIn_Print_Titles_23" localSheetId="64">#REF!</definedName>
    <definedName name="Excel_BuiltIn_Print_Titles_23" localSheetId="65">#REF!</definedName>
    <definedName name="Excel_BuiltIn_Print_Titles_23" localSheetId="66">#REF!</definedName>
    <definedName name="Excel_BuiltIn_Print_Titles_23" localSheetId="67">#REF!</definedName>
    <definedName name="Excel_BuiltIn_Print_Titles_23" localSheetId="68">#REF!</definedName>
    <definedName name="Excel_BuiltIn_Print_Titles_23" localSheetId="69">#REF!</definedName>
    <definedName name="Excel_BuiltIn_Print_Titles_23" localSheetId="70">#REF!</definedName>
    <definedName name="Excel_BuiltIn_Print_Titles_23" localSheetId="71">#REF!</definedName>
    <definedName name="Excel_BuiltIn_Print_Titles_23" localSheetId="72">#REF!</definedName>
    <definedName name="Excel_BuiltIn_Print_Titles_23" localSheetId="73">#REF!</definedName>
    <definedName name="Excel_BuiltIn_Print_Titles_23" localSheetId="74">#REF!</definedName>
    <definedName name="Excel_BuiltIn_Print_Titles_23" localSheetId="75">#REF!</definedName>
    <definedName name="Excel_BuiltIn_Print_Titles_23" localSheetId="76">#REF!</definedName>
    <definedName name="Excel_BuiltIn_Print_Titles_23" localSheetId="77">#REF!</definedName>
    <definedName name="Excel_BuiltIn_Print_Titles_23" localSheetId="78">#REF!</definedName>
    <definedName name="Excel_BuiltIn_Print_Titles_23" localSheetId="79">#REF!</definedName>
    <definedName name="Excel_BuiltIn_Print_Titles_23" localSheetId="80">#REF!</definedName>
    <definedName name="Excel_BuiltIn_Print_Titles_23" localSheetId="81">#REF!</definedName>
    <definedName name="Excel_BuiltIn_Print_Titles_23" localSheetId="82">#REF!</definedName>
    <definedName name="Excel_BuiltIn_Print_Titles_23" localSheetId="83">#REF!</definedName>
    <definedName name="Excel_BuiltIn_Print_Titles_23" localSheetId="84">#REF!</definedName>
    <definedName name="Excel_BuiltIn_Print_Titles_23" localSheetId="85">#REF!</definedName>
    <definedName name="Excel_BuiltIn_Print_Titles_23" localSheetId="86">#REF!</definedName>
    <definedName name="Excel_BuiltIn_Print_Titles_23" localSheetId="87">#REF!</definedName>
    <definedName name="Excel_BuiltIn_Print_Titles_23" localSheetId="88">#REF!</definedName>
    <definedName name="Excel_BuiltIn_Print_Titles_23" localSheetId="89">#REF!</definedName>
    <definedName name="Excel_BuiltIn_Print_Titles_23" localSheetId="90">#REF!</definedName>
    <definedName name="Excel_BuiltIn_Print_Titles_23" localSheetId="91">#REF!</definedName>
    <definedName name="Excel_BuiltIn_Print_Titles_23" localSheetId="92">#REF!</definedName>
    <definedName name="Excel_BuiltIn_Print_Titles_23" localSheetId="93">#REF!</definedName>
    <definedName name="Excel_BuiltIn_Print_Titles_23" localSheetId="94">#REF!</definedName>
    <definedName name="Excel_BuiltIn_Print_Titles_23" localSheetId="95">#REF!</definedName>
    <definedName name="Excel_BuiltIn_Print_Titles_23" localSheetId="96">#REF!</definedName>
    <definedName name="Excel_BuiltIn_Print_Titles_23" localSheetId="97">#REF!</definedName>
    <definedName name="Excel_BuiltIn_Print_Titles_23" localSheetId="98">#REF!</definedName>
    <definedName name="Excel_BuiltIn_Print_Titles_23" localSheetId="99">#REF!</definedName>
    <definedName name="Excel_BuiltIn_Print_Titles_23" localSheetId="100">#REF!</definedName>
    <definedName name="Excel_BuiltIn_Print_Titles_23" localSheetId="101">#REF!</definedName>
    <definedName name="Excel_BuiltIn_Print_Titles_23" localSheetId="102">#REF!</definedName>
    <definedName name="Excel_BuiltIn_Print_Titles_23" localSheetId="103">#REF!</definedName>
    <definedName name="Excel_BuiltIn_Print_Titles_23" localSheetId="15">#REF!</definedName>
    <definedName name="Excel_BuiltIn_Print_Titles_23" localSheetId="16">#REF!</definedName>
    <definedName name="Excel_BuiltIn_Print_Titles_23" localSheetId="20">#REF!</definedName>
    <definedName name="Excel_BuiltIn_Print_Titles_23" localSheetId="21">#REF!</definedName>
    <definedName name="Excel_BuiltIn_Print_Titles_23" localSheetId="22">#REF!</definedName>
    <definedName name="Excel_BuiltIn_Print_Titles_23" localSheetId="23">#REF!</definedName>
    <definedName name="Excel_BuiltIn_Print_Titles_23" localSheetId="17">#REF!</definedName>
    <definedName name="Excel_BuiltIn_Print_Titles_23" localSheetId="24">#REF!</definedName>
    <definedName name="Excel_BuiltIn_Print_Titles_23" localSheetId="25">#REF!</definedName>
    <definedName name="Excel_BuiltIn_Print_Titles_23" localSheetId="18">#REF!</definedName>
    <definedName name="Excel_BuiltIn_Print_Titles_23" localSheetId="19">#REF!</definedName>
    <definedName name="Excel_BuiltIn_Print_Titles_23" localSheetId="5">#REF!</definedName>
    <definedName name="Excel_BuiltIn_Print_Titles_23" localSheetId="6">#REF!</definedName>
    <definedName name="Excel_BuiltIn_Print_Titles_23" localSheetId="7">#REF!</definedName>
    <definedName name="Excel_BuiltIn_Print_Titles_23" localSheetId="8">#REF!</definedName>
    <definedName name="Excel_BuiltIn_Print_Titles_23" localSheetId="9">#REF!</definedName>
    <definedName name="Excel_BuiltIn_Print_Titles_23" localSheetId="10">#REF!</definedName>
    <definedName name="Excel_BuiltIn_Print_Titles_23" localSheetId="11">#REF!</definedName>
    <definedName name="Excel_BuiltIn_Print_Titles_23" localSheetId="12">#REF!</definedName>
    <definedName name="Excel_BuiltIn_Print_Titles_23" localSheetId="13">#REF!</definedName>
    <definedName name="Excel_BuiltIn_Print_Titles_23" localSheetId="14">#REF!</definedName>
    <definedName name="Excel_BuiltIn_Print_Titles_23">#REF!</definedName>
    <definedName name="Excel_BuiltIn_Print_Titles_24" localSheetId="27">#REF!</definedName>
    <definedName name="Excel_BuiltIn_Print_Titles_24" localSheetId="26">#REF!</definedName>
    <definedName name="Excel_BuiltIn_Print_Titles_24" localSheetId="28">#REF!</definedName>
    <definedName name="Excel_BuiltIn_Print_Titles_24" localSheetId="29">#REF!</definedName>
    <definedName name="Excel_BuiltIn_Print_Titles_24" localSheetId="30">#REF!</definedName>
    <definedName name="Excel_BuiltIn_Print_Titles_24" localSheetId="31">#REF!</definedName>
    <definedName name="Excel_BuiltIn_Print_Titles_24" localSheetId="32">#REF!</definedName>
    <definedName name="Excel_BuiltIn_Print_Titles_24" localSheetId="33">#REF!</definedName>
    <definedName name="Excel_BuiltIn_Print_Titles_24" localSheetId="34">#REF!</definedName>
    <definedName name="Excel_BuiltIn_Print_Titles_24" localSheetId="35">#REF!</definedName>
    <definedName name="Excel_BuiltIn_Print_Titles_24" localSheetId="36">#REF!</definedName>
    <definedName name="Excel_BuiltIn_Print_Titles_24" localSheetId="37">#REF!</definedName>
    <definedName name="Excel_BuiltIn_Print_Titles_24" localSheetId="38">#REF!</definedName>
    <definedName name="Excel_BuiltIn_Print_Titles_24" localSheetId="39">#REF!</definedName>
    <definedName name="Excel_BuiltIn_Print_Titles_24" localSheetId="40">#REF!</definedName>
    <definedName name="Excel_BuiltIn_Print_Titles_24" localSheetId="41">#REF!</definedName>
    <definedName name="Excel_BuiltIn_Print_Titles_24" localSheetId="42">#REF!</definedName>
    <definedName name="Excel_BuiltIn_Print_Titles_24" localSheetId="43">#REF!</definedName>
    <definedName name="Excel_BuiltIn_Print_Titles_24" localSheetId="44">#REF!</definedName>
    <definedName name="Excel_BuiltIn_Print_Titles_24" localSheetId="45">#REF!</definedName>
    <definedName name="Excel_BuiltIn_Print_Titles_24" localSheetId="46">#REF!</definedName>
    <definedName name="Excel_BuiltIn_Print_Titles_24" localSheetId="47">#REF!</definedName>
    <definedName name="Excel_BuiltIn_Print_Titles_24" localSheetId="48">#REF!</definedName>
    <definedName name="Excel_BuiltIn_Print_Titles_24" localSheetId="49">#REF!</definedName>
    <definedName name="Excel_BuiltIn_Print_Titles_24" localSheetId="50">#REF!</definedName>
    <definedName name="Excel_BuiltIn_Print_Titles_24" localSheetId="51">#REF!</definedName>
    <definedName name="Excel_BuiltIn_Print_Titles_24" localSheetId="52">#REF!</definedName>
    <definedName name="Excel_BuiltIn_Print_Titles_24" localSheetId="53">#REF!</definedName>
    <definedName name="Excel_BuiltIn_Print_Titles_24" localSheetId="54">#REF!</definedName>
    <definedName name="Excel_BuiltIn_Print_Titles_24" localSheetId="55">#REF!</definedName>
    <definedName name="Excel_BuiltIn_Print_Titles_24" localSheetId="56">#REF!</definedName>
    <definedName name="Excel_BuiltIn_Print_Titles_24" localSheetId="57">#REF!</definedName>
    <definedName name="Excel_BuiltIn_Print_Titles_24" localSheetId="58">#REF!</definedName>
    <definedName name="Excel_BuiltIn_Print_Titles_24" localSheetId="59">#REF!</definedName>
    <definedName name="Excel_BuiltIn_Print_Titles_24" localSheetId="60">#REF!</definedName>
    <definedName name="Excel_BuiltIn_Print_Titles_24" localSheetId="61">#REF!</definedName>
    <definedName name="Excel_BuiltIn_Print_Titles_24" localSheetId="62">#REF!</definedName>
    <definedName name="Excel_BuiltIn_Print_Titles_24" localSheetId="63">#REF!</definedName>
    <definedName name="Excel_BuiltIn_Print_Titles_24" localSheetId="64">#REF!</definedName>
    <definedName name="Excel_BuiltIn_Print_Titles_24" localSheetId="65">#REF!</definedName>
    <definedName name="Excel_BuiltIn_Print_Titles_24" localSheetId="66">#REF!</definedName>
    <definedName name="Excel_BuiltIn_Print_Titles_24" localSheetId="67">#REF!</definedName>
    <definedName name="Excel_BuiltIn_Print_Titles_24" localSheetId="68">#REF!</definedName>
    <definedName name="Excel_BuiltIn_Print_Titles_24" localSheetId="69">#REF!</definedName>
    <definedName name="Excel_BuiltIn_Print_Titles_24" localSheetId="70">#REF!</definedName>
    <definedName name="Excel_BuiltIn_Print_Titles_24" localSheetId="71">#REF!</definedName>
    <definedName name="Excel_BuiltIn_Print_Titles_24" localSheetId="72">#REF!</definedName>
    <definedName name="Excel_BuiltIn_Print_Titles_24" localSheetId="73">#REF!</definedName>
    <definedName name="Excel_BuiltIn_Print_Titles_24" localSheetId="74">#REF!</definedName>
    <definedName name="Excel_BuiltIn_Print_Titles_24" localSheetId="75">#REF!</definedName>
    <definedName name="Excel_BuiltIn_Print_Titles_24" localSheetId="76">#REF!</definedName>
    <definedName name="Excel_BuiltIn_Print_Titles_24" localSheetId="77">#REF!</definedName>
    <definedName name="Excel_BuiltIn_Print_Titles_24" localSheetId="78">#REF!</definedName>
    <definedName name="Excel_BuiltIn_Print_Titles_24" localSheetId="79">#REF!</definedName>
    <definedName name="Excel_BuiltIn_Print_Titles_24" localSheetId="80">#REF!</definedName>
    <definedName name="Excel_BuiltIn_Print_Titles_24" localSheetId="81">#REF!</definedName>
    <definedName name="Excel_BuiltIn_Print_Titles_24" localSheetId="82">#REF!</definedName>
    <definedName name="Excel_BuiltIn_Print_Titles_24" localSheetId="83">#REF!</definedName>
    <definedName name="Excel_BuiltIn_Print_Titles_24" localSheetId="84">#REF!</definedName>
    <definedName name="Excel_BuiltIn_Print_Titles_24" localSheetId="85">#REF!</definedName>
    <definedName name="Excel_BuiltIn_Print_Titles_24" localSheetId="86">#REF!</definedName>
    <definedName name="Excel_BuiltIn_Print_Titles_24" localSheetId="87">#REF!</definedName>
    <definedName name="Excel_BuiltIn_Print_Titles_24" localSheetId="88">#REF!</definedName>
    <definedName name="Excel_BuiltIn_Print_Titles_24" localSheetId="89">#REF!</definedName>
    <definedName name="Excel_BuiltIn_Print_Titles_24" localSheetId="90">#REF!</definedName>
    <definedName name="Excel_BuiltIn_Print_Titles_24" localSheetId="91">#REF!</definedName>
    <definedName name="Excel_BuiltIn_Print_Titles_24" localSheetId="92">#REF!</definedName>
    <definedName name="Excel_BuiltIn_Print_Titles_24" localSheetId="93">#REF!</definedName>
    <definedName name="Excel_BuiltIn_Print_Titles_24" localSheetId="94">#REF!</definedName>
    <definedName name="Excel_BuiltIn_Print_Titles_24" localSheetId="95">#REF!</definedName>
    <definedName name="Excel_BuiltIn_Print_Titles_24" localSheetId="96">#REF!</definedName>
    <definedName name="Excel_BuiltIn_Print_Titles_24" localSheetId="97">#REF!</definedName>
    <definedName name="Excel_BuiltIn_Print_Titles_24" localSheetId="98">#REF!</definedName>
    <definedName name="Excel_BuiltIn_Print_Titles_24" localSheetId="99">#REF!</definedName>
    <definedName name="Excel_BuiltIn_Print_Titles_24" localSheetId="100">#REF!</definedName>
    <definedName name="Excel_BuiltIn_Print_Titles_24" localSheetId="101">#REF!</definedName>
    <definedName name="Excel_BuiltIn_Print_Titles_24" localSheetId="102">#REF!</definedName>
    <definedName name="Excel_BuiltIn_Print_Titles_24" localSheetId="103">#REF!</definedName>
    <definedName name="Excel_BuiltIn_Print_Titles_24" localSheetId="15">#REF!</definedName>
    <definedName name="Excel_BuiltIn_Print_Titles_24" localSheetId="16">#REF!</definedName>
    <definedName name="Excel_BuiltIn_Print_Titles_24" localSheetId="20">#REF!</definedName>
    <definedName name="Excel_BuiltIn_Print_Titles_24" localSheetId="21">#REF!</definedName>
    <definedName name="Excel_BuiltIn_Print_Titles_24" localSheetId="22">#REF!</definedName>
    <definedName name="Excel_BuiltIn_Print_Titles_24" localSheetId="23">#REF!</definedName>
    <definedName name="Excel_BuiltIn_Print_Titles_24" localSheetId="17">#REF!</definedName>
    <definedName name="Excel_BuiltIn_Print_Titles_24" localSheetId="24">#REF!</definedName>
    <definedName name="Excel_BuiltIn_Print_Titles_24" localSheetId="25">#REF!</definedName>
    <definedName name="Excel_BuiltIn_Print_Titles_24" localSheetId="18">#REF!</definedName>
    <definedName name="Excel_BuiltIn_Print_Titles_24" localSheetId="19">#REF!</definedName>
    <definedName name="Excel_BuiltIn_Print_Titles_24" localSheetId="5">#REF!</definedName>
    <definedName name="Excel_BuiltIn_Print_Titles_24" localSheetId="6">#REF!</definedName>
    <definedName name="Excel_BuiltIn_Print_Titles_24" localSheetId="7">#REF!</definedName>
    <definedName name="Excel_BuiltIn_Print_Titles_24" localSheetId="8">#REF!</definedName>
    <definedName name="Excel_BuiltIn_Print_Titles_24" localSheetId="9">#REF!</definedName>
    <definedName name="Excel_BuiltIn_Print_Titles_24" localSheetId="10">#REF!</definedName>
    <definedName name="Excel_BuiltIn_Print_Titles_24" localSheetId="11">#REF!</definedName>
    <definedName name="Excel_BuiltIn_Print_Titles_24" localSheetId="12">#REF!</definedName>
    <definedName name="Excel_BuiltIn_Print_Titles_24" localSheetId="13">#REF!</definedName>
    <definedName name="Excel_BuiltIn_Print_Titles_24" localSheetId="14">#REF!</definedName>
    <definedName name="Excel_BuiltIn_Print_Titles_24">#REF!</definedName>
    <definedName name="Excel_BuiltIn_Print_Titles_26" localSheetId="27">#REF!</definedName>
    <definedName name="Excel_BuiltIn_Print_Titles_26" localSheetId="26">#REF!</definedName>
    <definedName name="Excel_BuiltIn_Print_Titles_26" localSheetId="28">#REF!</definedName>
    <definedName name="Excel_BuiltIn_Print_Titles_26" localSheetId="29">#REF!</definedName>
    <definedName name="Excel_BuiltIn_Print_Titles_26" localSheetId="30">#REF!</definedName>
    <definedName name="Excel_BuiltIn_Print_Titles_26" localSheetId="31">#REF!</definedName>
    <definedName name="Excel_BuiltIn_Print_Titles_26" localSheetId="32">#REF!</definedName>
    <definedName name="Excel_BuiltIn_Print_Titles_26" localSheetId="33">#REF!</definedName>
    <definedName name="Excel_BuiltIn_Print_Titles_26" localSheetId="34">#REF!</definedName>
    <definedName name="Excel_BuiltIn_Print_Titles_26" localSheetId="35">#REF!</definedName>
    <definedName name="Excel_BuiltIn_Print_Titles_26" localSheetId="36">#REF!</definedName>
    <definedName name="Excel_BuiltIn_Print_Titles_26" localSheetId="37">#REF!</definedName>
    <definedName name="Excel_BuiltIn_Print_Titles_26" localSheetId="38">#REF!</definedName>
    <definedName name="Excel_BuiltIn_Print_Titles_26" localSheetId="39">#REF!</definedName>
    <definedName name="Excel_BuiltIn_Print_Titles_26" localSheetId="40">#REF!</definedName>
    <definedName name="Excel_BuiltIn_Print_Titles_26" localSheetId="41">#REF!</definedName>
    <definedName name="Excel_BuiltIn_Print_Titles_26" localSheetId="42">#REF!</definedName>
    <definedName name="Excel_BuiltIn_Print_Titles_26" localSheetId="43">#REF!</definedName>
    <definedName name="Excel_BuiltIn_Print_Titles_26" localSheetId="44">#REF!</definedName>
    <definedName name="Excel_BuiltIn_Print_Titles_26" localSheetId="45">#REF!</definedName>
    <definedName name="Excel_BuiltIn_Print_Titles_26" localSheetId="46">#REF!</definedName>
    <definedName name="Excel_BuiltIn_Print_Titles_26" localSheetId="47">#REF!</definedName>
    <definedName name="Excel_BuiltIn_Print_Titles_26" localSheetId="48">#REF!</definedName>
    <definedName name="Excel_BuiltIn_Print_Titles_26" localSheetId="49">#REF!</definedName>
    <definedName name="Excel_BuiltIn_Print_Titles_26" localSheetId="50">#REF!</definedName>
    <definedName name="Excel_BuiltIn_Print_Titles_26" localSheetId="51">#REF!</definedName>
    <definedName name="Excel_BuiltIn_Print_Titles_26" localSheetId="52">#REF!</definedName>
    <definedName name="Excel_BuiltIn_Print_Titles_26" localSheetId="53">#REF!</definedName>
    <definedName name="Excel_BuiltIn_Print_Titles_26" localSheetId="54">#REF!</definedName>
    <definedName name="Excel_BuiltIn_Print_Titles_26" localSheetId="55">#REF!</definedName>
    <definedName name="Excel_BuiltIn_Print_Titles_26" localSheetId="56">#REF!</definedName>
    <definedName name="Excel_BuiltIn_Print_Titles_26" localSheetId="57">#REF!</definedName>
    <definedName name="Excel_BuiltIn_Print_Titles_26" localSheetId="58">#REF!</definedName>
    <definedName name="Excel_BuiltIn_Print_Titles_26" localSheetId="59">#REF!</definedName>
    <definedName name="Excel_BuiltIn_Print_Titles_26" localSheetId="60">#REF!</definedName>
    <definedName name="Excel_BuiltIn_Print_Titles_26" localSheetId="61">#REF!</definedName>
    <definedName name="Excel_BuiltIn_Print_Titles_26" localSheetId="62">#REF!</definedName>
    <definedName name="Excel_BuiltIn_Print_Titles_26" localSheetId="63">#REF!</definedName>
    <definedName name="Excel_BuiltIn_Print_Titles_26" localSheetId="64">#REF!</definedName>
    <definedName name="Excel_BuiltIn_Print_Titles_26" localSheetId="65">#REF!</definedName>
    <definedName name="Excel_BuiltIn_Print_Titles_26" localSheetId="66">#REF!</definedName>
    <definedName name="Excel_BuiltIn_Print_Titles_26" localSheetId="67">#REF!</definedName>
    <definedName name="Excel_BuiltIn_Print_Titles_26" localSheetId="68">#REF!</definedName>
    <definedName name="Excel_BuiltIn_Print_Titles_26" localSheetId="69">#REF!</definedName>
    <definedName name="Excel_BuiltIn_Print_Titles_26" localSheetId="70">#REF!</definedName>
    <definedName name="Excel_BuiltIn_Print_Titles_26" localSheetId="71">#REF!</definedName>
    <definedName name="Excel_BuiltIn_Print_Titles_26" localSheetId="72">#REF!</definedName>
    <definedName name="Excel_BuiltIn_Print_Titles_26" localSheetId="73">#REF!</definedName>
    <definedName name="Excel_BuiltIn_Print_Titles_26" localSheetId="74">#REF!</definedName>
    <definedName name="Excel_BuiltIn_Print_Titles_26" localSheetId="75">#REF!</definedName>
    <definedName name="Excel_BuiltIn_Print_Titles_26" localSheetId="76">#REF!</definedName>
    <definedName name="Excel_BuiltIn_Print_Titles_26" localSheetId="77">#REF!</definedName>
    <definedName name="Excel_BuiltIn_Print_Titles_26" localSheetId="78">#REF!</definedName>
    <definedName name="Excel_BuiltIn_Print_Titles_26" localSheetId="79">#REF!</definedName>
    <definedName name="Excel_BuiltIn_Print_Titles_26" localSheetId="80">#REF!</definedName>
    <definedName name="Excel_BuiltIn_Print_Titles_26" localSheetId="81">#REF!</definedName>
    <definedName name="Excel_BuiltIn_Print_Titles_26" localSheetId="82">#REF!</definedName>
    <definedName name="Excel_BuiltIn_Print_Titles_26" localSheetId="83">#REF!</definedName>
    <definedName name="Excel_BuiltIn_Print_Titles_26" localSheetId="84">#REF!</definedName>
    <definedName name="Excel_BuiltIn_Print_Titles_26" localSheetId="85">#REF!</definedName>
    <definedName name="Excel_BuiltIn_Print_Titles_26" localSheetId="86">#REF!</definedName>
    <definedName name="Excel_BuiltIn_Print_Titles_26" localSheetId="87">#REF!</definedName>
    <definedName name="Excel_BuiltIn_Print_Titles_26" localSheetId="88">#REF!</definedName>
    <definedName name="Excel_BuiltIn_Print_Titles_26" localSheetId="89">#REF!</definedName>
    <definedName name="Excel_BuiltIn_Print_Titles_26" localSheetId="90">#REF!</definedName>
    <definedName name="Excel_BuiltIn_Print_Titles_26" localSheetId="91">#REF!</definedName>
    <definedName name="Excel_BuiltIn_Print_Titles_26" localSheetId="92">#REF!</definedName>
    <definedName name="Excel_BuiltIn_Print_Titles_26" localSheetId="93">#REF!</definedName>
    <definedName name="Excel_BuiltIn_Print_Titles_26" localSheetId="94">#REF!</definedName>
    <definedName name="Excel_BuiltIn_Print_Titles_26" localSheetId="95">#REF!</definedName>
    <definedName name="Excel_BuiltIn_Print_Titles_26" localSheetId="96">#REF!</definedName>
    <definedName name="Excel_BuiltIn_Print_Titles_26" localSheetId="97">#REF!</definedName>
    <definedName name="Excel_BuiltIn_Print_Titles_26" localSheetId="98">#REF!</definedName>
    <definedName name="Excel_BuiltIn_Print_Titles_26" localSheetId="99">#REF!</definedName>
    <definedName name="Excel_BuiltIn_Print_Titles_26" localSheetId="100">#REF!</definedName>
    <definedName name="Excel_BuiltIn_Print_Titles_26" localSheetId="101">#REF!</definedName>
    <definedName name="Excel_BuiltIn_Print_Titles_26" localSheetId="102">#REF!</definedName>
    <definedName name="Excel_BuiltIn_Print_Titles_26" localSheetId="103">#REF!</definedName>
    <definedName name="Excel_BuiltIn_Print_Titles_26" localSheetId="15">#REF!</definedName>
    <definedName name="Excel_BuiltIn_Print_Titles_26" localSheetId="16">#REF!</definedName>
    <definedName name="Excel_BuiltIn_Print_Titles_26" localSheetId="20">#REF!</definedName>
    <definedName name="Excel_BuiltIn_Print_Titles_26" localSheetId="21">#REF!</definedName>
    <definedName name="Excel_BuiltIn_Print_Titles_26" localSheetId="22">#REF!</definedName>
    <definedName name="Excel_BuiltIn_Print_Titles_26" localSheetId="23">#REF!</definedName>
    <definedName name="Excel_BuiltIn_Print_Titles_26" localSheetId="17">#REF!</definedName>
    <definedName name="Excel_BuiltIn_Print_Titles_26" localSheetId="24">#REF!</definedName>
    <definedName name="Excel_BuiltIn_Print_Titles_26" localSheetId="25">#REF!</definedName>
    <definedName name="Excel_BuiltIn_Print_Titles_26" localSheetId="18">#REF!</definedName>
    <definedName name="Excel_BuiltIn_Print_Titles_26" localSheetId="19">#REF!</definedName>
    <definedName name="Excel_BuiltIn_Print_Titles_26" localSheetId="5">#REF!</definedName>
    <definedName name="Excel_BuiltIn_Print_Titles_26" localSheetId="6">#REF!</definedName>
    <definedName name="Excel_BuiltIn_Print_Titles_26" localSheetId="7">#REF!</definedName>
    <definedName name="Excel_BuiltIn_Print_Titles_26" localSheetId="8">#REF!</definedName>
    <definedName name="Excel_BuiltIn_Print_Titles_26" localSheetId="9">#REF!</definedName>
    <definedName name="Excel_BuiltIn_Print_Titles_26" localSheetId="10">#REF!</definedName>
    <definedName name="Excel_BuiltIn_Print_Titles_26" localSheetId="11">#REF!</definedName>
    <definedName name="Excel_BuiltIn_Print_Titles_26" localSheetId="12">#REF!</definedName>
    <definedName name="Excel_BuiltIn_Print_Titles_26" localSheetId="13">#REF!</definedName>
    <definedName name="Excel_BuiltIn_Print_Titles_26" localSheetId="14">#REF!</definedName>
    <definedName name="Excel_BuiltIn_Print_Titles_26">#REF!</definedName>
    <definedName name="Excel_BuiltIn_Print_Titles_28" localSheetId="27">#REF!</definedName>
    <definedName name="Excel_BuiltIn_Print_Titles_28" localSheetId="26">#REF!</definedName>
    <definedName name="Excel_BuiltIn_Print_Titles_28" localSheetId="28">#REF!</definedName>
    <definedName name="Excel_BuiltIn_Print_Titles_28" localSheetId="29">#REF!</definedName>
    <definedName name="Excel_BuiltIn_Print_Titles_28" localSheetId="30">#REF!</definedName>
    <definedName name="Excel_BuiltIn_Print_Titles_28" localSheetId="31">#REF!</definedName>
    <definedName name="Excel_BuiltIn_Print_Titles_28" localSheetId="32">#REF!</definedName>
    <definedName name="Excel_BuiltIn_Print_Titles_28" localSheetId="33">#REF!</definedName>
    <definedName name="Excel_BuiltIn_Print_Titles_28" localSheetId="34">#REF!</definedName>
    <definedName name="Excel_BuiltIn_Print_Titles_28" localSheetId="35">#REF!</definedName>
    <definedName name="Excel_BuiltIn_Print_Titles_28" localSheetId="36">#REF!</definedName>
    <definedName name="Excel_BuiltIn_Print_Titles_28" localSheetId="37">#REF!</definedName>
    <definedName name="Excel_BuiltIn_Print_Titles_28" localSheetId="38">#REF!</definedName>
    <definedName name="Excel_BuiltIn_Print_Titles_28" localSheetId="39">#REF!</definedName>
    <definedName name="Excel_BuiltIn_Print_Titles_28" localSheetId="40">#REF!</definedName>
    <definedName name="Excel_BuiltIn_Print_Titles_28" localSheetId="41">#REF!</definedName>
    <definedName name="Excel_BuiltIn_Print_Titles_28" localSheetId="42">#REF!</definedName>
    <definedName name="Excel_BuiltIn_Print_Titles_28" localSheetId="43">#REF!</definedName>
    <definedName name="Excel_BuiltIn_Print_Titles_28" localSheetId="44">#REF!</definedName>
    <definedName name="Excel_BuiltIn_Print_Titles_28" localSheetId="45">#REF!</definedName>
    <definedName name="Excel_BuiltIn_Print_Titles_28" localSheetId="46">#REF!</definedName>
    <definedName name="Excel_BuiltIn_Print_Titles_28" localSheetId="47">#REF!</definedName>
    <definedName name="Excel_BuiltIn_Print_Titles_28" localSheetId="48">#REF!</definedName>
    <definedName name="Excel_BuiltIn_Print_Titles_28" localSheetId="49">#REF!</definedName>
    <definedName name="Excel_BuiltIn_Print_Titles_28" localSheetId="50">#REF!</definedName>
    <definedName name="Excel_BuiltIn_Print_Titles_28" localSheetId="51">#REF!</definedName>
    <definedName name="Excel_BuiltIn_Print_Titles_28" localSheetId="52">#REF!</definedName>
    <definedName name="Excel_BuiltIn_Print_Titles_28" localSheetId="53">#REF!</definedName>
    <definedName name="Excel_BuiltIn_Print_Titles_28" localSheetId="54">#REF!</definedName>
    <definedName name="Excel_BuiltIn_Print_Titles_28" localSheetId="55">#REF!</definedName>
    <definedName name="Excel_BuiltIn_Print_Titles_28" localSheetId="56">#REF!</definedName>
    <definedName name="Excel_BuiltIn_Print_Titles_28" localSheetId="57">#REF!</definedName>
    <definedName name="Excel_BuiltIn_Print_Titles_28" localSheetId="58">#REF!</definedName>
    <definedName name="Excel_BuiltIn_Print_Titles_28" localSheetId="59">#REF!</definedName>
    <definedName name="Excel_BuiltIn_Print_Titles_28" localSheetId="60">#REF!</definedName>
    <definedName name="Excel_BuiltIn_Print_Titles_28" localSheetId="61">#REF!</definedName>
    <definedName name="Excel_BuiltIn_Print_Titles_28" localSheetId="62">#REF!</definedName>
    <definedName name="Excel_BuiltIn_Print_Titles_28" localSheetId="63">#REF!</definedName>
    <definedName name="Excel_BuiltIn_Print_Titles_28" localSheetId="64">#REF!</definedName>
    <definedName name="Excel_BuiltIn_Print_Titles_28" localSheetId="65">#REF!</definedName>
    <definedName name="Excel_BuiltIn_Print_Titles_28" localSheetId="66">#REF!</definedName>
    <definedName name="Excel_BuiltIn_Print_Titles_28" localSheetId="67">#REF!</definedName>
    <definedName name="Excel_BuiltIn_Print_Titles_28" localSheetId="68">#REF!</definedName>
    <definedName name="Excel_BuiltIn_Print_Titles_28" localSheetId="69">#REF!</definedName>
    <definedName name="Excel_BuiltIn_Print_Titles_28" localSheetId="70">#REF!</definedName>
    <definedName name="Excel_BuiltIn_Print_Titles_28" localSheetId="71">#REF!</definedName>
    <definedName name="Excel_BuiltIn_Print_Titles_28" localSheetId="72">#REF!</definedName>
    <definedName name="Excel_BuiltIn_Print_Titles_28" localSheetId="73">#REF!</definedName>
    <definedName name="Excel_BuiltIn_Print_Titles_28" localSheetId="74">#REF!</definedName>
    <definedName name="Excel_BuiltIn_Print_Titles_28" localSheetId="75">#REF!</definedName>
    <definedName name="Excel_BuiltIn_Print_Titles_28" localSheetId="76">#REF!</definedName>
    <definedName name="Excel_BuiltIn_Print_Titles_28" localSheetId="77">#REF!</definedName>
    <definedName name="Excel_BuiltIn_Print_Titles_28" localSheetId="78">#REF!</definedName>
    <definedName name="Excel_BuiltIn_Print_Titles_28" localSheetId="79">#REF!</definedName>
    <definedName name="Excel_BuiltIn_Print_Titles_28" localSheetId="80">#REF!</definedName>
    <definedName name="Excel_BuiltIn_Print_Titles_28" localSheetId="81">#REF!</definedName>
    <definedName name="Excel_BuiltIn_Print_Titles_28" localSheetId="82">#REF!</definedName>
    <definedName name="Excel_BuiltIn_Print_Titles_28" localSheetId="83">#REF!</definedName>
    <definedName name="Excel_BuiltIn_Print_Titles_28" localSheetId="84">#REF!</definedName>
    <definedName name="Excel_BuiltIn_Print_Titles_28" localSheetId="85">#REF!</definedName>
    <definedName name="Excel_BuiltIn_Print_Titles_28" localSheetId="86">#REF!</definedName>
    <definedName name="Excel_BuiltIn_Print_Titles_28" localSheetId="87">#REF!</definedName>
    <definedName name="Excel_BuiltIn_Print_Titles_28" localSheetId="88">#REF!</definedName>
    <definedName name="Excel_BuiltIn_Print_Titles_28" localSheetId="89">#REF!</definedName>
    <definedName name="Excel_BuiltIn_Print_Titles_28" localSheetId="90">#REF!</definedName>
    <definedName name="Excel_BuiltIn_Print_Titles_28" localSheetId="91">#REF!</definedName>
    <definedName name="Excel_BuiltIn_Print_Titles_28" localSheetId="92">#REF!</definedName>
    <definedName name="Excel_BuiltIn_Print_Titles_28" localSheetId="93">#REF!</definedName>
    <definedName name="Excel_BuiltIn_Print_Titles_28" localSheetId="94">#REF!</definedName>
    <definedName name="Excel_BuiltIn_Print_Titles_28" localSheetId="95">#REF!</definedName>
    <definedName name="Excel_BuiltIn_Print_Titles_28" localSheetId="96">#REF!</definedName>
    <definedName name="Excel_BuiltIn_Print_Titles_28" localSheetId="97">#REF!</definedName>
    <definedName name="Excel_BuiltIn_Print_Titles_28" localSheetId="98">#REF!</definedName>
    <definedName name="Excel_BuiltIn_Print_Titles_28" localSheetId="99">#REF!</definedName>
    <definedName name="Excel_BuiltIn_Print_Titles_28" localSheetId="100">#REF!</definedName>
    <definedName name="Excel_BuiltIn_Print_Titles_28" localSheetId="101">#REF!</definedName>
    <definedName name="Excel_BuiltIn_Print_Titles_28" localSheetId="102">#REF!</definedName>
    <definedName name="Excel_BuiltIn_Print_Titles_28" localSheetId="103">#REF!</definedName>
    <definedName name="Excel_BuiltIn_Print_Titles_28" localSheetId="15">#REF!</definedName>
    <definedName name="Excel_BuiltIn_Print_Titles_28" localSheetId="16">#REF!</definedName>
    <definedName name="Excel_BuiltIn_Print_Titles_28" localSheetId="20">#REF!</definedName>
    <definedName name="Excel_BuiltIn_Print_Titles_28" localSheetId="21">#REF!</definedName>
    <definedName name="Excel_BuiltIn_Print_Titles_28" localSheetId="22">#REF!</definedName>
    <definedName name="Excel_BuiltIn_Print_Titles_28" localSheetId="23">#REF!</definedName>
    <definedName name="Excel_BuiltIn_Print_Titles_28" localSheetId="17">#REF!</definedName>
    <definedName name="Excel_BuiltIn_Print_Titles_28" localSheetId="24">#REF!</definedName>
    <definedName name="Excel_BuiltIn_Print_Titles_28" localSheetId="25">#REF!</definedName>
    <definedName name="Excel_BuiltIn_Print_Titles_28" localSheetId="18">#REF!</definedName>
    <definedName name="Excel_BuiltIn_Print_Titles_28" localSheetId="19">#REF!</definedName>
    <definedName name="Excel_BuiltIn_Print_Titles_28" localSheetId="5">#REF!</definedName>
    <definedName name="Excel_BuiltIn_Print_Titles_28" localSheetId="6">#REF!</definedName>
    <definedName name="Excel_BuiltIn_Print_Titles_28" localSheetId="7">#REF!</definedName>
    <definedName name="Excel_BuiltIn_Print_Titles_28" localSheetId="8">#REF!</definedName>
    <definedName name="Excel_BuiltIn_Print_Titles_28" localSheetId="9">#REF!</definedName>
    <definedName name="Excel_BuiltIn_Print_Titles_28" localSheetId="10">#REF!</definedName>
    <definedName name="Excel_BuiltIn_Print_Titles_28" localSheetId="11">#REF!</definedName>
    <definedName name="Excel_BuiltIn_Print_Titles_28" localSheetId="12">#REF!</definedName>
    <definedName name="Excel_BuiltIn_Print_Titles_28" localSheetId="13">#REF!</definedName>
    <definedName name="Excel_BuiltIn_Print_Titles_28" localSheetId="14">#REF!</definedName>
    <definedName name="Excel_BuiltIn_Print_Titles_28">#REF!</definedName>
    <definedName name="Excel_BuiltIn_Print_Titles_29" localSheetId="27">#REF!</definedName>
    <definedName name="Excel_BuiltIn_Print_Titles_29" localSheetId="26">#REF!</definedName>
    <definedName name="Excel_BuiltIn_Print_Titles_29" localSheetId="28">#REF!</definedName>
    <definedName name="Excel_BuiltIn_Print_Titles_29" localSheetId="29">#REF!</definedName>
    <definedName name="Excel_BuiltIn_Print_Titles_29" localSheetId="30">#REF!</definedName>
    <definedName name="Excel_BuiltIn_Print_Titles_29" localSheetId="31">#REF!</definedName>
    <definedName name="Excel_BuiltIn_Print_Titles_29" localSheetId="32">#REF!</definedName>
    <definedName name="Excel_BuiltIn_Print_Titles_29" localSheetId="33">#REF!</definedName>
    <definedName name="Excel_BuiltIn_Print_Titles_29" localSheetId="34">#REF!</definedName>
    <definedName name="Excel_BuiltIn_Print_Titles_29" localSheetId="35">#REF!</definedName>
    <definedName name="Excel_BuiltIn_Print_Titles_29" localSheetId="36">#REF!</definedName>
    <definedName name="Excel_BuiltIn_Print_Titles_29" localSheetId="37">#REF!</definedName>
    <definedName name="Excel_BuiltIn_Print_Titles_29" localSheetId="38">#REF!</definedName>
    <definedName name="Excel_BuiltIn_Print_Titles_29" localSheetId="39">#REF!</definedName>
    <definedName name="Excel_BuiltIn_Print_Titles_29" localSheetId="40">#REF!</definedName>
    <definedName name="Excel_BuiltIn_Print_Titles_29" localSheetId="41">#REF!</definedName>
    <definedName name="Excel_BuiltIn_Print_Titles_29" localSheetId="42">#REF!</definedName>
    <definedName name="Excel_BuiltIn_Print_Titles_29" localSheetId="43">#REF!</definedName>
    <definedName name="Excel_BuiltIn_Print_Titles_29" localSheetId="44">#REF!</definedName>
    <definedName name="Excel_BuiltIn_Print_Titles_29" localSheetId="45">#REF!</definedName>
    <definedName name="Excel_BuiltIn_Print_Titles_29" localSheetId="46">#REF!</definedName>
    <definedName name="Excel_BuiltIn_Print_Titles_29" localSheetId="47">#REF!</definedName>
    <definedName name="Excel_BuiltIn_Print_Titles_29" localSheetId="48">#REF!</definedName>
    <definedName name="Excel_BuiltIn_Print_Titles_29" localSheetId="49">#REF!</definedName>
    <definedName name="Excel_BuiltIn_Print_Titles_29" localSheetId="50">#REF!</definedName>
    <definedName name="Excel_BuiltIn_Print_Titles_29" localSheetId="51">#REF!</definedName>
    <definedName name="Excel_BuiltIn_Print_Titles_29" localSheetId="52">#REF!</definedName>
    <definedName name="Excel_BuiltIn_Print_Titles_29" localSheetId="53">#REF!</definedName>
    <definedName name="Excel_BuiltIn_Print_Titles_29" localSheetId="54">#REF!</definedName>
    <definedName name="Excel_BuiltIn_Print_Titles_29" localSheetId="55">#REF!</definedName>
    <definedName name="Excel_BuiltIn_Print_Titles_29" localSheetId="56">#REF!</definedName>
    <definedName name="Excel_BuiltIn_Print_Titles_29" localSheetId="57">#REF!</definedName>
    <definedName name="Excel_BuiltIn_Print_Titles_29" localSheetId="58">#REF!</definedName>
    <definedName name="Excel_BuiltIn_Print_Titles_29" localSheetId="59">#REF!</definedName>
    <definedName name="Excel_BuiltIn_Print_Titles_29" localSheetId="60">#REF!</definedName>
    <definedName name="Excel_BuiltIn_Print_Titles_29" localSheetId="61">#REF!</definedName>
    <definedName name="Excel_BuiltIn_Print_Titles_29" localSheetId="62">#REF!</definedName>
    <definedName name="Excel_BuiltIn_Print_Titles_29" localSheetId="63">#REF!</definedName>
    <definedName name="Excel_BuiltIn_Print_Titles_29" localSheetId="64">#REF!</definedName>
    <definedName name="Excel_BuiltIn_Print_Titles_29" localSheetId="65">#REF!</definedName>
    <definedName name="Excel_BuiltIn_Print_Titles_29" localSheetId="66">#REF!</definedName>
    <definedName name="Excel_BuiltIn_Print_Titles_29" localSheetId="67">#REF!</definedName>
    <definedName name="Excel_BuiltIn_Print_Titles_29" localSheetId="68">#REF!</definedName>
    <definedName name="Excel_BuiltIn_Print_Titles_29" localSheetId="69">#REF!</definedName>
    <definedName name="Excel_BuiltIn_Print_Titles_29" localSheetId="70">#REF!</definedName>
    <definedName name="Excel_BuiltIn_Print_Titles_29" localSheetId="71">#REF!</definedName>
    <definedName name="Excel_BuiltIn_Print_Titles_29" localSheetId="72">#REF!</definedName>
    <definedName name="Excel_BuiltIn_Print_Titles_29" localSheetId="73">#REF!</definedName>
    <definedName name="Excel_BuiltIn_Print_Titles_29" localSheetId="74">#REF!</definedName>
    <definedName name="Excel_BuiltIn_Print_Titles_29" localSheetId="75">#REF!</definedName>
    <definedName name="Excel_BuiltIn_Print_Titles_29" localSheetId="76">#REF!</definedName>
    <definedName name="Excel_BuiltIn_Print_Titles_29" localSheetId="77">#REF!</definedName>
    <definedName name="Excel_BuiltIn_Print_Titles_29" localSheetId="78">#REF!</definedName>
    <definedName name="Excel_BuiltIn_Print_Titles_29" localSheetId="79">#REF!</definedName>
    <definedName name="Excel_BuiltIn_Print_Titles_29" localSheetId="80">#REF!</definedName>
    <definedName name="Excel_BuiltIn_Print_Titles_29" localSheetId="81">#REF!</definedName>
    <definedName name="Excel_BuiltIn_Print_Titles_29" localSheetId="82">#REF!</definedName>
    <definedName name="Excel_BuiltIn_Print_Titles_29" localSheetId="83">#REF!</definedName>
    <definedName name="Excel_BuiltIn_Print_Titles_29" localSheetId="84">#REF!</definedName>
    <definedName name="Excel_BuiltIn_Print_Titles_29" localSheetId="85">#REF!</definedName>
    <definedName name="Excel_BuiltIn_Print_Titles_29" localSheetId="86">#REF!</definedName>
    <definedName name="Excel_BuiltIn_Print_Titles_29" localSheetId="87">#REF!</definedName>
    <definedName name="Excel_BuiltIn_Print_Titles_29" localSheetId="88">#REF!</definedName>
    <definedName name="Excel_BuiltIn_Print_Titles_29" localSheetId="89">#REF!</definedName>
    <definedName name="Excel_BuiltIn_Print_Titles_29" localSheetId="90">#REF!</definedName>
    <definedName name="Excel_BuiltIn_Print_Titles_29" localSheetId="91">#REF!</definedName>
    <definedName name="Excel_BuiltIn_Print_Titles_29" localSheetId="92">#REF!</definedName>
    <definedName name="Excel_BuiltIn_Print_Titles_29" localSheetId="93">#REF!</definedName>
    <definedName name="Excel_BuiltIn_Print_Titles_29" localSheetId="94">#REF!</definedName>
    <definedName name="Excel_BuiltIn_Print_Titles_29" localSheetId="95">#REF!</definedName>
    <definedName name="Excel_BuiltIn_Print_Titles_29" localSheetId="96">#REF!</definedName>
    <definedName name="Excel_BuiltIn_Print_Titles_29" localSheetId="97">#REF!</definedName>
    <definedName name="Excel_BuiltIn_Print_Titles_29" localSheetId="98">#REF!</definedName>
    <definedName name="Excel_BuiltIn_Print_Titles_29" localSheetId="99">#REF!</definedName>
    <definedName name="Excel_BuiltIn_Print_Titles_29" localSheetId="100">#REF!</definedName>
    <definedName name="Excel_BuiltIn_Print_Titles_29" localSheetId="101">#REF!</definedName>
    <definedName name="Excel_BuiltIn_Print_Titles_29" localSheetId="102">#REF!</definedName>
    <definedName name="Excel_BuiltIn_Print_Titles_29" localSheetId="103">#REF!</definedName>
    <definedName name="Excel_BuiltIn_Print_Titles_29" localSheetId="15">#REF!</definedName>
    <definedName name="Excel_BuiltIn_Print_Titles_29" localSheetId="16">#REF!</definedName>
    <definedName name="Excel_BuiltIn_Print_Titles_29" localSheetId="20">#REF!</definedName>
    <definedName name="Excel_BuiltIn_Print_Titles_29" localSheetId="21">#REF!</definedName>
    <definedName name="Excel_BuiltIn_Print_Titles_29" localSheetId="22">#REF!</definedName>
    <definedName name="Excel_BuiltIn_Print_Titles_29" localSheetId="23">#REF!</definedName>
    <definedName name="Excel_BuiltIn_Print_Titles_29" localSheetId="17">#REF!</definedName>
    <definedName name="Excel_BuiltIn_Print_Titles_29" localSheetId="24">#REF!</definedName>
    <definedName name="Excel_BuiltIn_Print_Titles_29" localSheetId="25">#REF!</definedName>
    <definedName name="Excel_BuiltIn_Print_Titles_29" localSheetId="18">#REF!</definedName>
    <definedName name="Excel_BuiltIn_Print_Titles_29" localSheetId="19">#REF!</definedName>
    <definedName name="Excel_BuiltIn_Print_Titles_29" localSheetId="5">#REF!</definedName>
    <definedName name="Excel_BuiltIn_Print_Titles_29" localSheetId="6">#REF!</definedName>
    <definedName name="Excel_BuiltIn_Print_Titles_29" localSheetId="7">#REF!</definedName>
    <definedName name="Excel_BuiltIn_Print_Titles_29" localSheetId="8">#REF!</definedName>
    <definedName name="Excel_BuiltIn_Print_Titles_29" localSheetId="9">#REF!</definedName>
    <definedName name="Excel_BuiltIn_Print_Titles_29" localSheetId="10">#REF!</definedName>
    <definedName name="Excel_BuiltIn_Print_Titles_29" localSheetId="11">#REF!</definedName>
    <definedName name="Excel_BuiltIn_Print_Titles_29" localSheetId="12">#REF!</definedName>
    <definedName name="Excel_BuiltIn_Print_Titles_29" localSheetId="13">#REF!</definedName>
    <definedName name="Excel_BuiltIn_Print_Titles_29" localSheetId="14">#REF!</definedName>
    <definedName name="Excel_BuiltIn_Print_Titles_29">#REF!</definedName>
    <definedName name="Excel_BuiltIn_Print_Titles_31" localSheetId="27">#REF!</definedName>
    <definedName name="Excel_BuiltIn_Print_Titles_31" localSheetId="26">#REF!</definedName>
    <definedName name="Excel_BuiltIn_Print_Titles_31" localSheetId="28">#REF!</definedName>
    <definedName name="Excel_BuiltIn_Print_Titles_31" localSheetId="29">#REF!</definedName>
    <definedName name="Excel_BuiltIn_Print_Titles_31" localSheetId="30">#REF!</definedName>
    <definedName name="Excel_BuiltIn_Print_Titles_31" localSheetId="31">#REF!</definedName>
    <definedName name="Excel_BuiltIn_Print_Titles_31" localSheetId="32">#REF!</definedName>
    <definedName name="Excel_BuiltIn_Print_Titles_31" localSheetId="33">#REF!</definedName>
    <definedName name="Excel_BuiltIn_Print_Titles_31" localSheetId="34">#REF!</definedName>
    <definedName name="Excel_BuiltIn_Print_Titles_31" localSheetId="35">#REF!</definedName>
    <definedName name="Excel_BuiltIn_Print_Titles_31" localSheetId="36">#REF!</definedName>
    <definedName name="Excel_BuiltIn_Print_Titles_31" localSheetId="37">#REF!</definedName>
    <definedName name="Excel_BuiltIn_Print_Titles_31" localSheetId="38">#REF!</definedName>
    <definedName name="Excel_BuiltIn_Print_Titles_31" localSheetId="39">#REF!</definedName>
    <definedName name="Excel_BuiltIn_Print_Titles_31" localSheetId="40">#REF!</definedName>
    <definedName name="Excel_BuiltIn_Print_Titles_31" localSheetId="41">#REF!</definedName>
    <definedName name="Excel_BuiltIn_Print_Titles_31" localSheetId="42">#REF!</definedName>
    <definedName name="Excel_BuiltIn_Print_Titles_31" localSheetId="43">#REF!</definedName>
    <definedName name="Excel_BuiltIn_Print_Titles_31" localSheetId="44">#REF!</definedName>
    <definedName name="Excel_BuiltIn_Print_Titles_31" localSheetId="45">#REF!</definedName>
    <definedName name="Excel_BuiltIn_Print_Titles_31" localSheetId="46">#REF!</definedName>
    <definedName name="Excel_BuiltIn_Print_Titles_31" localSheetId="47">#REF!</definedName>
    <definedName name="Excel_BuiltIn_Print_Titles_31" localSheetId="48">#REF!</definedName>
    <definedName name="Excel_BuiltIn_Print_Titles_31" localSheetId="49">#REF!</definedName>
    <definedName name="Excel_BuiltIn_Print_Titles_31" localSheetId="50">#REF!</definedName>
    <definedName name="Excel_BuiltIn_Print_Titles_31" localSheetId="51">#REF!</definedName>
    <definedName name="Excel_BuiltIn_Print_Titles_31" localSheetId="52">#REF!</definedName>
    <definedName name="Excel_BuiltIn_Print_Titles_31" localSheetId="53">#REF!</definedName>
    <definedName name="Excel_BuiltIn_Print_Titles_31" localSheetId="54">#REF!</definedName>
    <definedName name="Excel_BuiltIn_Print_Titles_31" localSheetId="55">#REF!</definedName>
    <definedName name="Excel_BuiltIn_Print_Titles_31" localSheetId="56">#REF!</definedName>
    <definedName name="Excel_BuiltIn_Print_Titles_31" localSheetId="57">#REF!</definedName>
    <definedName name="Excel_BuiltIn_Print_Titles_31" localSheetId="58">#REF!</definedName>
    <definedName name="Excel_BuiltIn_Print_Titles_31" localSheetId="59">#REF!</definedName>
    <definedName name="Excel_BuiltIn_Print_Titles_31" localSheetId="60">#REF!</definedName>
    <definedName name="Excel_BuiltIn_Print_Titles_31" localSheetId="61">#REF!</definedName>
    <definedName name="Excel_BuiltIn_Print_Titles_31" localSheetId="62">#REF!</definedName>
    <definedName name="Excel_BuiltIn_Print_Titles_31" localSheetId="63">#REF!</definedName>
    <definedName name="Excel_BuiltIn_Print_Titles_31" localSheetId="64">#REF!</definedName>
    <definedName name="Excel_BuiltIn_Print_Titles_31" localSheetId="65">#REF!</definedName>
    <definedName name="Excel_BuiltIn_Print_Titles_31" localSheetId="66">#REF!</definedName>
    <definedName name="Excel_BuiltIn_Print_Titles_31" localSheetId="67">#REF!</definedName>
    <definedName name="Excel_BuiltIn_Print_Titles_31" localSheetId="68">#REF!</definedName>
    <definedName name="Excel_BuiltIn_Print_Titles_31" localSheetId="69">#REF!</definedName>
    <definedName name="Excel_BuiltIn_Print_Titles_31" localSheetId="70">#REF!</definedName>
    <definedName name="Excel_BuiltIn_Print_Titles_31" localSheetId="71">#REF!</definedName>
    <definedName name="Excel_BuiltIn_Print_Titles_31" localSheetId="72">#REF!</definedName>
    <definedName name="Excel_BuiltIn_Print_Titles_31" localSheetId="73">#REF!</definedName>
    <definedName name="Excel_BuiltIn_Print_Titles_31" localSheetId="74">#REF!</definedName>
    <definedName name="Excel_BuiltIn_Print_Titles_31" localSheetId="75">#REF!</definedName>
    <definedName name="Excel_BuiltIn_Print_Titles_31" localSheetId="76">#REF!</definedName>
    <definedName name="Excel_BuiltIn_Print_Titles_31" localSheetId="77">#REF!</definedName>
    <definedName name="Excel_BuiltIn_Print_Titles_31" localSheetId="78">#REF!</definedName>
    <definedName name="Excel_BuiltIn_Print_Titles_31" localSheetId="79">#REF!</definedName>
    <definedName name="Excel_BuiltIn_Print_Titles_31" localSheetId="80">#REF!</definedName>
    <definedName name="Excel_BuiltIn_Print_Titles_31" localSheetId="81">#REF!</definedName>
    <definedName name="Excel_BuiltIn_Print_Titles_31" localSheetId="82">#REF!</definedName>
    <definedName name="Excel_BuiltIn_Print_Titles_31" localSheetId="83">#REF!</definedName>
    <definedName name="Excel_BuiltIn_Print_Titles_31" localSheetId="84">#REF!</definedName>
    <definedName name="Excel_BuiltIn_Print_Titles_31" localSheetId="85">#REF!</definedName>
    <definedName name="Excel_BuiltIn_Print_Titles_31" localSheetId="86">#REF!</definedName>
    <definedName name="Excel_BuiltIn_Print_Titles_31" localSheetId="87">#REF!</definedName>
    <definedName name="Excel_BuiltIn_Print_Titles_31" localSheetId="88">#REF!</definedName>
    <definedName name="Excel_BuiltIn_Print_Titles_31" localSheetId="89">#REF!</definedName>
    <definedName name="Excel_BuiltIn_Print_Titles_31" localSheetId="90">#REF!</definedName>
    <definedName name="Excel_BuiltIn_Print_Titles_31" localSheetId="91">#REF!</definedName>
    <definedName name="Excel_BuiltIn_Print_Titles_31" localSheetId="92">#REF!</definedName>
    <definedName name="Excel_BuiltIn_Print_Titles_31" localSheetId="93">#REF!</definedName>
    <definedName name="Excel_BuiltIn_Print_Titles_31" localSheetId="94">#REF!</definedName>
    <definedName name="Excel_BuiltIn_Print_Titles_31" localSheetId="95">#REF!</definedName>
    <definedName name="Excel_BuiltIn_Print_Titles_31" localSheetId="96">#REF!</definedName>
    <definedName name="Excel_BuiltIn_Print_Titles_31" localSheetId="97">#REF!</definedName>
    <definedName name="Excel_BuiltIn_Print_Titles_31" localSheetId="98">#REF!</definedName>
    <definedName name="Excel_BuiltIn_Print_Titles_31" localSheetId="99">#REF!</definedName>
    <definedName name="Excel_BuiltIn_Print_Titles_31" localSheetId="100">#REF!</definedName>
    <definedName name="Excel_BuiltIn_Print_Titles_31" localSheetId="101">#REF!</definedName>
    <definedName name="Excel_BuiltIn_Print_Titles_31" localSheetId="102">#REF!</definedName>
    <definedName name="Excel_BuiltIn_Print_Titles_31" localSheetId="103">#REF!</definedName>
    <definedName name="Excel_BuiltIn_Print_Titles_31" localSheetId="15">#REF!</definedName>
    <definedName name="Excel_BuiltIn_Print_Titles_31" localSheetId="16">#REF!</definedName>
    <definedName name="Excel_BuiltIn_Print_Titles_31" localSheetId="20">#REF!</definedName>
    <definedName name="Excel_BuiltIn_Print_Titles_31" localSheetId="21">#REF!</definedName>
    <definedName name="Excel_BuiltIn_Print_Titles_31" localSheetId="22">#REF!</definedName>
    <definedName name="Excel_BuiltIn_Print_Titles_31" localSheetId="23">#REF!</definedName>
    <definedName name="Excel_BuiltIn_Print_Titles_31" localSheetId="17">#REF!</definedName>
    <definedName name="Excel_BuiltIn_Print_Titles_31" localSheetId="24">#REF!</definedName>
    <definedName name="Excel_BuiltIn_Print_Titles_31" localSheetId="25">#REF!</definedName>
    <definedName name="Excel_BuiltIn_Print_Titles_31" localSheetId="18">#REF!</definedName>
    <definedName name="Excel_BuiltIn_Print_Titles_31" localSheetId="19">#REF!</definedName>
    <definedName name="Excel_BuiltIn_Print_Titles_31" localSheetId="5">#REF!</definedName>
    <definedName name="Excel_BuiltIn_Print_Titles_31" localSheetId="6">#REF!</definedName>
    <definedName name="Excel_BuiltIn_Print_Titles_31" localSheetId="7">#REF!</definedName>
    <definedName name="Excel_BuiltIn_Print_Titles_31" localSheetId="8">#REF!</definedName>
    <definedName name="Excel_BuiltIn_Print_Titles_31" localSheetId="9">#REF!</definedName>
    <definedName name="Excel_BuiltIn_Print_Titles_31" localSheetId="10">#REF!</definedName>
    <definedName name="Excel_BuiltIn_Print_Titles_31" localSheetId="11">#REF!</definedName>
    <definedName name="Excel_BuiltIn_Print_Titles_31" localSheetId="12">#REF!</definedName>
    <definedName name="Excel_BuiltIn_Print_Titles_31" localSheetId="13">#REF!</definedName>
    <definedName name="Excel_BuiltIn_Print_Titles_31" localSheetId="14">#REF!</definedName>
    <definedName name="Excel_BuiltIn_Print_Titles_31">#REF!</definedName>
    <definedName name="Excel_BuiltIn_Print_Titles_33" localSheetId="27">#REF!</definedName>
    <definedName name="Excel_BuiltIn_Print_Titles_33" localSheetId="26">#REF!</definedName>
    <definedName name="Excel_BuiltIn_Print_Titles_33" localSheetId="28">#REF!</definedName>
    <definedName name="Excel_BuiltIn_Print_Titles_33" localSheetId="29">#REF!</definedName>
    <definedName name="Excel_BuiltIn_Print_Titles_33" localSheetId="30">#REF!</definedName>
    <definedName name="Excel_BuiltIn_Print_Titles_33" localSheetId="31">#REF!</definedName>
    <definedName name="Excel_BuiltIn_Print_Titles_33" localSheetId="32">#REF!</definedName>
    <definedName name="Excel_BuiltIn_Print_Titles_33" localSheetId="33">#REF!</definedName>
    <definedName name="Excel_BuiltIn_Print_Titles_33" localSheetId="34">#REF!</definedName>
    <definedName name="Excel_BuiltIn_Print_Titles_33" localSheetId="35">#REF!</definedName>
    <definedName name="Excel_BuiltIn_Print_Titles_33" localSheetId="36">#REF!</definedName>
    <definedName name="Excel_BuiltIn_Print_Titles_33" localSheetId="37">#REF!</definedName>
    <definedName name="Excel_BuiltIn_Print_Titles_33" localSheetId="38">#REF!</definedName>
    <definedName name="Excel_BuiltIn_Print_Titles_33" localSheetId="39">#REF!</definedName>
    <definedName name="Excel_BuiltIn_Print_Titles_33" localSheetId="40">#REF!</definedName>
    <definedName name="Excel_BuiltIn_Print_Titles_33" localSheetId="41">#REF!</definedName>
    <definedName name="Excel_BuiltIn_Print_Titles_33" localSheetId="42">#REF!</definedName>
    <definedName name="Excel_BuiltIn_Print_Titles_33" localSheetId="43">#REF!</definedName>
    <definedName name="Excel_BuiltIn_Print_Titles_33" localSheetId="44">#REF!</definedName>
    <definedName name="Excel_BuiltIn_Print_Titles_33" localSheetId="45">#REF!</definedName>
    <definedName name="Excel_BuiltIn_Print_Titles_33" localSheetId="46">#REF!</definedName>
    <definedName name="Excel_BuiltIn_Print_Titles_33" localSheetId="47">#REF!</definedName>
    <definedName name="Excel_BuiltIn_Print_Titles_33" localSheetId="48">#REF!</definedName>
    <definedName name="Excel_BuiltIn_Print_Titles_33" localSheetId="49">#REF!</definedName>
    <definedName name="Excel_BuiltIn_Print_Titles_33" localSheetId="50">#REF!</definedName>
    <definedName name="Excel_BuiltIn_Print_Titles_33" localSheetId="51">#REF!</definedName>
    <definedName name="Excel_BuiltIn_Print_Titles_33" localSheetId="52">#REF!</definedName>
    <definedName name="Excel_BuiltIn_Print_Titles_33" localSheetId="53">#REF!</definedName>
    <definedName name="Excel_BuiltIn_Print_Titles_33" localSheetId="54">#REF!</definedName>
    <definedName name="Excel_BuiltIn_Print_Titles_33" localSheetId="55">#REF!</definedName>
    <definedName name="Excel_BuiltIn_Print_Titles_33" localSheetId="56">#REF!</definedName>
    <definedName name="Excel_BuiltIn_Print_Titles_33" localSheetId="57">#REF!</definedName>
    <definedName name="Excel_BuiltIn_Print_Titles_33" localSheetId="58">#REF!</definedName>
    <definedName name="Excel_BuiltIn_Print_Titles_33" localSheetId="59">#REF!</definedName>
    <definedName name="Excel_BuiltIn_Print_Titles_33" localSheetId="60">#REF!</definedName>
    <definedName name="Excel_BuiltIn_Print_Titles_33" localSheetId="61">#REF!</definedName>
    <definedName name="Excel_BuiltIn_Print_Titles_33" localSheetId="62">#REF!</definedName>
    <definedName name="Excel_BuiltIn_Print_Titles_33" localSheetId="63">#REF!</definedName>
    <definedName name="Excel_BuiltIn_Print_Titles_33" localSheetId="64">#REF!</definedName>
    <definedName name="Excel_BuiltIn_Print_Titles_33" localSheetId="65">#REF!</definedName>
    <definedName name="Excel_BuiltIn_Print_Titles_33" localSheetId="66">#REF!</definedName>
    <definedName name="Excel_BuiltIn_Print_Titles_33" localSheetId="67">#REF!</definedName>
    <definedName name="Excel_BuiltIn_Print_Titles_33" localSheetId="68">#REF!</definedName>
    <definedName name="Excel_BuiltIn_Print_Titles_33" localSheetId="69">#REF!</definedName>
    <definedName name="Excel_BuiltIn_Print_Titles_33" localSheetId="70">#REF!</definedName>
    <definedName name="Excel_BuiltIn_Print_Titles_33" localSheetId="71">#REF!</definedName>
    <definedName name="Excel_BuiltIn_Print_Titles_33" localSheetId="72">#REF!</definedName>
    <definedName name="Excel_BuiltIn_Print_Titles_33" localSheetId="73">#REF!</definedName>
    <definedName name="Excel_BuiltIn_Print_Titles_33" localSheetId="74">#REF!</definedName>
    <definedName name="Excel_BuiltIn_Print_Titles_33" localSheetId="75">#REF!</definedName>
    <definedName name="Excel_BuiltIn_Print_Titles_33" localSheetId="76">#REF!</definedName>
    <definedName name="Excel_BuiltIn_Print_Titles_33" localSheetId="77">#REF!</definedName>
    <definedName name="Excel_BuiltIn_Print_Titles_33" localSheetId="78">#REF!</definedName>
    <definedName name="Excel_BuiltIn_Print_Titles_33" localSheetId="79">#REF!</definedName>
    <definedName name="Excel_BuiltIn_Print_Titles_33" localSheetId="80">#REF!</definedName>
    <definedName name="Excel_BuiltIn_Print_Titles_33" localSheetId="81">#REF!</definedName>
    <definedName name="Excel_BuiltIn_Print_Titles_33" localSheetId="82">#REF!</definedName>
    <definedName name="Excel_BuiltIn_Print_Titles_33" localSheetId="83">#REF!</definedName>
    <definedName name="Excel_BuiltIn_Print_Titles_33" localSheetId="84">#REF!</definedName>
    <definedName name="Excel_BuiltIn_Print_Titles_33" localSheetId="85">#REF!</definedName>
    <definedName name="Excel_BuiltIn_Print_Titles_33" localSheetId="86">#REF!</definedName>
    <definedName name="Excel_BuiltIn_Print_Titles_33" localSheetId="87">#REF!</definedName>
    <definedName name="Excel_BuiltIn_Print_Titles_33" localSheetId="88">#REF!</definedName>
    <definedName name="Excel_BuiltIn_Print_Titles_33" localSheetId="89">#REF!</definedName>
    <definedName name="Excel_BuiltIn_Print_Titles_33" localSheetId="90">#REF!</definedName>
    <definedName name="Excel_BuiltIn_Print_Titles_33" localSheetId="91">#REF!</definedName>
    <definedName name="Excel_BuiltIn_Print_Titles_33" localSheetId="92">#REF!</definedName>
    <definedName name="Excel_BuiltIn_Print_Titles_33" localSheetId="93">#REF!</definedName>
    <definedName name="Excel_BuiltIn_Print_Titles_33" localSheetId="94">#REF!</definedName>
    <definedName name="Excel_BuiltIn_Print_Titles_33" localSheetId="95">#REF!</definedName>
    <definedName name="Excel_BuiltIn_Print_Titles_33" localSheetId="96">#REF!</definedName>
    <definedName name="Excel_BuiltIn_Print_Titles_33" localSheetId="97">#REF!</definedName>
    <definedName name="Excel_BuiltIn_Print_Titles_33" localSheetId="98">#REF!</definedName>
    <definedName name="Excel_BuiltIn_Print_Titles_33" localSheetId="99">#REF!</definedName>
    <definedName name="Excel_BuiltIn_Print_Titles_33" localSheetId="100">#REF!</definedName>
    <definedName name="Excel_BuiltIn_Print_Titles_33" localSheetId="101">#REF!</definedName>
    <definedName name="Excel_BuiltIn_Print_Titles_33" localSheetId="102">#REF!</definedName>
    <definedName name="Excel_BuiltIn_Print_Titles_33" localSheetId="103">#REF!</definedName>
    <definedName name="Excel_BuiltIn_Print_Titles_33" localSheetId="15">#REF!</definedName>
    <definedName name="Excel_BuiltIn_Print_Titles_33" localSheetId="16">#REF!</definedName>
    <definedName name="Excel_BuiltIn_Print_Titles_33" localSheetId="20">#REF!</definedName>
    <definedName name="Excel_BuiltIn_Print_Titles_33" localSheetId="21">#REF!</definedName>
    <definedName name="Excel_BuiltIn_Print_Titles_33" localSheetId="22">#REF!</definedName>
    <definedName name="Excel_BuiltIn_Print_Titles_33" localSheetId="23">#REF!</definedName>
    <definedName name="Excel_BuiltIn_Print_Titles_33" localSheetId="17">#REF!</definedName>
    <definedName name="Excel_BuiltIn_Print_Titles_33" localSheetId="24">#REF!</definedName>
    <definedName name="Excel_BuiltIn_Print_Titles_33" localSheetId="25">#REF!</definedName>
    <definedName name="Excel_BuiltIn_Print_Titles_33" localSheetId="18">#REF!</definedName>
    <definedName name="Excel_BuiltIn_Print_Titles_33" localSheetId="19">#REF!</definedName>
    <definedName name="Excel_BuiltIn_Print_Titles_33" localSheetId="5">#REF!</definedName>
    <definedName name="Excel_BuiltIn_Print_Titles_33" localSheetId="6">#REF!</definedName>
    <definedName name="Excel_BuiltIn_Print_Titles_33" localSheetId="7">#REF!</definedName>
    <definedName name="Excel_BuiltIn_Print_Titles_33" localSheetId="8">#REF!</definedName>
    <definedName name="Excel_BuiltIn_Print_Titles_33" localSheetId="9">#REF!</definedName>
    <definedName name="Excel_BuiltIn_Print_Titles_33" localSheetId="10">#REF!</definedName>
    <definedName name="Excel_BuiltIn_Print_Titles_33" localSheetId="11">#REF!</definedName>
    <definedName name="Excel_BuiltIn_Print_Titles_33" localSheetId="12">#REF!</definedName>
    <definedName name="Excel_BuiltIn_Print_Titles_33" localSheetId="13">#REF!</definedName>
    <definedName name="Excel_BuiltIn_Print_Titles_33" localSheetId="14">#REF!</definedName>
    <definedName name="Excel_BuiltIn_Print_Titles_33">#REF!</definedName>
    <definedName name="Excel_BuiltIn_Print_Titles_34" localSheetId="27">#REF!</definedName>
    <definedName name="Excel_BuiltIn_Print_Titles_34" localSheetId="26">#REF!</definedName>
    <definedName name="Excel_BuiltIn_Print_Titles_34" localSheetId="28">#REF!</definedName>
    <definedName name="Excel_BuiltIn_Print_Titles_34" localSheetId="29">#REF!</definedName>
    <definedName name="Excel_BuiltIn_Print_Titles_34" localSheetId="30">#REF!</definedName>
    <definedName name="Excel_BuiltIn_Print_Titles_34" localSheetId="31">#REF!</definedName>
    <definedName name="Excel_BuiltIn_Print_Titles_34" localSheetId="32">#REF!</definedName>
    <definedName name="Excel_BuiltIn_Print_Titles_34" localSheetId="33">#REF!</definedName>
    <definedName name="Excel_BuiltIn_Print_Titles_34" localSheetId="34">#REF!</definedName>
    <definedName name="Excel_BuiltIn_Print_Titles_34" localSheetId="35">#REF!</definedName>
    <definedName name="Excel_BuiltIn_Print_Titles_34" localSheetId="36">#REF!</definedName>
    <definedName name="Excel_BuiltIn_Print_Titles_34" localSheetId="37">#REF!</definedName>
    <definedName name="Excel_BuiltIn_Print_Titles_34" localSheetId="38">#REF!</definedName>
    <definedName name="Excel_BuiltIn_Print_Titles_34" localSheetId="39">#REF!</definedName>
    <definedName name="Excel_BuiltIn_Print_Titles_34" localSheetId="40">#REF!</definedName>
    <definedName name="Excel_BuiltIn_Print_Titles_34" localSheetId="41">#REF!</definedName>
    <definedName name="Excel_BuiltIn_Print_Titles_34" localSheetId="42">#REF!</definedName>
    <definedName name="Excel_BuiltIn_Print_Titles_34" localSheetId="43">#REF!</definedName>
    <definedName name="Excel_BuiltIn_Print_Titles_34" localSheetId="44">#REF!</definedName>
    <definedName name="Excel_BuiltIn_Print_Titles_34" localSheetId="45">#REF!</definedName>
    <definedName name="Excel_BuiltIn_Print_Titles_34" localSheetId="46">#REF!</definedName>
    <definedName name="Excel_BuiltIn_Print_Titles_34" localSheetId="47">#REF!</definedName>
    <definedName name="Excel_BuiltIn_Print_Titles_34" localSheetId="48">#REF!</definedName>
    <definedName name="Excel_BuiltIn_Print_Titles_34" localSheetId="49">#REF!</definedName>
    <definedName name="Excel_BuiltIn_Print_Titles_34" localSheetId="50">#REF!</definedName>
    <definedName name="Excel_BuiltIn_Print_Titles_34" localSheetId="51">#REF!</definedName>
    <definedName name="Excel_BuiltIn_Print_Titles_34" localSheetId="52">#REF!</definedName>
    <definedName name="Excel_BuiltIn_Print_Titles_34" localSheetId="53">#REF!</definedName>
    <definedName name="Excel_BuiltIn_Print_Titles_34" localSheetId="54">#REF!</definedName>
    <definedName name="Excel_BuiltIn_Print_Titles_34" localSheetId="55">#REF!</definedName>
    <definedName name="Excel_BuiltIn_Print_Titles_34" localSheetId="56">#REF!</definedName>
    <definedName name="Excel_BuiltIn_Print_Titles_34" localSheetId="57">#REF!</definedName>
    <definedName name="Excel_BuiltIn_Print_Titles_34" localSheetId="58">#REF!</definedName>
    <definedName name="Excel_BuiltIn_Print_Titles_34" localSheetId="59">#REF!</definedName>
    <definedName name="Excel_BuiltIn_Print_Titles_34" localSheetId="60">#REF!</definedName>
    <definedName name="Excel_BuiltIn_Print_Titles_34" localSheetId="61">#REF!</definedName>
    <definedName name="Excel_BuiltIn_Print_Titles_34" localSheetId="62">#REF!</definedName>
    <definedName name="Excel_BuiltIn_Print_Titles_34" localSheetId="63">#REF!</definedName>
    <definedName name="Excel_BuiltIn_Print_Titles_34" localSheetId="64">#REF!</definedName>
    <definedName name="Excel_BuiltIn_Print_Titles_34" localSheetId="65">#REF!</definedName>
    <definedName name="Excel_BuiltIn_Print_Titles_34" localSheetId="66">#REF!</definedName>
    <definedName name="Excel_BuiltIn_Print_Titles_34" localSheetId="67">#REF!</definedName>
    <definedName name="Excel_BuiltIn_Print_Titles_34" localSheetId="68">#REF!</definedName>
    <definedName name="Excel_BuiltIn_Print_Titles_34" localSheetId="69">#REF!</definedName>
    <definedName name="Excel_BuiltIn_Print_Titles_34" localSheetId="70">#REF!</definedName>
    <definedName name="Excel_BuiltIn_Print_Titles_34" localSheetId="71">#REF!</definedName>
    <definedName name="Excel_BuiltIn_Print_Titles_34" localSheetId="72">#REF!</definedName>
    <definedName name="Excel_BuiltIn_Print_Titles_34" localSheetId="73">#REF!</definedName>
    <definedName name="Excel_BuiltIn_Print_Titles_34" localSheetId="74">#REF!</definedName>
    <definedName name="Excel_BuiltIn_Print_Titles_34" localSheetId="75">#REF!</definedName>
    <definedName name="Excel_BuiltIn_Print_Titles_34" localSheetId="76">#REF!</definedName>
    <definedName name="Excel_BuiltIn_Print_Titles_34" localSheetId="77">#REF!</definedName>
    <definedName name="Excel_BuiltIn_Print_Titles_34" localSheetId="78">#REF!</definedName>
    <definedName name="Excel_BuiltIn_Print_Titles_34" localSheetId="79">#REF!</definedName>
    <definedName name="Excel_BuiltIn_Print_Titles_34" localSheetId="80">#REF!</definedName>
    <definedName name="Excel_BuiltIn_Print_Titles_34" localSheetId="81">#REF!</definedName>
    <definedName name="Excel_BuiltIn_Print_Titles_34" localSheetId="82">#REF!</definedName>
    <definedName name="Excel_BuiltIn_Print_Titles_34" localSheetId="83">#REF!</definedName>
    <definedName name="Excel_BuiltIn_Print_Titles_34" localSheetId="84">#REF!</definedName>
    <definedName name="Excel_BuiltIn_Print_Titles_34" localSheetId="85">#REF!</definedName>
    <definedName name="Excel_BuiltIn_Print_Titles_34" localSheetId="86">#REF!</definedName>
    <definedName name="Excel_BuiltIn_Print_Titles_34" localSheetId="87">#REF!</definedName>
    <definedName name="Excel_BuiltIn_Print_Titles_34" localSheetId="88">#REF!</definedName>
    <definedName name="Excel_BuiltIn_Print_Titles_34" localSheetId="89">#REF!</definedName>
    <definedName name="Excel_BuiltIn_Print_Titles_34" localSheetId="90">#REF!</definedName>
    <definedName name="Excel_BuiltIn_Print_Titles_34" localSheetId="91">#REF!</definedName>
    <definedName name="Excel_BuiltIn_Print_Titles_34" localSheetId="92">#REF!</definedName>
    <definedName name="Excel_BuiltIn_Print_Titles_34" localSheetId="93">#REF!</definedName>
    <definedName name="Excel_BuiltIn_Print_Titles_34" localSheetId="94">#REF!</definedName>
    <definedName name="Excel_BuiltIn_Print_Titles_34" localSheetId="95">#REF!</definedName>
    <definedName name="Excel_BuiltIn_Print_Titles_34" localSheetId="96">#REF!</definedName>
    <definedName name="Excel_BuiltIn_Print_Titles_34" localSheetId="97">#REF!</definedName>
    <definedName name="Excel_BuiltIn_Print_Titles_34" localSheetId="98">#REF!</definedName>
    <definedName name="Excel_BuiltIn_Print_Titles_34" localSheetId="99">#REF!</definedName>
    <definedName name="Excel_BuiltIn_Print_Titles_34" localSheetId="100">#REF!</definedName>
    <definedName name="Excel_BuiltIn_Print_Titles_34" localSheetId="101">#REF!</definedName>
    <definedName name="Excel_BuiltIn_Print_Titles_34" localSheetId="102">#REF!</definedName>
    <definedName name="Excel_BuiltIn_Print_Titles_34" localSheetId="103">#REF!</definedName>
    <definedName name="Excel_BuiltIn_Print_Titles_34" localSheetId="15">#REF!</definedName>
    <definedName name="Excel_BuiltIn_Print_Titles_34" localSheetId="16">#REF!</definedName>
    <definedName name="Excel_BuiltIn_Print_Titles_34" localSheetId="20">#REF!</definedName>
    <definedName name="Excel_BuiltIn_Print_Titles_34" localSheetId="21">#REF!</definedName>
    <definedName name="Excel_BuiltIn_Print_Titles_34" localSheetId="22">#REF!</definedName>
    <definedName name="Excel_BuiltIn_Print_Titles_34" localSheetId="23">#REF!</definedName>
    <definedName name="Excel_BuiltIn_Print_Titles_34" localSheetId="17">#REF!</definedName>
    <definedName name="Excel_BuiltIn_Print_Titles_34" localSheetId="24">#REF!</definedName>
    <definedName name="Excel_BuiltIn_Print_Titles_34" localSheetId="25">#REF!</definedName>
    <definedName name="Excel_BuiltIn_Print_Titles_34" localSheetId="18">#REF!</definedName>
    <definedName name="Excel_BuiltIn_Print_Titles_34" localSheetId="19">#REF!</definedName>
    <definedName name="Excel_BuiltIn_Print_Titles_34" localSheetId="5">#REF!</definedName>
    <definedName name="Excel_BuiltIn_Print_Titles_34" localSheetId="6">#REF!</definedName>
    <definedName name="Excel_BuiltIn_Print_Titles_34" localSheetId="7">#REF!</definedName>
    <definedName name="Excel_BuiltIn_Print_Titles_34" localSheetId="8">#REF!</definedName>
    <definedName name="Excel_BuiltIn_Print_Titles_34" localSheetId="9">#REF!</definedName>
    <definedName name="Excel_BuiltIn_Print_Titles_34" localSheetId="10">#REF!</definedName>
    <definedName name="Excel_BuiltIn_Print_Titles_34" localSheetId="11">#REF!</definedName>
    <definedName name="Excel_BuiltIn_Print_Titles_34" localSheetId="12">#REF!</definedName>
    <definedName name="Excel_BuiltIn_Print_Titles_34" localSheetId="13">#REF!</definedName>
    <definedName name="Excel_BuiltIn_Print_Titles_34" localSheetId="14">#REF!</definedName>
    <definedName name="Excel_BuiltIn_Print_Titles_34">#REF!</definedName>
    <definedName name="Excel_BuiltIn_Print_Titles_36" localSheetId="27">#REF!</definedName>
    <definedName name="Excel_BuiltIn_Print_Titles_36" localSheetId="26">#REF!</definedName>
    <definedName name="Excel_BuiltIn_Print_Titles_36" localSheetId="28">#REF!</definedName>
    <definedName name="Excel_BuiltIn_Print_Titles_36" localSheetId="29">#REF!</definedName>
    <definedName name="Excel_BuiltIn_Print_Titles_36" localSheetId="30">#REF!</definedName>
    <definedName name="Excel_BuiltIn_Print_Titles_36" localSheetId="31">#REF!</definedName>
    <definedName name="Excel_BuiltIn_Print_Titles_36" localSheetId="32">#REF!</definedName>
    <definedName name="Excel_BuiltIn_Print_Titles_36" localSheetId="33">#REF!</definedName>
    <definedName name="Excel_BuiltIn_Print_Titles_36" localSheetId="34">#REF!</definedName>
    <definedName name="Excel_BuiltIn_Print_Titles_36" localSheetId="35">#REF!</definedName>
    <definedName name="Excel_BuiltIn_Print_Titles_36" localSheetId="36">#REF!</definedName>
    <definedName name="Excel_BuiltIn_Print_Titles_36" localSheetId="37">#REF!</definedName>
    <definedName name="Excel_BuiltIn_Print_Titles_36" localSheetId="38">#REF!</definedName>
    <definedName name="Excel_BuiltIn_Print_Titles_36" localSheetId="39">#REF!</definedName>
    <definedName name="Excel_BuiltIn_Print_Titles_36" localSheetId="40">#REF!</definedName>
    <definedName name="Excel_BuiltIn_Print_Titles_36" localSheetId="41">#REF!</definedName>
    <definedName name="Excel_BuiltIn_Print_Titles_36" localSheetId="42">#REF!</definedName>
    <definedName name="Excel_BuiltIn_Print_Titles_36" localSheetId="43">#REF!</definedName>
    <definedName name="Excel_BuiltIn_Print_Titles_36" localSheetId="44">#REF!</definedName>
    <definedName name="Excel_BuiltIn_Print_Titles_36" localSheetId="45">#REF!</definedName>
    <definedName name="Excel_BuiltIn_Print_Titles_36" localSheetId="46">#REF!</definedName>
    <definedName name="Excel_BuiltIn_Print_Titles_36" localSheetId="47">#REF!</definedName>
    <definedName name="Excel_BuiltIn_Print_Titles_36" localSheetId="48">#REF!</definedName>
    <definedName name="Excel_BuiltIn_Print_Titles_36" localSheetId="49">#REF!</definedName>
    <definedName name="Excel_BuiltIn_Print_Titles_36" localSheetId="50">#REF!</definedName>
    <definedName name="Excel_BuiltIn_Print_Titles_36" localSheetId="51">#REF!</definedName>
    <definedName name="Excel_BuiltIn_Print_Titles_36" localSheetId="52">#REF!</definedName>
    <definedName name="Excel_BuiltIn_Print_Titles_36" localSheetId="53">#REF!</definedName>
    <definedName name="Excel_BuiltIn_Print_Titles_36" localSheetId="54">#REF!</definedName>
    <definedName name="Excel_BuiltIn_Print_Titles_36" localSheetId="55">#REF!</definedName>
    <definedName name="Excel_BuiltIn_Print_Titles_36" localSheetId="56">#REF!</definedName>
    <definedName name="Excel_BuiltIn_Print_Titles_36" localSheetId="57">#REF!</definedName>
    <definedName name="Excel_BuiltIn_Print_Titles_36" localSheetId="58">#REF!</definedName>
    <definedName name="Excel_BuiltIn_Print_Titles_36" localSheetId="59">#REF!</definedName>
    <definedName name="Excel_BuiltIn_Print_Titles_36" localSheetId="60">#REF!</definedName>
    <definedName name="Excel_BuiltIn_Print_Titles_36" localSheetId="61">#REF!</definedName>
    <definedName name="Excel_BuiltIn_Print_Titles_36" localSheetId="62">#REF!</definedName>
    <definedName name="Excel_BuiltIn_Print_Titles_36" localSheetId="63">#REF!</definedName>
    <definedName name="Excel_BuiltIn_Print_Titles_36" localSheetId="64">#REF!</definedName>
    <definedName name="Excel_BuiltIn_Print_Titles_36" localSheetId="65">#REF!</definedName>
    <definedName name="Excel_BuiltIn_Print_Titles_36" localSheetId="66">#REF!</definedName>
    <definedName name="Excel_BuiltIn_Print_Titles_36" localSheetId="67">#REF!</definedName>
    <definedName name="Excel_BuiltIn_Print_Titles_36" localSheetId="68">#REF!</definedName>
    <definedName name="Excel_BuiltIn_Print_Titles_36" localSheetId="69">#REF!</definedName>
    <definedName name="Excel_BuiltIn_Print_Titles_36" localSheetId="70">#REF!</definedName>
    <definedName name="Excel_BuiltIn_Print_Titles_36" localSheetId="71">#REF!</definedName>
    <definedName name="Excel_BuiltIn_Print_Titles_36" localSheetId="72">#REF!</definedName>
    <definedName name="Excel_BuiltIn_Print_Titles_36" localSheetId="73">#REF!</definedName>
    <definedName name="Excel_BuiltIn_Print_Titles_36" localSheetId="74">#REF!</definedName>
    <definedName name="Excel_BuiltIn_Print_Titles_36" localSheetId="75">#REF!</definedName>
    <definedName name="Excel_BuiltIn_Print_Titles_36" localSheetId="76">#REF!</definedName>
    <definedName name="Excel_BuiltIn_Print_Titles_36" localSheetId="77">#REF!</definedName>
    <definedName name="Excel_BuiltIn_Print_Titles_36" localSheetId="78">#REF!</definedName>
    <definedName name="Excel_BuiltIn_Print_Titles_36" localSheetId="79">#REF!</definedName>
    <definedName name="Excel_BuiltIn_Print_Titles_36" localSheetId="80">#REF!</definedName>
    <definedName name="Excel_BuiltIn_Print_Titles_36" localSheetId="81">#REF!</definedName>
    <definedName name="Excel_BuiltIn_Print_Titles_36" localSheetId="82">#REF!</definedName>
    <definedName name="Excel_BuiltIn_Print_Titles_36" localSheetId="83">#REF!</definedName>
    <definedName name="Excel_BuiltIn_Print_Titles_36" localSheetId="84">#REF!</definedName>
    <definedName name="Excel_BuiltIn_Print_Titles_36" localSheetId="85">#REF!</definedName>
    <definedName name="Excel_BuiltIn_Print_Titles_36" localSheetId="86">#REF!</definedName>
    <definedName name="Excel_BuiltIn_Print_Titles_36" localSheetId="87">#REF!</definedName>
    <definedName name="Excel_BuiltIn_Print_Titles_36" localSheetId="88">#REF!</definedName>
    <definedName name="Excel_BuiltIn_Print_Titles_36" localSheetId="89">#REF!</definedName>
    <definedName name="Excel_BuiltIn_Print_Titles_36" localSheetId="90">#REF!</definedName>
    <definedName name="Excel_BuiltIn_Print_Titles_36" localSheetId="91">#REF!</definedName>
    <definedName name="Excel_BuiltIn_Print_Titles_36" localSheetId="92">#REF!</definedName>
    <definedName name="Excel_BuiltIn_Print_Titles_36" localSheetId="93">#REF!</definedName>
    <definedName name="Excel_BuiltIn_Print_Titles_36" localSheetId="94">#REF!</definedName>
    <definedName name="Excel_BuiltIn_Print_Titles_36" localSheetId="95">#REF!</definedName>
    <definedName name="Excel_BuiltIn_Print_Titles_36" localSheetId="96">#REF!</definedName>
    <definedName name="Excel_BuiltIn_Print_Titles_36" localSheetId="97">#REF!</definedName>
    <definedName name="Excel_BuiltIn_Print_Titles_36" localSheetId="98">#REF!</definedName>
    <definedName name="Excel_BuiltIn_Print_Titles_36" localSheetId="99">#REF!</definedName>
    <definedName name="Excel_BuiltIn_Print_Titles_36" localSheetId="100">#REF!</definedName>
    <definedName name="Excel_BuiltIn_Print_Titles_36" localSheetId="101">#REF!</definedName>
    <definedName name="Excel_BuiltIn_Print_Titles_36" localSheetId="102">#REF!</definedName>
    <definedName name="Excel_BuiltIn_Print_Titles_36" localSheetId="103">#REF!</definedName>
    <definedName name="Excel_BuiltIn_Print_Titles_36" localSheetId="15">#REF!</definedName>
    <definedName name="Excel_BuiltIn_Print_Titles_36" localSheetId="16">#REF!</definedName>
    <definedName name="Excel_BuiltIn_Print_Titles_36" localSheetId="20">#REF!</definedName>
    <definedName name="Excel_BuiltIn_Print_Titles_36" localSheetId="21">#REF!</definedName>
    <definedName name="Excel_BuiltIn_Print_Titles_36" localSheetId="22">#REF!</definedName>
    <definedName name="Excel_BuiltIn_Print_Titles_36" localSheetId="23">#REF!</definedName>
    <definedName name="Excel_BuiltIn_Print_Titles_36" localSheetId="17">#REF!</definedName>
    <definedName name="Excel_BuiltIn_Print_Titles_36" localSheetId="24">#REF!</definedName>
    <definedName name="Excel_BuiltIn_Print_Titles_36" localSheetId="25">#REF!</definedName>
    <definedName name="Excel_BuiltIn_Print_Titles_36" localSheetId="18">#REF!</definedName>
    <definedName name="Excel_BuiltIn_Print_Titles_36" localSheetId="19">#REF!</definedName>
    <definedName name="Excel_BuiltIn_Print_Titles_36" localSheetId="5">#REF!</definedName>
    <definedName name="Excel_BuiltIn_Print_Titles_36" localSheetId="6">#REF!</definedName>
    <definedName name="Excel_BuiltIn_Print_Titles_36" localSheetId="7">#REF!</definedName>
    <definedName name="Excel_BuiltIn_Print_Titles_36" localSheetId="8">#REF!</definedName>
    <definedName name="Excel_BuiltIn_Print_Titles_36" localSheetId="9">#REF!</definedName>
    <definedName name="Excel_BuiltIn_Print_Titles_36" localSheetId="10">#REF!</definedName>
    <definedName name="Excel_BuiltIn_Print_Titles_36" localSheetId="11">#REF!</definedName>
    <definedName name="Excel_BuiltIn_Print_Titles_36" localSheetId="12">#REF!</definedName>
    <definedName name="Excel_BuiltIn_Print_Titles_36" localSheetId="13">#REF!</definedName>
    <definedName name="Excel_BuiltIn_Print_Titles_36" localSheetId="14">#REF!</definedName>
    <definedName name="Excel_BuiltIn_Print_Titles_36">#REF!</definedName>
    <definedName name="Excel_BuiltIn_Print_Titles_38" localSheetId="27">#REF!</definedName>
    <definedName name="Excel_BuiltIn_Print_Titles_38" localSheetId="26">#REF!</definedName>
    <definedName name="Excel_BuiltIn_Print_Titles_38" localSheetId="28">#REF!</definedName>
    <definedName name="Excel_BuiltIn_Print_Titles_38" localSheetId="29">#REF!</definedName>
    <definedName name="Excel_BuiltIn_Print_Titles_38" localSheetId="30">#REF!</definedName>
    <definedName name="Excel_BuiltIn_Print_Titles_38" localSheetId="31">#REF!</definedName>
    <definedName name="Excel_BuiltIn_Print_Titles_38" localSheetId="32">#REF!</definedName>
    <definedName name="Excel_BuiltIn_Print_Titles_38" localSheetId="33">#REF!</definedName>
    <definedName name="Excel_BuiltIn_Print_Titles_38" localSheetId="34">#REF!</definedName>
    <definedName name="Excel_BuiltIn_Print_Titles_38" localSheetId="35">#REF!</definedName>
    <definedName name="Excel_BuiltIn_Print_Titles_38" localSheetId="36">#REF!</definedName>
    <definedName name="Excel_BuiltIn_Print_Titles_38" localSheetId="37">#REF!</definedName>
    <definedName name="Excel_BuiltIn_Print_Titles_38" localSheetId="38">#REF!</definedName>
    <definedName name="Excel_BuiltIn_Print_Titles_38" localSheetId="39">#REF!</definedName>
    <definedName name="Excel_BuiltIn_Print_Titles_38" localSheetId="40">#REF!</definedName>
    <definedName name="Excel_BuiltIn_Print_Titles_38" localSheetId="41">#REF!</definedName>
    <definedName name="Excel_BuiltIn_Print_Titles_38" localSheetId="42">#REF!</definedName>
    <definedName name="Excel_BuiltIn_Print_Titles_38" localSheetId="43">#REF!</definedName>
    <definedName name="Excel_BuiltIn_Print_Titles_38" localSheetId="44">#REF!</definedName>
    <definedName name="Excel_BuiltIn_Print_Titles_38" localSheetId="45">#REF!</definedName>
    <definedName name="Excel_BuiltIn_Print_Titles_38" localSheetId="46">#REF!</definedName>
    <definedName name="Excel_BuiltIn_Print_Titles_38" localSheetId="47">#REF!</definedName>
    <definedName name="Excel_BuiltIn_Print_Titles_38" localSheetId="48">#REF!</definedName>
    <definedName name="Excel_BuiltIn_Print_Titles_38" localSheetId="49">#REF!</definedName>
    <definedName name="Excel_BuiltIn_Print_Titles_38" localSheetId="50">#REF!</definedName>
    <definedName name="Excel_BuiltIn_Print_Titles_38" localSheetId="51">#REF!</definedName>
    <definedName name="Excel_BuiltIn_Print_Titles_38" localSheetId="52">#REF!</definedName>
    <definedName name="Excel_BuiltIn_Print_Titles_38" localSheetId="53">#REF!</definedName>
    <definedName name="Excel_BuiltIn_Print_Titles_38" localSheetId="54">#REF!</definedName>
    <definedName name="Excel_BuiltIn_Print_Titles_38" localSheetId="55">#REF!</definedName>
    <definedName name="Excel_BuiltIn_Print_Titles_38" localSheetId="56">#REF!</definedName>
    <definedName name="Excel_BuiltIn_Print_Titles_38" localSheetId="57">#REF!</definedName>
    <definedName name="Excel_BuiltIn_Print_Titles_38" localSheetId="58">#REF!</definedName>
    <definedName name="Excel_BuiltIn_Print_Titles_38" localSheetId="59">#REF!</definedName>
    <definedName name="Excel_BuiltIn_Print_Titles_38" localSheetId="60">#REF!</definedName>
    <definedName name="Excel_BuiltIn_Print_Titles_38" localSheetId="61">#REF!</definedName>
    <definedName name="Excel_BuiltIn_Print_Titles_38" localSheetId="62">#REF!</definedName>
    <definedName name="Excel_BuiltIn_Print_Titles_38" localSheetId="63">#REF!</definedName>
    <definedName name="Excel_BuiltIn_Print_Titles_38" localSheetId="64">#REF!</definedName>
    <definedName name="Excel_BuiltIn_Print_Titles_38" localSheetId="65">#REF!</definedName>
    <definedName name="Excel_BuiltIn_Print_Titles_38" localSheetId="66">#REF!</definedName>
    <definedName name="Excel_BuiltIn_Print_Titles_38" localSheetId="67">#REF!</definedName>
    <definedName name="Excel_BuiltIn_Print_Titles_38" localSheetId="68">#REF!</definedName>
    <definedName name="Excel_BuiltIn_Print_Titles_38" localSheetId="69">#REF!</definedName>
    <definedName name="Excel_BuiltIn_Print_Titles_38" localSheetId="70">#REF!</definedName>
    <definedName name="Excel_BuiltIn_Print_Titles_38" localSheetId="71">#REF!</definedName>
    <definedName name="Excel_BuiltIn_Print_Titles_38" localSheetId="72">#REF!</definedName>
    <definedName name="Excel_BuiltIn_Print_Titles_38" localSheetId="73">#REF!</definedName>
    <definedName name="Excel_BuiltIn_Print_Titles_38" localSheetId="74">#REF!</definedName>
    <definedName name="Excel_BuiltIn_Print_Titles_38" localSheetId="75">#REF!</definedName>
    <definedName name="Excel_BuiltIn_Print_Titles_38" localSheetId="76">#REF!</definedName>
    <definedName name="Excel_BuiltIn_Print_Titles_38" localSheetId="77">#REF!</definedName>
    <definedName name="Excel_BuiltIn_Print_Titles_38" localSheetId="78">#REF!</definedName>
    <definedName name="Excel_BuiltIn_Print_Titles_38" localSheetId="79">#REF!</definedName>
    <definedName name="Excel_BuiltIn_Print_Titles_38" localSheetId="80">#REF!</definedName>
    <definedName name="Excel_BuiltIn_Print_Titles_38" localSheetId="81">#REF!</definedName>
    <definedName name="Excel_BuiltIn_Print_Titles_38" localSheetId="82">#REF!</definedName>
    <definedName name="Excel_BuiltIn_Print_Titles_38" localSheetId="83">#REF!</definedName>
    <definedName name="Excel_BuiltIn_Print_Titles_38" localSheetId="84">#REF!</definedName>
    <definedName name="Excel_BuiltIn_Print_Titles_38" localSheetId="85">#REF!</definedName>
    <definedName name="Excel_BuiltIn_Print_Titles_38" localSheetId="86">#REF!</definedName>
    <definedName name="Excel_BuiltIn_Print_Titles_38" localSheetId="87">#REF!</definedName>
    <definedName name="Excel_BuiltIn_Print_Titles_38" localSheetId="88">#REF!</definedName>
    <definedName name="Excel_BuiltIn_Print_Titles_38" localSheetId="89">#REF!</definedName>
    <definedName name="Excel_BuiltIn_Print_Titles_38" localSheetId="90">#REF!</definedName>
    <definedName name="Excel_BuiltIn_Print_Titles_38" localSheetId="91">#REF!</definedName>
    <definedName name="Excel_BuiltIn_Print_Titles_38" localSheetId="92">#REF!</definedName>
    <definedName name="Excel_BuiltIn_Print_Titles_38" localSheetId="93">#REF!</definedName>
    <definedName name="Excel_BuiltIn_Print_Titles_38" localSheetId="94">#REF!</definedName>
    <definedName name="Excel_BuiltIn_Print_Titles_38" localSheetId="95">#REF!</definedName>
    <definedName name="Excel_BuiltIn_Print_Titles_38" localSheetId="96">#REF!</definedName>
    <definedName name="Excel_BuiltIn_Print_Titles_38" localSheetId="97">#REF!</definedName>
    <definedName name="Excel_BuiltIn_Print_Titles_38" localSheetId="98">#REF!</definedName>
    <definedName name="Excel_BuiltIn_Print_Titles_38" localSheetId="99">#REF!</definedName>
    <definedName name="Excel_BuiltIn_Print_Titles_38" localSheetId="100">#REF!</definedName>
    <definedName name="Excel_BuiltIn_Print_Titles_38" localSheetId="101">#REF!</definedName>
    <definedName name="Excel_BuiltIn_Print_Titles_38" localSheetId="102">#REF!</definedName>
    <definedName name="Excel_BuiltIn_Print_Titles_38" localSheetId="103">#REF!</definedName>
    <definedName name="Excel_BuiltIn_Print_Titles_38" localSheetId="15">#REF!</definedName>
    <definedName name="Excel_BuiltIn_Print_Titles_38" localSheetId="16">#REF!</definedName>
    <definedName name="Excel_BuiltIn_Print_Titles_38" localSheetId="20">#REF!</definedName>
    <definedName name="Excel_BuiltIn_Print_Titles_38" localSheetId="21">#REF!</definedName>
    <definedName name="Excel_BuiltIn_Print_Titles_38" localSheetId="22">#REF!</definedName>
    <definedName name="Excel_BuiltIn_Print_Titles_38" localSheetId="23">#REF!</definedName>
    <definedName name="Excel_BuiltIn_Print_Titles_38" localSheetId="17">#REF!</definedName>
    <definedName name="Excel_BuiltIn_Print_Titles_38" localSheetId="24">#REF!</definedName>
    <definedName name="Excel_BuiltIn_Print_Titles_38" localSheetId="25">#REF!</definedName>
    <definedName name="Excel_BuiltIn_Print_Titles_38" localSheetId="18">#REF!</definedName>
    <definedName name="Excel_BuiltIn_Print_Titles_38" localSheetId="19">#REF!</definedName>
    <definedName name="Excel_BuiltIn_Print_Titles_38" localSheetId="5">#REF!</definedName>
    <definedName name="Excel_BuiltIn_Print_Titles_38" localSheetId="6">#REF!</definedName>
    <definedName name="Excel_BuiltIn_Print_Titles_38" localSheetId="7">#REF!</definedName>
    <definedName name="Excel_BuiltIn_Print_Titles_38" localSheetId="8">#REF!</definedName>
    <definedName name="Excel_BuiltIn_Print_Titles_38" localSheetId="9">#REF!</definedName>
    <definedName name="Excel_BuiltIn_Print_Titles_38" localSheetId="10">#REF!</definedName>
    <definedName name="Excel_BuiltIn_Print_Titles_38" localSheetId="11">#REF!</definedName>
    <definedName name="Excel_BuiltIn_Print_Titles_38" localSheetId="12">#REF!</definedName>
    <definedName name="Excel_BuiltIn_Print_Titles_38" localSheetId="13">#REF!</definedName>
    <definedName name="Excel_BuiltIn_Print_Titles_38" localSheetId="14">#REF!</definedName>
    <definedName name="Excel_BuiltIn_Print_Titles_38">#REF!</definedName>
    <definedName name="Excel_BuiltIn_Print_Titles_39" localSheetId="27">#REF!</definedName>
    <definedName name="Excel_BuiltIn_Print_Titles_39" localSheetId="26">#REF!</definedName>
    <definedName name="Excel_BuiltIn_Print_Titles_39" localSheetId="28">#REF!</definedName>
    <definedName name="Excel_BuiltIn_Print_Titles_39" localSheetId="29">#REF!</definedName>
    <definedName name="Excel_BuiltIn_Print_Titles_39" localSheetId="30">#REF!</definedName>
    <definedName name="Excel_BuiltIn_Print_Titles_39" localSheetId="31">#REF!</definedName>
    <definedName name="Excel_BuiltIn_Print_Titles_39" localSheetId="32">#REF!</definedName>
    <definedName name="Excel_BuiltIn_Print_Titles_39" localSheetId="33">#REF!</definedName>
    <definedName name="Excel_BuiltIn_Print_Titles_39" localSheetId="34">#REF!</definedName>
    <definedName name="Excel_BuiltIn_Print_Titles_39" localSheetId="35">#REF!</definedName>
    <definedName name="Excel_BuiltIn_Print_Titles_39" localSheetId="36">#REF!</definedName>
    <definedName name="Excel_BuiltIn_Print_Titles_39" localSheetId="37">#REF!</definedName>
    <definedName name="Excel_BuiltIn_Print_Titles_39" localSheetId="38">#REF!</definedName>
    <definedName name="Excel_BuiltIn_Print_Titles_39" localSheetId="39">#REF!</definedName>
    <definedName name="Excel_BuiltIn_Print_Titles_39" localSheetId="40">#REF!</definedName>
    <definedName name="Excel_BuiltIn_Print_Titles_39" localSheetId="41">#REF!</definedName>
    <definedName name="Excel_BuiltIn_Print_Titles_39" localSheetId="42">#REF!</definedName>
    <definedName name="Excel_BuiltIn_Print_Titles_39" localSheetId="43">#REF!</definedName>
    <definedName name="Excel_BuiltIn_Print_Titles_39" localSheetId="44">#REF!</definedName>
    <definedName name="Excel_BuiltIn_Print_Titles_39" localSheetId="45">#REF!</definedName>
    <definedName name="Excel_BuiltIn_Print_Titles_39" localSheetId="46">#REF!</definedName>
    <definedName name="Excel_BuiltIn_Print_Titles_39" localSheetId="47">#REF!</definedName>
    <definedName name="Excel_BuiltIn_Print_Titles_39" localSheetId="48">#REF!</definedName>
    <definedName name="Excel_BuiltIn_Print_Titles_39" localSheetId="49">#REF!</definedName>
    <definedName name="Excel_BuiltIn_Print_Titles_39" localSheetId="50">#REF!</definedName>
    <definedName name="Excel_BuiltIn_Print_Titles_39" localSheetId="51">#REF!</definedName>
    <definedName name="Excel_BuiltIn_Print_Titles_39" localSheetId="52">#REF!</definedName>
    <definedName name="Excel_BuiltIn_Print_Titles_39" localSheetId="53">#REF!</definedName>
    <definedName name="Excel_BuiltIn_Print_Titles_39" localSheetId="54">#REF!</definedName>
    <definedName name="Excel_BuiltIn_Print_Titles_39" localSheetId="55">#REF!</definedName>
    <definedName name="Excel_BuiltIn_Print_Titles_39" localSheetId="56">#REF!</definedName>
    <definedName name="Excel_BuiltIn_Print_Titles_39" localSheetId="57">#REF!</definedName>
    <definedName name="Excel_BuiltIn_Print_Titles_39" localSheetId="58">#REF!</definedName>
    <definedName name="Excel_BuiltIn_Print_Titles_39" localSheetId="59">#REF!</definedName>
    <definedName name="Excel_BuiltIn_Print_Titles_39" localSheetId="60">#REF!</definedName>
    <definedName name="Excel_BuiltIn_Print_Titles_39" localSheetId="61">#REF!</definedName>
    <definedName name="Excel_BuiltIn_Print_Titles_39" localSheetId="62">#REF!</definedName>
    <definedName name="Excel_BuiltIn_Print_Titles_39" localSheetId="63">#REF!</definedName>
    <definedName name="Excel_BuiltIn_Print_Titles_39" localSheetId="64">#REF!</definedName>
    <definedName name="Excel_BuiltIn_Print_Titles_39" localSheetId="65">#REF!</definedName>
    <definedName name="Excel_BuiltIn_Print_Titles_39" localSheetId="66">#REF!</definedName>
    <definedName name="Excel_BuiltIn_Print_Titles_39" localSheetId="67">#REF!</definedName>
    <definedName name="Excel_BuiltIn_Print_Titles_39" localSheetId="68">#REF!</definedName>
    <definedName name="Excel_BuiltIn_Print_Titles_39" localSheetId="69">#REF!</definedName>
    <definedName name="Excel_BuiltIn_Print_Titles_39" localSheetId="70">#REF!</definedName>
    <definedName name="Excel_BuiltIn_Print_Titles_39" localSheetId="71">#REF!</definedName>
    <definedName name="Excel_BuiltIn_Print_Titles_39" localSheetId="72">#REF!</definedName>
    <definedName name="Excel_BuiltIn_Print_Titles_39" localSheetId="73">#REF!</definedName>
    <definedName name="Excel_BuiltIn_Print_Titles_39" localSheetId="74">#REF!</definedName>
    <definedName name="Excel_BuiltIn_Print_Titles_39" localSheetId="75">#REF!</definedName>
    <definedName name="Excel_BuiltIn_Print_Titles_39" localSheetId="76">#REF!</definedName>
    <definedName name="Excel_BuiltIn_Print_Titles_39" localSheetId="77">#REF!</definedName>
    <definedName name="Excel_BuiltIn_Print_Titles_39" localSheetId="78">#REF!</definedName>
    <definedName name="Excel_BuiltIn_Print_Titles_39" localSheetId="79">#REF!</definedName>
    <definedName name="Excel_BuiltIn_Print_Titles_39" localSheetId="80">#REF!</definedName>
    <definedName name="Excel_BuiltIn_Print_Titles_39" localSheetId="81">#REF!</definedName>
    <definedName name="Excel_BuiltIn_Print_Titles_39" localSheetId="82">#REF!</definedName>
    <definedName name="Excel_BuiltIn_Print_Titles_39" localSheetId="83">#REF!</definedName>
    <definedName name="Excel_BuiltIn_Print_Titles_39" localSheetId="84">#REF!</definedName>
    <definedName name="Excel_BuiltIn_Print_Titles_39" localSheetId="85">#REF!</definedName>
    <definedName name="Excel_BuiltIn_Print_Titles_39" localSheetId="86">#REF!</definedName>
    <definedName name="Excel_BuiltIn_Print_Titles_39" localSheetId="87">#REF!</definedName>
    <definedName name="Excel_BuiltIn_Print_Titles_39" localSheetId="88">#REF!</definedName>
    <definedName name="Excel_BuiltIn_Print_Titles_39" localSheetId="89">#REF!</definedName>
    <definedName name="Excel_BuiltIn_Print_Titles_39" localSheetId="90">#REF!</definedName>
    <definedName name="Excel_BuiltIn_Print_Titles_39" localSheetId="91">#REF!</definedName>
    <definedName name="Excel_BuiltIn_Print_Titles_39" localSheetId="92">#REF!</definedName>
    <definedName name="Excel_BuiltIn_Print_Titles_39" localSheetId="93">#REF!</definedName>
    <definedName name="Excel_BuiltIn_Print_Titles_39" localSheetId="94">#REF!</definedName>
    <definedName name="Excel_BuiltIn_Print_Titles_39" localSheetId="95">#REF!</definedName>
    <definedName name="Excel_BuiltIn_Print_Titles_39" localSheetId="96">#REF!</definedName>
    <definedName name="Excel_BuiltIn_Print_Titles_39" localSheetId="97">#REF!</definedName>
    <definedName name="Excel_BuiltIn_Print_Titles_39" localSheetId="98">#REF!</definedName>
    <definedName name="Excel_BuiltIn_Print_Titles_39" localSheetId="99">#REF!</definedName>
    <definedName name="Excel_BuiltIn_Print_Titles_39" localSheetId="100">#REF!</definedName>
    <definedName name="Excel_BuiltIn_Print_Titles_39" localSheetId="101">#REF!</definedName>
    <definedName name="Excel_BuiltIn_Print_Titles_39" localSheetId="102">#REF!</definedName>
    <definedName name="Excel_BuiltIn_Print_Titles_39" localSheetId="103">#REF!</definedName>
    <definedName name="Excel_BuiltIn_Print_Titles_39" localSheetId="15">#REF!</definedName>
    <definedName name="Excel_BuiltIn_Print_Titles_39" localSheetId="16">#REF!</definedName>
    <definedName name="Excel_BuiltIn_Print_Titles_39" localSheetId="20">#REF!</definedName>
    <definedName name="Excel_BuiltIn_Print_Titles_39" localSheetId="21">#REF!</definedName>
    <definedName name="Excel_BuiltIn_Print_Titles_39" localSheetId="22">#REF!</definedName>
    <definedName name="Excel_BuiltIn_Print_Titles_39" localSheetId="23">#REF!</definedName>
    <definedName name="Excel_BuiltIn_Print_Titles_39" localSheetId="17">#REF!</definedName>
    <definedName name="Excel_BuiltIn_Print_Titles_39" localSheetId="24">#REF!</definedName>
    <definedName name="Excel_BuiltIn_Print_Titles_39" localSheetId="25">#REF!</definedName>
    <definedName name="Excel_BuiltIn_Print_Titles_39" localSheetId="18">#REF!</definedName>
    <definedName name="Excel_BuiltIn_Print_Titles_39" localSheetId="19">#REF!</definedName>
    <definedName name="Excel_BuiltIn_Print_Titles_39" localSheetId="5">#REF!</definedName>
    <definedName name="Excel_BuiltIn_Print_Titles_39" localSheetId="6">#REF!</definedName>
    <definedName name="Excel_BuiltIn_Print_Titles_39" localSheetId="7">#REF!</definedName>
    <definedName name="Excel_BuiltIn_Print_Titles_39" localSheetId="8">#REF!</definedName>
    <definedName name="Excel_BuiltIn_Print_Titles_39" localSheetId="9">#REF!</definedName>
    <definedName name="Excel_BuiltIn_Print_Titles_39" localSheetId="10">#REF!</definedName>
    <definedName name="Excel_BuiltIn_Print_Titles_39" localSheetId="11">#REF!</definedName>
    <definedName name="Excel_BuiltIn_Print_Titles_39" localSheetId="12">#REF!</definedName>
    <definedName name="Excel_BuiltIn_Print_Titles_39" localSheetId="13">#REF!</definedName>
    <definedName name="Excel_BuiltIn_Print_Titles_39" localSheetId="14">#REF!</definedName>
    <definedName name="Excel_BuiltIn_Print_Titles_39">#REF!</definedName>
    <definedName name="Excel_BuiltIn_Print_Titles_41" localSheetId="27">#REF!</definedName>
    <definedName name="Excel_BuiltIn_Print_Titles_41" localSheetId="26">#REF!</definedName>
    <definedName name="Excel_BuiltIn_Print_Titles_41" localSheetId="28">#REF!</definedName>
    <definedName name="Excel_BuiltIn_Print_Titles_41" localSheetId="29">#REF!</definedName>
    <definedName name="Excel_BuiltIn_Print_Titles_41" localSheetId="30">#REF!</definedName>
    <definedName name="Excel_BuiltIn_Print_Titles_41" localSheetId="31">#REF!</definedName>
    <definedName name="Excel_BuiltIn_Print_Titles_41" localSheetId="32">#REF!</definedName>
    <definedName name="Excel_BuiltIn_Print_Titles_41" localSheetId="33">#REF!</definedName>
    <definedName name="Excel_BuiltIn_Print_Titles_41" localSheetId="34">#REF!</definedName>
    <definedName name="Excel_BuiltIn_Print_Titles_41" localSheetId="35">#REF!</definedName>
    <definedName name="Excel_BuiltIn_Print_Titles_41" localSheetId="36">#REF!</definedName>
    <definedName name="Excel_BuiltIn_Print_Titles_41" localSheetId="37">#REF!</definedName>
    <definedName name="Excel_BuiltIn_Print_Titles_41" localSheetId="38">#REF!</definedName>
    <definedName name="Excel_BuiltIn_Print_Titles_41" localSheetId="39">#REF!</definedName>
    <definedName name="Excel_BuiltIn_Print_Titles_41" localSheetId="40">#REF!</definedName>
    <definedName name="Excel_BuiltIn_Print_Titles_41" localSheetId="41">#REF!</definedName>
    <definedName name="Excel_BuiltIn_Print_Titles_41" localSheetId="42">#REF!</definedName>
    <definedName name="Excel_BuiltIn_Print_Titles_41" localSheetId="43">#REF!</definedName>
    <definedName name="Excel_BuiltIn_Print_Titles_41" localSheetId="44">#REF!</definedName>
    <definedName name="Excel_BuiltIn_Print_Titles_41" localSheetId="45">#REF!</definedName>
    <definedName name="Excel_BuiltIn_Print_Titles_41" localSheetId="46">#REF!</definedName>
    <definedName name="Excel_BuiltIn_Print_Titles_41" localSheetId="47">#REF!</definedName>
    <definedName name="Excel_BuiltIn_Print_Titles_41" localSheetId="48">#REF!</definedName>
    <definedName name="Excel_BuiltIn_Print_Titles_41" localSheetId="49">#REF!</definedName>
    <definedName name="Excel_BuiltIn_Print_Titles_41" localSheetId="50">#REF!</definedName>
    <definedName name="Excel_BuiltIn_Print_Titles_41" localSheetId="51">#REF!</definedName>
    <definedName name="Excel_BuiltIn_Print_Titles_41" localSheetId="52">#REF!</definedName>
    <definedName name="Excel_BuiltIn_Print_Titles_41" localSheetId="53">#REF!</definedName>
    <definedName name="Excel_BuiltIn_Print_Titles_41" localSheetId="54">#REF!</definedName>
    <definedName name="Excel_BuiltIn_Print_Titles_41" localSheetId="55">#REF!</definedName>
    <definedName name="Excel_BuiltIn_Print_Titles_41" localSheetId="56">#REF!</definedName>
    <definedName name="Excel_BuiltIn_Print_Titles_41" localSheetId="57">#REF!</definedName>
    <definedName name="Excel_BuiltIn_Print_Titles_41" localSheetId="58">#REF!</definedName>
    <definedName name="Excel_BuiltIn_Print_Titles_41" localSheetId="59">#REF!</definedName>
    <definedName name="Excel_BuiltIn_Print_Titles_41" localSheetId="60">#REF!</definedName>
    <definedName name="Excel_BuiltIn_Print_Titles_41" localSheetId="61">#REF!</definedName>
    <definedName name="Excel_BuiltIn_Print_Titles_41" localSheetId="62">#REF!</definedName>
    <definedName name="Excel_BuiltIn_Print_Titles_41" localSheetId="63">#REF!</definedName>
    <definedName name="Excel_BuiltIn_Print_Titles_41" localSheetId="64">#REF!</definedName>
    <definedName name="Excel_BuiltIn_Print_Titles_41" localSheetId="65">#REF!</definedName>
    <definedName name="Excel_BuiltIn_Print_Titles_41" localSheetId="66">#REF!</definedName>
    <definedName name="Excel_BuiltIn_Print_Titles_41" localSheetId="67">#REF!</definedName>
    <definedName name="Excel_BuiltIn_Print_Titles_41" localSheetId="68">#REF!</definedName>
    <definedName name="Excel_BuiltIn_Print_Titles_41" localSheetId="69">#REF!</definedName>
    <definedName name="Excel_BuiltIn_Print_Titles_41" localSheetId="70">#REF!</definedName>
    <definedName name="Excel_BuiltIn_Print_Titles_41" localSheetId="71">#REF!</definedName>
    <definedName name="Excel_BuiltIn_Print_Titles_41" localSheetId="72">#REF!</definedName>
    <definedName name="Excel_BuiltIn_Print_Titles_41" localSheetId="73">#REF!</definedName>
    <definedName name="Excel_BuiltIn_Print_Titles_41" localSheetId="74">#REF!</definedName>
    <definedName name="Excel_BuiltIn_Print_Titles_41" localSheetId="75">#REF!</definedName>
    <definedName name="Excel_BuiltIn_Print_Titles_41" localSheetId="76">#REF!</definedName>
    <definedName name="Excel_BuiltIn_Print_Titles_41" localSheetId="77">#REF!</definedName>
    <definedName name="Excel_BuiltIn_Print_Titles_41" localSheetId="78">#REF!</definedName>
    <definedName name="Excel_BuiltIn_Print_Titles_41" localSheetId="79">#REF!</definedName>
    <definedName name="Excel_BuiltIn_Print_Titles_41" localSheetId="80">#REF!</definedName>
    <definedName name="Excel_BuiltIn_Print_Titles_41" localSheetId="81">#REF!</definedName>
    <definedName name="Excel_BuiltIn_Print_Titles_41" localSheetId="82">#REF!</definedName>
    <definedName name="Excel_BuiltIn_Print_Titles_41" localSheetId="83">#REF!</definedName>
    <definedName name="Excel_BuiltIn_Print_Titles_41" localSheetId="84">#REF!</definedName>
    <definedName name="Excel_BuiltIn_Print_Titles_41" localSheetId="85">#REF!</definedName>
    <definedName name="Excel_BuiltIn_Print_Titles_41" localSheetId="86">#REF!</definedName>
    <definedName name="Excel_BuiltIn_Print_Titles_41" localSheetId="87">#REF!</definedName>
    <definedName name="Excel_BuiltIn_Print_Titles_41" localSheetId="88">#REF!</definedName>
    <definedName name="Excel_BuiltIn_Print_Titles_41" localSheetId="89">#REF!</definedName>
    <definedName name="Excel_BuiltIn_Print_Titles_41" localSheetId="90">#REF!</definedName>
    <definedName name="Excel_BuiltIn_Print_Titles_41" localSheetId="91">#REF!</definedName>
    <definedName name="Excel_BuiltIn_Print_Titles_41" localSheetId="92">#REF!</definedName>
    <definedName name="Excel_BuiltIn_Print_Titles_41" localSheetId="93">#REF!</definedName>
    <definedName name="Excel_BuiltIn_Print_Titles_41" localSheetId="94">#REF!</definedName>
    <definedName name="Excel_BuiltIn_Print_Titles_41" localSheetId="95">#REF!</definedName>
    <definedName name="Excel_BuiltIn_Print_Titles_41" localSheetId="96">#REF!</definedName>
    <definedName name="Excel_BuiltIn_Print_Titles_41" localSheetId="97">#REF!</definedName>
    <definedName name="Excel_BuiltIn_Print_Titles_41" localSheetId="98">#REF!</definedName>
    <definedName name="Excel_BuiltIn_Print_Titles_41" localSheetId="99">#REF!</definedName>
    <definedName name="Excel_BuiltIn_Print_Titles_41" localSheetId="100">#REF!</definedName>
    <definedName name="Excel_BuiltIn_Print_Titles_41" localSheetId="101">#REF!</definedName>
    <definedName name="Excel_BuiltIn_Print_Titles_41" localSheetId="102">#REF!</definedName>
    <definedName name="Excel_BuiltIn_Print_Titles_41" localSheetId="103">#REF!</definedName>
    <definedName name="Excel_BuiltIn_Print_Titles_41" localSheetId="15">#REF!</definedName>
    <definedName name="Excel_BuiltIn_Print_Titles_41" localSheetId="16">#REF!</definedName>
    <definedName name="Excel_BuiltIn_Print_Titles_41" localSheetId="20">#REF!</definedName>
    <definedName name="Excel_BuiltIn_Print_Titles_41" localSheetId="21">#REF!</definedName>
    <definedName name="Excel_BuiltIn_Print_Titles_41" localSheetId="22">#REF!</definedName>
    <definedName name="Excel_BuiltIn_Print_Titles_41" localSheetId="23">#REF!</definedName>
    <definedName name="Excel_BuiltIn_Print_Titles_41" localSheetId="17">#REF!</definedName>
    <definedName name="Excel_BuiltIn_Print_Titles_41" localSheetId="24">#REF!</definedName>
    <definedName name="Excel_BuiltIn_Print_Titles_41" localSheetId="25">#REF!</definedName>
    <definedName name="Excel_BuiltIn_Print_Titles_41" localSheetId="18">#REF!</definedName>
    <definedName name="Excel_BuiltIn_Print_Titles_41" localSheetId="19">#REF!</definedName>
    <definedName name="Excel_BuiltIn_Print_Titles_41" localSheetId="5">#REF!</definedName>
    <definedName name="Excel_BuiltIn_Print_Titles_41" localSheetId="6">#REF!</definedName>
    <definedName name="Excel_BuiltIn_Print_Titles_41" localSheetId="7">#REF!</definedName>
    <definedName name="Excel_BuiltIn_Print_Titles_41" localSheetId="8">#REF!</definedName>
    <definedName name="Excel_BuiltIn_Print_Titles_41" localSheetId="9">#REF!</definedName>
    <definedName name="Excel_BuiltIn_Print_Titles_41" localSheetId="10">#REF!</definedName>
    <definedName name="Excel_BuiltIn_Print_Titles_41" localSheetId="11">#REF!</definedName>
    <definedName name="Excel_BuiltIn_Print_Titles_41" localSheetId="12">#REF!</definedName>
    <definedName name="Excel_BuiltIn_Print_Titles_41" localSheetId="13">#REF!</definedName>
    <definedName name="Excel_BuiltIn_Print_Titles_41" localSheetId="14">#REF!</definedName>
    <definedName name="Excel_BuiltIn_Print_Titles_41">#REF!</definedName>
    <definedName name="Excel_BuiltIn_Print_Titles_43" localSheetId="27">#REF!</definedName>
    <definedName name="Excel_BuiltIn_Print_Titles_43" localSheetId="26">#REF!</definedName>
    <definedName name="Excel_BuiltIn_Print_Titles_43" localSheetId="28">#REF!</definedName>
    <definedName name="Excel_BuiltIn_Print_Titles_43" localSheetId="29">#REF!</definedName>
    <definedName name="Excel_BuiltIn_Print_Titles_43" localSheetId="30">#REF!</definedName>
    <definedName name="Excel_BuiltIn_Print_Titles_43" localSheetId="31">#REF!</definedName>
    <definedName name="Excel_BuiltIn_Print_Titles_43" localSheetId="32">#REF!</definedName>
    <definedName name="Excel_BuiltIn_Print_Titles_43" localSheetId="33">#REF!</definedName>
    <definedName name="Excel_BuiltIn_Print_Titles_43" localSheetId="34">#REF!</definedName>
    <definedName name="Excel_BuiltIn_Print_Titles_43" localSheetId="35">#REF!</definedName>
    <definedName name="Excel_BuiltIn_Print_Titles_43" localSheetId="36">#REF!</definedName>
    <definedName name="Excel_BuiltIn_Print_Titles_43" localSheetId="37">#REF!</definedName>
    <definedName name="Excel_BuiltIn_Print_Titles_43" localSheetId="38">#REF!</definedName>
    <definedName name="Excel_BuiltIn_Print_Titles_43" localSheetId="39">#REF!</definedName>
    <definedName name="Excel_BuiltIn_Print_Titles_43" localSheetId="40">#REF!</definedName>
    <definedName name="Excel_BuiltIn_Print_Titles_43" localSheetId="41">#REF!</definedName>
    <definedName name="Excel_BuiltIn_Print_Titles_43" localSheetId="42">#REF!</definedName>
    <definedName name="Excel_BuiltIn_Print_Titles_43" localSheetId="43">#REF!</definedName>
    <definedName name="Excel_BuiltIn_Print_Titles_43" localSheetId="44">#REF!</definedName>
    <definedName name="Excel_BuiltIn_Print_Titles_43" localSheetId="45">#REF!</definedName>
    <definedName name="Excel_BuiltIn_Print_Titles_43" localSheetId="46">#REF!</definedName>
    <definedName name="Excel_BuiltIn_Print_Titles_43" localSheetId="47">#REF!</definedName>
    <definedName name="Excel_BuiltIn_Print_Titles_43" localSheetId="48">#REF!</definedName>
    <definedName name="Excel_BuiltIn_Print_Titles_43" localSheetId="49">#REF!</definedName>
    <definedName name="Excel_BuiltIn_Print_Titles_43" localSheetId="50">#REF!</definedName>
    <definedName name="Excel_BuiltIn_Print_Titles_43" localSheetId="51">#REF!</definedName>
    <definedName name="Excel_BuiltIn_Print_Titles_43" localSheetId="52">#REF!</definedName>
    <definedName name="Excel_BuiltIn_Print_Titles_43" localSheetId="53">#REF!</definedName>
    <definedName name="Excel_BuiltIn_Print_Titles_43" localSheetId="54">#REF!</definedName>
    <definedName name="Excel_BuiltIn_Print_Titles_43" localSheetId="55">#REF!</definedName>
    <definedName name="Excel_BuiltIn_Print_Titles_43" localSheetId="56">#REF!</definedName>
    <definedName name="Excel_BuiltIn_Print_Titles_43" localSheetId="57">#REF!</definedName>
    <definedName name="Excel_BuiltIn_Print_Titles_43" localSheetId="58">#REF!</definedName>
    <definedName name="Excel_BuiltIn_Print_Titles_43" localSheetId="59">#REF!</definedName>
    <definedName name="Excel_BuiltIn_Print_Titles_43" localSheetId="60">#REF!</definedName>
    <definedName name="Excel_BuiltIn_Print_Titles_43" localSheetId="61">#REF!</definedName>
    <definedName name="Excel_BuiltIn_Print_Titles_43" localSheetId="62">#REF!</definedName>
    <definedName name="Excel_BuiltIn_Print_Titles_43" localSheetId="63">#REF!</definedName>
    <definedName name="Excel_BuiltIn_Print_Titles_43" localSheetId="64">#REF!</definedName>
    <definedName name="Excel_BuiltIn_Print_Titles_43" localSheetId="65">#REF!</definedName>
    <definedName name="Excel_BuiltIn_Print_Titles_43" localSheetId="66">#REF!</definedName>
    <definedName name="Excel_BuiltIn_Print_Titles_43" localSheetId="67">#REF!</definedName>
    <definedName name="Excel_BuiltIn_Print_Titles_43" localSheetId="68">#REF!</definedName>
    <definedName name="Excel_BuiltIn_Print_Titles_43" localSheetId="69">#REF!</definedName>
    <definedName name="Excel_BuiltIn_Print_Titles_43" localSheetId="70">#REF!</definedName>
    <definedName name="Excel_BuiltIn_Print_Titles_43" localSheetId="71">#REF!</definedName>
    <definedName name="Excel_BuiltIn_Print_Titles_43" localSheetId="72">#REF!</definedName>
    <definedName name="Excel_BuiltIn_Print_Titles_43" localSheetId="73">#REF!</definedName>
    <definedName name="Excel_BuiltIn_Print_Titles_43" localSheetId="74">#REF!</definedName>
    <definedName name="Excel_BuiltIn_Print_Titles_43" localSheetId="75">#REF!</definedName>
    <definedName name="Excel_BuiltIn_Print_Titles_43" localSheetId="76">#REF!</definedName>
    <definedName name="Excel_BuiltIn_Print_Titles_43" localSheetId="77">#REF!</definedName>
    <definedName name="Excel_BuiltIn_Print_Titles_43" localSheetId="78">#REF!</definedName>
    <definedName name="Excel_BuiltIn_Print_Titles_43" localSheetId="79">#REF!</definedName>
    <definedName name="Excel_BuiltIn_Print_Titles_43" localSheetId="80">#REF!</definedName>
    <definedName name="Excel_BuiltIn_Print_Titles_43" localSheetId="81">#REF!</definedName>
    <definedName name="Excel_BuiltIn_Print_Titles_43" localSheetId="82">#REF!</definedName>
    <definedName name="Excel_BuiltIn_Print_Titles_43" localSheetId="83">#REF!</definedName>
    <definedName name="Excel_BuiltIn_Print_Titles_43" localSheetId="84">#REF!</definedName>
    <definedName name="Excel_BuiltIn_Print_Titles_43" localSheetId="85">#REF!</definedName>
    <definedName name="Excel_BuiltIn_Print_Titles_43" localSheetId="86">#REF!</definedName>
    <definedName name="Excel_BuiltIn_Print_Titles_43" localSheetId="87">#REF!</definedName>
    <definedName name="Excel_BuiltIn_Print_Titles_43" localSheetId="88">#REF!</definedName>
    <definedName name="Excel_BuiltIn_Print_Titles_43" localSheetId="89">#REF!</definedName>
    <definedName name="Excel_BuiltIn_Print_Titles_43" localSheetId="90">#REF!</definedName>
    <definedName name="Excel_BuiltIn_Print_Titles_43" localSheetId="91">#REF!</definedName>
    <definedName name="Excel_BuiltIn_Print_Titles_43" localSheetId="92">#REF!</definedName>
    <definedName name="Excel_BuiltIn_Print_Titles_43" localSheetId="93">#REF!</definedName>
    <definedName name="Excel_BuiltIn_Print_Titles_43" localSheetId="94">#REF!</definedName>
    <definedName name="Excel_BuiltIn_Print_Titles_43" localSheetId="95">#REF!</definedName>
    <definedName name="Excel_BuiltIn_Print_Titles_43" localSheetId="96">#REF!</definedName>
    <definedName name="Excel_BuiltIn_Print_Titles_43" localSheetId="97">#REF!</definedName>
    <definedName name="Excel_BuiltIn_Print_Titles_43" localSheetId="98">#REF!</definedName>
    <definedName name="Excel_BuiltIn_Print_Titles_43" localSheetId="99">#REF!</definedName>
    <definedName name="Excel_BuiltIn_Print_Titles_43" localSheetId="100">#REF!</definedName>
    <definedName name="Excel_BuiltIn_Print_Titles_43" localSheetId="101">#REF!</definedName>
    <definedName name="Excel_BuiltIn_Print_Titles_43" localSheetId="102">#REF!</definedName>
    <definedName name="Excel_BuiltIn_Print_Titles_43" localSheetId="103">#REF!</definedName>
    <definedName name="Excel_BuiltIn_Print_Titles_43" localSheetId="15">#REF!</definedName>
    <definedName name="Excel_BuiltIn_Print_Titles_43" localSheetId="16">#REF!</definedName>
    <definedName name="Excel_BuiltIn_Print_Titles_43" localSheetId="20">#REF!</definedName>
    <definedName name="Excel_BuiltIn_Print_Titles_43" localSheetId="21">#REF!</definedName>
    <definedName name="Excel_BuiltIn_Print_Titles_43" localSheetId="22">#REF!</definedName>
    <definedName name="Excel_BuiltIn_Print_Titles_43" localSheetId="23">#REF!</definedName>
    <definedName name="Excel_BuiltIn_Print_Titles_43" localSheetId="17">#REF!</definedName>
    <definedName name="Excel_BuiltIn_Print_Titles_43" localSheetId="24">#REF!</definedName>
    <definedName name="Excel_BuiltIn_Print_Titles_43" localSheetId="25">#REF!</definedName>
    <definedName name="Excel_BuiltIn_Print_Titles_43" localSheetId="18">#REF!</definedName>
    <definedName name="Excel_BuiltIn_Print_Titles_43" localSheetId="19">#REF!</definedName>
    <definedName name="Excel_BuiltIn_Print_Titles_43" localSheetId="5">#REF!</definedName>
    <definedName name="Excel_BuiltIn_Print_Titles_43" localSheetId="6">#REF!</definedName>
    <definedName name="Excel_BuiltIn_Print_Titles_43" localSheetId="7">#REF!</definedName>
    <definedName name="Excel_BuiltIn_Print_Titles_43" localSheetId="8">#REF!</definedName>
    <definedName name="Excel_BuiltIn_Print_Titles_43" localSheetId="9">#REF!</definedName>
    <definedName name="Excel_BuiltIn_Print_Titles_43" localSheetId="10">#REF!</definedName>
    <definedName name="Excel_BuiltIn_Print_Titles_43" localSheetId="11">#REF!</definedName>
    <definedName name="Excel_BuiltIn_Print_Titles_43" localSheetId="12">#REF!</definedName>
    <definedName name="Excel_BuiltIn_Print_Titles_43" localSheetId="13">#REF!</definedName>
    <definedName name="Excel_BuiltIn_Print_Titles_43" localSheetId="14">#REF!</definedName>
    <definedName name="Excel_BuiltIn_Print_Titles_43">#REF!</definedName>
    <definedName name="Excel_BuiltIn_Print_Titles_44" localSheetId="27">#REF!</definedName>
    <definedName name="Excel_BuiltIn_Print_Titles_44" localSheetId="26">#REF!</definedName>
    <definedName name="Excel_BuiltIn_Print_Titles_44" localSheetId="28">#REF!</definedName>
    <definedName name="Excel_BuiltIn_Print_Titles_44" localSheetId="29">#REF!</definedName>
    <definedName name="Excel_BuiltIn_Print_Titles_44" localSheetId="30">#REF!</definedName>
    <definedName name="Excel_BuiltIn_Print_Titles_44" localSheetId="31">#REF!</definedName>
    <definedName name="Excel_BuiltIn_Print_Titles_44" localSheetId="32">#REF!</definedName>
    <definedName name="Excel_BuiltIn_Print_Titles_44" localSheetId="33">#REF!</definedName>
    <definedName name="Excel_BuiltIn_Print_Titles_44" localSheetId="34">#REF!</definedName>
    <definedName name="Excel_BuiltIn_Print_Titles_44" localSheetId="35">#REF!</definedName>
    <definedName name="Excel_BuiltIn_Print_Titles_44" localSheetId="36">#REF!</definedName>
    <definedName name="Excel_BuiltIn_Print_Titles_44" localSheetId="37">#REF!</definedName>
    <definedName name="Excel_BuiltIn_Print_Titles_44" localSheetId="38">#REF!</definedName>
    <definedName name="Excel_BuiltIn_Print_Titles_44" localSheetId="39">#REF!</definedName>
    <definedName name="Excel_BuiltIn_Print_Titles_44" localSheetId="40">#REF!</definedName>
    <definedName name="Excel_BuiltIn_Print_Titles_44" localSheetId="41">#REF!</definedName>
    <definedName name="Excel_BuiltIn_Print_Titles_44" localSheetId="42">#REF!</definedName>
    <definedName name="Excel_BuiltIn_Print_Titles_44" localSheetId="43">#REF!</definedName>
    <definedName name="Excel_BuiltIn_Print_Titles_44" localSheetId="44">#REF!</definedName>
    <definedName name="Excel_BuiltIn_Print_Titles_44" localSheetId="45">#REF!</definedName>
    <definedName name="Excel_BuiltIn_Print_Titles_44" localSheetId="46">#REF!</definedName>
    <definedName name="Excel_BuiltIn_Print_Titles_44" localSheetId="47">#REF!</definedName>
    <definedName name="Excel_BuiltIn_Print_Titles_44" localSheetId="48">#REF!</definedName>
    <definedName name="Excel_BuiltIn_Print_Titles_44" localSheetId="49">#REF!</definedName>
    <definedName name="Excel_BuiltIn_Print_Titles_44" localSheetId="50">#REF!</definedName>
    <definedName name="Excel_BuiltIn_Print_Titles_44" localSheetId="51">#REF!</definedName>
    <definedName name="Excel_BuiltIn_Print_Titles_44" localSheetId="52">#REF!</definedName>
    <definedName name="Excel_BuiltIn_Print_Titles_44" localSheetId="53">#REF!</definedName>
    <definedName name="Excel_BuiltIn_Print_Titles_44" localSheetId="54">#REF!</definedName>
    <definedName name="Excel_BuiltIn_Print_Titles_44" localSheetId="55">#REF!</definedName>
    <definedName name="Excel_BuiltIn_Print_Titles_44" localSheetId="56">#REF!</definedName>
    <definedName name="Excel_BuiltIn_Print_Titles_44" localSheetId="57">#REF!</definedName>
    <definedName name="Excel_BuiltIn_Print_Titles_44" localSheetId="58">#REF!</definedName>
    <definedName name="Excel_BuiltIn_Print_Titles_44" localSheetId="59">#REF!</definedName>
    <definedName name="Excel_BuiltIn_Print_Titles_44" localSheetId="60">#REF!</definedName>
    <definedName name="Excel_BuiltIn_Print_Titles_44" localSheetId="61">#REF!</definedName>
    <definedName name="Excel_BuiltIn_Print_Titles_44" localSheetId="62">#REF!</definedName>
    <definedName name="Excel_BuiltIn_Print_Titles_44" localSheetId="63">#REF!</definedName>
    <definedName name="Excel_BuiltIn_Print_Titles_44" localSheetId="64">#REF!</definedName>
    <definedName name="Excel_BuiltIn_Print_Titles_44" localSheetId="65">#REF!</definedName>
    <definedName name="Excel_BuiltIn_Print_Titles_44" localSheetId="66">#REF!</definedName>
    <definedName name="Excel_BuiltIn_Print_Titles_44" localSheetId="67">#REF!</definedName>
    <definedName name="Excel_BuiltIn_Print_Titles_44" localSheetId="68">#REF!</definedName>
    <definedName name="Excel_BuiltIn_Print_Titles_44" localSheetId="69">#REF!</definedName>
    <definedName name="Excel_BuiltIn_Print_Titles_44" localSheetId="70">#REF!</definedName>
    <definedName name="Excel_BuiltIn_Print_Titles_44" localSheetId="71">#REF!</definedName>
    <definedName name="Excel_BuiltIn_Print_Titles_44" localSheetId="72">#REF!</definedName>
    <definedName name="Excel_BuiltIn_Print_Titles_44" localSheetId="73">#REF!</definedName>
    <definedName name="Excel_BuiltIn_Print_Titles_44" localSheetId="74">#REF!</definedName>
    <definedName name="Excel_BuiltIn_Print_Titles_44" localSheetId="75">#REF!</definedName>
    <definedName name="Excel_BuiltIn_Print_Titles_44" localSheetId="76">#REF!</definedName>
    <definedName name="Excel_BuiltIn_Print_Titles_44" localSheetId="77">#REF!</definedName>
    <definedName name="Excel_BuiltIn_Print_Titles_44" localSheetId="78">#REF!</definedName>
    <definedName name="Excel_BuiltIn_Print_Titles_44" localSheetId="79">#REF!</definedName>
    <definedName name="Excel_BuiltIn_Print_Titles_44" localSheetId="80">#REF!</definedName>
    <definedName name="Excel_BuiltIn_Print_Titles_44" localSheetId="81">#REF!</definedName>
    <definedName name="Excel_BuiltIn_Print_Titles_44" localSheetId="82">#REF!</definedName>
    <definedName name="Excel_BuiltIn_Print_Titles_44" localSheetId="83">#REF!</definedName>
    <definedName name="Excel_BuiltIn_Print_Titles_44" localSheetId="84">#REF!</definedName>
    <definedName name="Excel_BuiltIn_Print_Titles_44" localSheetId="85">#REF!</definedName>
    <definedName name="Excel_BuiltIn_Print_Titles_44" localSheetId="86">#REF!</definedName>
    <definedName name="Excel_BuiltIn_Print_Titles_44" localSheetId="87">#REF!</definedName>
    <definedName name="Excel_BuiltIn_Print_Titles_44" localSheetId="88">#REF!</definedName>
    <definedName name="Excel_BuiltIn_Print_Titles_44" localSheetId="89">#REF!</definedName>
    <definedName name="Excel_BuiltIn_Print_Titles_44" localSheetId="90">#REF!</definedName>
    <definedName name="Excel_BuiltIn_Print_Titles_44" localSheetId="91">#REF!</definedName>
    <definedName name="Excel_BuiltIn_Print_Titles_44" localSheetId="92">#REF!</definedName>
    <definedName name="Excel_BuiltIn_Print_Titles_44" localSheetId="93">#REF!</definedName>
    <definedName name="Excel_BuiltIn_Print_Titles_44" localSheetId="94">#REF!</definedName>
    <definedName name="Excel_BuiltIn_Print_Titles_44" localSheetId="95">#REF!</definedName>
    <definedName name="Excel_BuiltIn_Print_Titles_44" localSheetId="96">#REF!</definedName>
    <definedName name="Excel_BuiltIn_Print_Titles_44" localSheetId="97">#REF!</definedName>
    <definedName name="Excel_BuiltIn_Print_Titles_44" localSheetId="98">#REF!</definedName>
    <definedName name="Excel_BuiltIn_Print_Titles_44" localSheetId="99">#REF!</definedName>
    <definedName name="Excel_BuiltIn_Print_Titles_44" localSheetId="100">#REF!</definedName>
    <definedName name="Excel_BuiltIn_Print_Titles_44" localSheetId="101">#REF!</definedName>
    <definedName name="Excel_BuiltIn_Print_Titles_44" localSheetId="102">#REF!</definedName>
    <definedName name="Excel_BuiltIn_Print_Titles_44" localSheetId="103">#REF!</definedName>
    <definedName name="Excel_BuiltIn_Print_Titles_44" localSheetId="15">#REF!</definedName>
    <definedName name="Excel_BuiltIn_Print_Titles_44" localSheetId="16">#REF!</definedName>
    <definedName name="Excel_BuiltIn_Print_Titles_44" localSheetId="20">#REF!</definedName>
    <definedName name="Excel_BuiltIn_Print_Titles_44" localSheetId="21">#REF!</definedName>
    <definedName name="Excel_BuiltIn_Print_Titles_44" localSheetId="22">#REF!</definedName>
    <definedName name="Excel_BuiltIn_Print_Titles_44" localSheetId="23">#REF!</definedName>
    <definedName name="Excel_BuiltIn_Print_Titles_44" localSheetId="17">#REF!</definedName>
    <definedName name="Excel_BuiltIn_Print_Titles_44" localSheetId="24">#REF!</definedName>
    <definedName name="Excel_BuiltIn_Print_Titles_44" localSheetId="25">#REF!</definedName>
    <definedName name="Excel_BuiltIn_Print_Titles_44" localSheetId="18">#REF!</definedName>
    <definedName name="Excel_BuiltIn_Print_Titles_44" localSheetId="19">#REF!</definedName>
    <definedName name="Excel_BuiltIn_Print_Titles_44" localSheetId="5">#REF!</definedName>
    <definedName name="Excel_BuiltIn_Print_Titles_44" localSheetId="6">#REF!</definedName>
    <definedName name="Excel_BuiltIn_Print_Titles_44" localSheetId="7">#REF!</definedName>
    <definedName name="Excel_BuiltIn_Print_Titles_44" localSheetId="8">#REF!</definedName>
    <definedName name="Excel_BuiltIn_Print_Titles_44" localSheetId="9">#REF!</definedName>
    <definedName name="Excel_BuiltIn_Print_Titles_44" localSheetId="10">#REF!</definedName>
    <definedName name="Excel_BuiltIn_Print_Titles_44" localSheetId="11">#REF!</definedName>
    <definedName name="Excel_BuiltIn_Print_Titles_44" localSheetId="12">#REF!</definedName>
    <definedName name="Excel_BuiltIn_Print_Titles_44" localSheetId="13">#REF!</definedName>
    <definedName name="Excel_BuiltIn_Print_Titles_44" localSheetId="14">#REF!</definedName>
    <definedName name="Excel_BuiltIn_Print_Titles_44">#REF!</definedName>
    <definedName name="Excel_BuiltIn_Print_Titles_46" localSheetId="27">#REF!</definedName>
    <definedName name="Excel_BuiltIn_Print_Titles_46" localSheetId="26">#REF!</definedName>
    <definedName name="Excel_BuiltIn_Print_Titles_46" localSheetId="28">#REF!</definedName>
    <definedName name="Excel_BuiltIn_Print_Titles_46" localSheetId="29">#REF!</definedName>
    <definedName name="Excel_BuiltIn_Print_Titles_46" localSheetId="30">#REF!</definedName>
    <definedName name="Excel_BuiltIn_Print_Titles_46" localSheetId="31">#REF!</definedName>
    <definedName name="Excel_BuiltIn_Print_Titles_46" localSheetId="32">#REF!</definedName>
    <definedName name="Excel_BuiltIn_Print_Titles_46" localSheetId="33">#REF!</definedName>
    <definedName name="Excel_BuiltIn_Print_Titles_46" localSheetId="34">#REF!</definedName>
    <definedName name="Excel_BuiltIn_Print_Titles_46" localSheetId="35">#REF!</definedName>
    <definedName name="Excel_BuiltIn_Print_Titles_46" localSheetId="36">#REF!</definedName>
    <definedName name="Excel_BuiltIn_Print_Titles_46" localSheetId="37">#REF!</definedName>
    <definedName name="Excel_BuiltIn_Print_Titles_46" localSheetId="38">#REF!</definedName>
    <definedName name="Excel_BuiltIn_Print_Titles_46" localSheetId="39">#REF!</definedName>
    <definedName name="Excel_BuiltIn_Print_Titles_46" localSheetId="40">#REF!</definedName>
    <definedName name="Excel_BuiltIn_Print_Titles_46" localSheetId="41">#REF!</definedName>
    <definedName name="Excel_BuiltIn_Print_Titles_46" localSheetId="42">#REF!</definedName>
    <definedName name="Excel_BuiltIn_Print_Titles_46" localSheetId="43">#REF!</definedName>
    <definedName name="Excel_BuiltIn_Print_Titles_46" localSheetId="44">#REF!</definedName>
    <definedName name="Excel_BuiltIn_Print_Titles_46" localSheetId="45">#REF!</definedName>
    <definedName name="Excel_BuiltIn_Print_Titles_46" localSheetId="46">#REF!</definedName>
    <definedName name="Excel_BuiltIn_Print_Titles_46" localSheetId="47">#REF!</definedName>
    <definedName name="Excel_BuiltIn_Print_Titles_46" localSheetId="48">#REF!</definedName>
    <definedName name="Excel_BuiltIn_Print_Titles_46" localSheetId="49">#REF!</definedName>
    <definedName name="Excel_BuiltIn_Print_Titles_46" localSheetId="50">#REF!</definedName>
    <definedName name="Excel_BuiltIn_Print_Titles_46" localSheetId="51">#REF!</definedName>
    <definedName name="Excel_BuiltIn_Print_Titles_46" localSheetId="52">#REF!</definedName>
    <definedName name="Excel_BuiltIn_Print_Titles_46" localSheetId="53">#REF!</definedName>
    <definedName name="Excel_BuiltIn_Print_Titles_46" localSheetId="54">#REF!</definedName>
    <definedName name="Excel_BuiltIn_Print_Titles_46" localSheetId="55">#REF!</definedName>
    <definedName name="Excel_BuiltIn_Print_Titles_46" localSheetId="56">#REF!</definedName>
    <definedName name="Excel_BuiltIn_Print_Titles_46" localSheetId="57">#REF!</definedName>
    <definedName name="Excel_BuiltIn_Print_Titles_46" localSheetId="58">#REF!</definedName>
    <definedName name="Excel_BuiltIn_Print_Titles_46" localSheetId="59">#REF!</definedName>
    <definedName name="Excel_BuiltIn_Print_Titles_46" localSheetId="60">#REF!</definedName>
    <definedName name="Excel_BuiltIn_Print_Titles_46" localSheetId="61">#REF!</definedName>
    <definedName name="Excel_BuiltIn_Print_Titles_46" localSheetId="62">#REF!</definedName>
    <definedName name="Excel_BuiltIn_Print_Titles_46" localSheetId="63">#REF!</definedName>
    <definedName name="Excel_BuiltIn_Print_Titles_46" localSheetId="64">#REF!</definedName>
    <definedName name="Excel_BuiltIn_Print_Titles_46" localSheetId="65">#REF!</definedName>
    <definedName name="Excel_BuiltIn_Print_Titles_46" localSheetId="66">#REF!</definedName>
    <definedName name="Excel_BuiltIn_Print_Titles_46" localSheetId="67">#REF!</definedName>
    <definedName name="Excel_BuiltIn_Print_Titles_46" localSheetId="68">#REF!</definedName>
    <definedName name="Excel_BuiltIn_Print_Titles_46" localSheetId="69">#REF!</definedName>
    <definedName name="Excel_BuiltIn_Print_Titles_46" localSheetId="70">#REF!</definedName>
    <definedName name="Excel_BuiltIn_Print_Titles_46" localSheetId="71">#REF!</definedName>
    <definedName name="Excel_BuiltIn_Print_Titles_46" localSheetId="72">#REF!</definedName>
    <definedName name="Excel_BuiltIn_Print_Titles_46" localSheetId="73">#REF!</definedName>
    <definedName name="Excel_BuiltIn_Print_Titles_46" localSheetId="74">#REF!</definedName>
    <definedName name="Excel_BuiltIn_Print_Titles_46" localSheetId="75">#REF!</definedName>
    <definedName name="Excel_BuiltIn_Print_Titles_46" localSheetId="76">#REF!</definedName>
    <definedName name="Excel_BuiltIn_Print_Titles_46" localSheetId="77">#REF!</definedName>
    <definedName name="Excel_BuiltIn_Print_Titles_46" localSheetId="78">#REF!</definedName>
    <definedName name="Excel_BuiltIn_Print_Titles_46" localSheetId="79">#REF!</definedName>
    <definedName name="Excel_BuiltIn_Print_Titles_46" localSheetId="80">#REF!</definedName>
    <definedName name="Excel_BuiltIn_Print_Titles_46" localSheetId="81">#REF!</definedName>
    <definedName name="Excel_BuiltIn_Print_Titles_46" localSheetId="82">#REF!</definedName>
    <definedName name="Excel_BuiltIn_Print_Titles_46" localSheetId="83">#REF!</definedName>
    <definedName name="Excel_BuiltIn_Print_Titles_46" localSheetId="84">#REF!</definedName>
    <definedName name="Excel_BuiltIn_Print_Titles_46" localSheetId="85">#REF!</definedName>
    <definedName name="Excel_BuiltIn_Print_Titles_46" localSheetId="86">#REF!</definedName>
    <definedName name="Excel_BuiltIn_Print_Titles_46" localSheetId="87">#REF!</definedName>
    <definedName name="Excel_BuiltIn_Print_Titles_46" localSheetId="88">#REF!</definedName>
    <definedName name="Excel_BuiltIn_Print_Titles_46" localSheetId="89">#REF!</definedName>
    <definedName name="Excel_BuiltIn_Print_Titles_46" localSheetId="90">#REF!</definedName>
    <definedName name="Excel_BuiltIn_Print_Titles_46" localSheetId="91">#REF!</definedName>
    <definedName name="Excel_BuiltIn_Print_Titles_46" localSheetId="92">#REF!</definedName>
    <definedName name="Excel_BuiltIn_Print_Titles_46" localSheetId="93">#REF!</definedName>
    <definedName name="Excel_BuiltIn_Print_Titles_46" localSheetId="94">#REF!</definedName>
    <definedName name="Excel_BuiltIn_Print_Titles_46" localSheetId="95">#REF!</definedName>
    <definedName name="Excel_BuiltIn_Print_Titles_46" localSheetId="96">#REF!</definedName>
    <definedName name="Excel_BuiltIn_Print_Titles_46" localSheetId="97">#REF!</definedName>
    <definedName name="Excel_BuiltIn_Print_Titles_46" localSheetId="98">#REF!</definedName>
    <definedName name="Excel_BuiltIn_Print_Titles_46" localSheetId="99">#REF!</definedName>
    <definedName name="Excel_BuiltIn_Print_Titles_46" localSheetId="100">#REF!</definedName>
    <definedName name="Excel_BuiltIn_Print_Titles_46" localSheetId="101">#REF!</definedName>
    <definedName name="Excel_BuiltIn_Print_Titles_46" localSheetId="102">#REF!</definedName>
    <definedName name="Excel_BuiltIn_Print_Titles_46" localSheetId="103">#REF!</definedName>
    <definedName name="Excel_BuiltIn_Print_Titles_46" localSheetId="15">#REF!</definedName>
    <definedName name="Excel_BuiltIn_Print_Titles_46" localSheetId="16">#REF!</definedName>
    <definedName name="Excel_BuiltIn_Print_Titles_46" localSheetId="20">#REF!</definedName>
    <definedName name="Excel_BuiltIn_Print_Titles_46" localSheetId="21">#REF!</definedName>
    <definedName name="Excel_BuiltIn_Print_Titles_46" localSheetId="22">#REF!</definedName>
    <definedName name="Excel_BuiltIn_Print_Titles_46" localSheetId="23">#REF!</definedName>
    <definedName name="Excel_BuiltIn_Print_Titles_46" localSheetId="17">#REF!</definedName>
    <definedName name="Excel_BuiltIn_Print_Titles_46" localSheetId="24">#REF!</definedName>
    <definedName name="Excel_BuiltIn_Print_Titles_46" localSheetId="25">#REF!</definedName>
    <definedName name="Excel_BuiltIn_Print_Titles_46" localSheetId="18">#REF!</definedName>
    <definedName name="Excel_BuiltIn_Print_Titles_46" localSheetId="19">#REF!</definedName>
    <definedName name="Excel_BuiltIn_Print_Titles_46" localSheetId="5">#REF!</definedName>
    <definedName name="Excel_BuiltIn_Print_Titles_46" localSheetId="6">#REF!</definedName>
    <definedName name="Excel_BuiltIn_Print_Titles_46" localSheetId="7">#REF!</definedName>
    <definedName name="Excel_BuiltIn_Print_Titles_46" localSheetId="8">#REF!</definedName>
    <definedName name="Excel_BuiltIn_Print_Titles_46" localSheetId="9">#REF!</definedName>
    <definedName name="Excel_BuiltIn_Print_Titles_46" localSheetId="10">#REF!</definedName>
    <definedName name="Excel_BuiltIn_Print_Titles_46" localSheetId="11">#REF!</definedName>
    <definedName name="Excel_BuiltIn_Print_Titles_46" localSheetId="12">#REF!</definedName>
    <definedName name="Excel_BuiltIn_Print_Titles_46" localSheetId="13">#REF!</definedName>
    <definedName name="Excel_BuiltIn_Print_Titles_46" localSheetId="14">#REF!</definedName>
    <definedName name="Excel_BuiltIn_Print_Titles_46">#REF!</definedName>
    <definedName name="Excel_BuiltIn_Print_Titles_48" localSheetId="27">#REF!</definedName>
    <definedName name="Excel_BuiltIn_Print_Titles_48" localSheetId="26">#REF!</definedName>
    <definedName name="Excel_BuiltIn_Print_Titles_48" localSheetId="28">#REF!</definedName>
    <definedName name="Excel_BuiltIn_Print_Titles_48" localSheetId="29">#REF!</definedName>
    <definedName name="Excel_BuiltIn_Print_Titles_48" localSheetId="30">#REF!</definedName>
    <definedName name="Excel_BuiltIn_Print_Titles_48" localSheetId="31">#REF!</definedName>
    <definedName name="Excel_BuiltIn_Print_Titles_48" localSheetId="32">#REF!</definedName>
    <definedName name="Excel_BuiltIn_Print_Titles_48" localSheetId="33">#REF!</definedName>
    <definedName name="Excel_BuiltIn_Print_Titles_48" localSheetId="34">#REF!</definedName>
    <definedName name="Excel_BuiltIn_Print_Titles_48" localSheetId="35">#REF!</definedName>
    <definedName name="Excel_BuiltIn_Print_Titles_48" localSheetId="36">#REF!</definedName>
    <definedName name="Excel_BuiltIn_Print_Titles_48" localSheetId="37">#REF!</definedName>
    <definedName name="Excel_BuiltIn_Print_Titles_48" localSheetId="38">#REF!</definedName>
    <definedName name="Excel_BuiltIn_Print_Titles_48" localSheetId="39">#REF!</definedName>
    <definedName name="Excel_BuiltIn_Print_Titles_48" localSheetId="40">#REF!</definedName>
    <definedName name="Excel_BuiltIn_Print_Titles_48" localSheetId="41">#REF!</definedName>
    <definedName name="Excel_BuiltIn_Print_Titles_48" localSheetId="42">#REF!</definedName>
    <definedName name="Excel_BuiltIn_Print_Titles_48" localSheetId="43">#REF!</definedName>
    <definedName name="Excel_BuiltIn_Print_Titles_48" localSheetId="44">#REF!</definedName>
    <definedName name="Excel_BuiltIn_Print_Titles_48" localSheetId="45">#REF!</definedName>
    <definedName name="Excel_BuiltIn_Print_Titles_48" localSheetId="46">#REF!</definedName>
    <definedName name="Excel_BuiltIn_Print_Titles_48" localSheetId="47">#REF!</definedName>
    <definedName name="Excel_BuiltIn_Print_Titles_48" localSheetId="48">#REF!</definedName>
    <definedName name="Excel_BuiltIn_Print_Titles_48" localSheetId="49">#REF!</definedName>
    <definedName name="Excel_BuiltIn_Print_Titles_48" localSheetId="50">#REF!</definedName>
    <definedName name="Excel_BuiltIn_Print_Titles_48" localSheetId="51">#REF!</definedName>
    <definedName name="Excel_BuiltIn_Print_Titles_48" localSheetId="52">#REF!</definedName>
    <definedName name="Excel_BuiltIn_Print_Titles_48" localSheetId="53">#REF!</definedName>
    <definedName name="Excel_BuiltIn_Print_Titles_48" localSheetId="54">#REF!</definedName>
    <definedName name="Excel_BuiltIn_Print_Titles_48" localSheetId="55">#REF!</definedName>
    <definedName name="Excel_BuiltIn_Print_Titles_48" localSheetId="56">#REF!</definedName>
    <definedName name="Excel_BuiltIn_Print_Titles_48" localSheetId="57">#REF!</definedName>
    <definedName name="Excel_BuiltIn_Print_Titles_48" localSheetId="58">#REF!</definedName>
    <definedName name="Excel_BuiltIn_Print_Titles_48" localSheetId="59">#REF!</definedName>
    <definedName name="Excel_BuiltIn_Print_Titles_48" localSheetId="60">#REF!</definedName>
    <definedName name="Excel_BuiltIn_Print_Titles_48" localSheetId="61">#REF!</definedName>
    <definedName name="Excel_BuiltIn_Print_Titles_48" localSheetId="62">#REF!</definedName>
    <definedName name="Excel_BuiltIn_Print_Titles_48" localSheetId="63">#REF!</definedName>
    <definedName name="Excel_BuiltIn_Print_Titles_48" localSheetId="64">#REF!</definedName>
    <definedName name="Excel_BuiltIn_Print_Titles_48" localSheetId="65">#REF!</definedName>
    <definedName name="Excel_BuiltIn_Print_Titles_48" localSheetId="66">#REF!</definedName>
    <definedName name="Excel_BuiltIn_Print_Titles_48" localSheetId="67">#REF!</definedName>
    <definedName name="Excel_BuiltIn_Print_Titles_48" localSheetId="68">#REF!</definedName>
    <definedName name="Excel_BuiltIn_Print_Titles_48" localSheetId="69">#REF!</definedName>
    <definedName name="Excel_BuiltIn_Print_Titles_48" localSheetId="70">#REF!</definedName>
    <definedName name="Excel_BuiltIn_Print_Titles_48" localSheetId="71">#REF!</definedName>
    <definedName name="Excel_BuiltIn_Print_Titles_48" localSheetId="72">#REF!</definedName>
    <definedName name="Excel_BuiltIn_Print_Titles_48" localSheetId="73">#REF!</definedName>
    <definedName name="Excel_BuiltIn_Print_Titles_48" localSheetId="74">#REF!</definedName>
    <definedName name="Excel_BuiltIn_Print_Titles_48" localSheetId="75">#REF!</definedName>
    <definedName name="Excel_BuiltIn_Print_Titles_48" localSheetId="76">#REF!</definedName>
    <definedName name="Excel_BuiltIn_Print_Titles_48" localSheetId="77">#REF!</definedName>
    <definedName name="Excel_BuiltIn_Print_Titles_48" localSheetId="78">#REF!</definedName>
    <definedName name="Excel_BuiltIn_Print_Titles_48" localSheetId="79">#REF!</definedName>
    <definedName name="Excel_BuiltIn_Print_Titles_48" localSheetId="80">#REF!</definedName>
    <definedName name="Excel_BuiltIn_Print_Titles_48" localSheetId="81">#REF!</definedName>
    <definedName name="Excel_BuiltIn_Print_Titles_48" localSheetId="82">#REF!</definedName>
    <definedName name="Excel_BuiltIn_Print_Titles_48" localSheetId="83">#REF!</definedName>
    <definedName name="Excel_BuiltIn_Print_Titles_48" localSheetId="84">#REF!</definedName>
    <definedName name="Excel_BuiltIn_Print_Titles_48" localSheetId="85">#REF!</definedName>
    <definedName name="Excel_BuiltIn_Print_Titles_48" localSheetId="86">#REF!</definedName>
    <definedName name="Excel_BuiltIn_Print_Titles_48" localSheetId="87">#REF!</definedName>
    <definedName name="Excel_BuiltIn_Print_Titles_48" localSheetId="88">#REF!</definedName>
    <definedName name="Excel_BuiltIn_Print_Titles_48" localSheetId="89">#REF!</definedName>
    <definedName name="Excel_BuiltIn_Print_Titles_48" localSheetId="90">#REF!</definedName>
    <definedName name="Excel_BuiltIn_Print_Titles_48" localSheetId="91">#REF!</definedName>
    <definedName name="Excel_BuiltIn_Print_Titles_48" localSheetId="92">#REF!</definedName>
    <definedName name="Excel_BuiltIn_Print_Titles_48" localSheetId="93">#REF!</definedName>
    <definedName name="Excel_BuiltIn_Print_Titles_48" localSheetId="94">#REF!</definedName>
    <definedName name="Excel_BuiltIn_Print_Titles_48" localSheetId="95">#REF!</definedName>
    <definedName name="Excel_BuiltIn_Print_Titles_48" localSheetId="96">#REF!</definedName>
    <definedName name="Excel_BuiltIn_Print_Titles_48" localSheetId="97">#REF!</definedName>
    <definedName name="Excel_BuiltIn_Print_Titles_48" localSheetId="98">#REF!</definedName>
    <definedName name="Excel_BuiltIn_Print_Titles_48" localSheetId="99">#REF!</definedName>
    <definedName name="Excel_BuiltIn_Print_Titles_48" localSheetId="100">#REF!</definedName>
    <definedName name="Excel_BuiltIn_Print_Titles_48" localSheetId="101">#REF!</definedName>
    <definedName name="Excel_BuiltIn_Print_Titles_48" localSheetId="102">#REF!</definedName>
    <definedName name="Excel_BuiltIn_Print_Titles_48" localSheetId="103">#REF!</definedName>
    <definedName name="Excel_BuiltIn_Print_Titles_48" localSheetId="15">#REF!</definedName>
    <definedName name="Excel_BuiltIn_Print_Titles_48" localSheetId="16">#REF!</definedName>
    <definedName name="Excel_BuiltIn_Print_Titles_48" localSheetId="20">#REF!</definedName>
    <definedName name="Excel_BuiltIn_Print_Titles_48" localSheetId="21">#REF!</definedName>
    <definedName name="Excel_BuiltIn_Print_Titles_48" localSheetId="22">#REF!</definedName>
    <definedName name="Excel_BuiltIn_Print_Titles_48" localSheetId="23">#REF!</definedName>
    <definedName name="Excel_BuiltIn_Print_Titles_48" localSheetId="17">#REF!</definedName>
    <definedName name="Excel_BuiltIn_Print_Titles_48" localSheetId="24">#REF!</definedName>
    <definedName name="Excel_BuiltIn_Print_Titles_48" localSheetId="25">#REF!</definedName>
    <definedName name="Excel_BuiltIn_Print_Titles_48" localSheetId="18">#REF!</definedName>
    <definedName name="Excel_BuiltIn_Print_Titles_48" localSheetId="19">#REF!</definedName>
    <definedName name="Excel_BuiltIn_Print_Titles_48" localSheetId="5">#REF!</definedName>
    <definedName name="Excel_BuiltIn_Print_Titles_48" localSheetId="6">#REF!</definedName>
    <definedName name="Excel_BuiltIn_Print_Titles_48" localSheetId="7">#REF!</definedName>
    <definedName name="Excel_BuiltIn_Print_Titles_48" localSheetId="8">#REF!</definedName>
    <definedName name="Excel_BuiltIn_Print_Titles_48" localSheetId="9">#REF!</definedName>
    <definedName name="Excel_BuiltIn_Print_Titles_48" localSheetId="10">#REF!</definedName>
    <definedName name="Excel_BuiltIn_Print_Titles_48" localSheetId="11">#REF!</definedName>
    <definedName name="Excel_BuiltIn_Print_Titles_48" localSheetId="12">#REF!</definedName>
    <definedName name="Excel_BuiltIn_Print_Titles_48" localSheetId="13">#REF!</definedName>
    <definedName name="Excel_BuiltIn_Print_Titles_48" localSheetId="14">#REF!</definedName>
    <definedName name="Excel_BuiltIn_Print_Titles_48">#REF!</definedName>
    <definedName name="Excel_BuiltIn_Print_Titles_49" localSheetId="27">#REF!</definedName>
    <definedName name="Excel_BuiltIn_Print_Titles_49" localSheetId="26">#REF!</definedName>
    <definedName name="Excel_BuiltIn_Print_Titles_49" localSheetId="28">#REF!</definedName>
    <definedName name="Excel_BuiltIn_Print_Titles_49" localSheetId="29">#REF!</definedName>
    <definedName name="Excel_BuiltIn_Print_Titles_49" localSheetId="30">#REF!</definedName>
    <definedName name="Excel_BuiltIn_Print_Titles_49" localSheetId="31">#REF!</definedName>
    <definedName name="Excel_BuiltIn_Print_Titles_49" localSheetId="32">#REF!</definedName>
    <definedName name="Excel_BuiltIn_Print_Titles_49" localSheetId="33">#REF!</definedName>
    <definedName name="Excel_BuiltIn_Print_Titles_49" localSheetId="34">#REF!</definedName>
    <definedName name="Excel_BuiltIn_Print_Titles_49" localSheetId="35">#REF!</definedName>
    <definedName name="Excel_BuiltIn_Print_Titles_49" localSheetId="36">#REF!</definedName>
    <definedName name="Excel_BuiltIn_Print_Titles_49" localSheetId="37">#REF!</definedName>
    <definedName name="Excel_BuiltIn_Print_Titles_49" localSheetId="38">#REF!</definedName>
    <definedName name="Excel_BuiltIn_Print_Titles_49" localSheetId="39">#REF!</definedName>
    <definedName name="Excel_BuiltIn_Print_Titles_49" localSheetId="40">#REF!</definedName>
    <definedName name="Excel_BuiltIn_Print_Titles_49" localSheetId="41">#REF!</definedName>
    <definedName name="Excel_BuiltIn_Print_Titles_49" localSheetId="42">#REF!</definedName>
    <definedName name="Excel_BuiltIn_Print_Titles_49" localSheetId="43">#REF!</definedName>
    <definedName name="Excel_BuiltIn_Print_Titles_49" localSheetId="44">#REF!</definedName>
    <definedName name="Excel_BuiltIn_Print_Titles_49" localSheetId="45">#REF!</definedName>
    <definedName name="Excel_BuiltIn_Print_Titles_49" localSheetId="46">#REF!</definedName>
    <definedName name="Excel_BuiltIn_Print_Titles_49" localSheetId="47">#REF!</definedName>
    <definedName name="Excel_BuiltIn_Print_Titles_49" localSheetId="48">#REF!</definedName>
    <definedName name="Excel_BuiltIn_Print_Titles_49" localSheetId="49">#REF!</definedName>
    <definedName name="Excel_BuiltIn_Print_Titles_49" localSheetId="50">#REF!</definedName>
    <definedName name="Excel_BuiltIn_Print_Titles_49" localSheetId="51">#REF!</definedName>
    <definedName name="Excel_BuiltIn_Print_Titles_49" localSheetId="52">#REF!</definedName>
    <definedName name="Excel_BuiltIn_Print_Titles_49" localSheetId="53">#REF!</definedName>
    <definedName name="Excel_BuiltIn_Print_Titles_49" localSheetId="54">#REF!</definedName>
    <definedName name="Excel_BuiltIn_Print_Titles_49" localSheetId="55">#REF!</definedName>
    <definedName name="Excel_BuiltIn_Print_Titles_49" localSheetId="56">#REF!</definedName>
    <definedName name="Excel_BuiltIn_Print_Titles_49" localSheetId="57">#REF!</definedName>
    <definedName name="Excel_BuiltIn_Print_Titles_49" localSheetId="58">#REF!</definedName>
    <definedName name="Excel_BuiltIn_Print_Titles_49" localSheetId="59">#REF!</definedName>
    <definedName name="Excel_BuiltIn_Print_Titles_49" localSheetId="60">#REF!</definedName>
    <definedName name="Excel_BuiltIn_Print_Titles_49" localSheetId="61">#REF!</definedName>
    <definedName name="Excel_BuiltIn_Print_Titles_49" localSheetId="62">#REF!</definedName>
    <definedName name="Excel_BuiltIn_Print_Titles_49" localSheetId="63">#REF!</definedName>
    <definedName name="Excel_BuiltIn_Print_Titles_49" localSheetId="64">#REF!</definedName>
    <definedName name="Excel_BuiltIn_Print_Titles_49" localSheetId="65">#REF!</definedName>
    <definedName name="Excel_BuiltIn_Print_Titles_49" localSheetId="66">#REF!</definedName>
    <definedName name="Excel_BuiltIn_Print_Titles_49" localSheetId="67">#REF!</definedName>
    <definedName name="Excel_BuiltIn_Print_Titles_49" localSheetId="68">#REF!</definedName>
    <definedName name="Excel_BuiltIn_Print_Titles_49" localSheetId="69">#REF!</definedName>
    <definedName name="Excel_BuiltIn_Print_Titles_49" localSheetId="70">#REF!</definedName>
    <definedName name="Excel_BuiltIn_Print_Titles_49" localSheetId="71">#REF!</definedName>
    <definedName name="Excel_BuiltIn_Print_Titles_49" localSheetId="72">#REF!</definedName>
    <definedName name="Excel_BuiltIn_Print_Titles_49" localSheetId="73">#REF!</definedName>
    <definedName name="Excel_BuiltIn_Print_Titles_49" localSheetId="74">#REF!</definedName>
    <definedName name="Excel_BuiltIn_Print_Titles_49" localSheetId="75">#REF!</definedName>
    <definedName name="Excel_BuiltIn_Print_Titles_49" localSheetId="76">#REF!</definedName>
    <definedName name="Excel_BuiltIn_Print_Titles_49" localSheetId="77">#REF!</definedName>
    <definedName name="Excel_BuiltIn_Print_Titles_49" localSheetId="78">#REF!</definedName>
    <definedName name="Excel_BuiltIn_Print_Titles_49" localSheetId="79">#REF!</definedName>
    <definedName name="Excel_BuiltIn_Print_Titles_49" localSheetId="80">#REF!</definedName>
    <definedName name="Excel_BuiltIn_Print_Titles_49" localSheetId="81">#REF!</definedName>
    <definedName name="Excel_BuiltIn_Print_Titles_49" localSheetId="82">#REF!</definedName>
    <definedName name="Excel_BuiltIn_Print_Titles_49" localSheetId="83">#REF!</definedName>
    <definedName name="Excel_BuiltIn_Print_Titles_49" localSheetId="84">#REF!</definedName>
    <definedName name="Excel_BuiltIn_Print_Titles_49" localSheetId="85">#REF!</definedName>
    <definedName name="Excel_BuiltIn_Print_Titles_49" localSheetId="86">#REF!</definedName>
    <definedName name="Excel_BuiltIn_Print_Titles_49" localSheetId="87">#REF!</definedName>
    <definedName name="Excel_BuiltIn_Print_Titles_49" localSheetId="88">#REF!</definedName>
    <definedName name="Excel_BuiltIn_Print_Titles_49" localSheetId="89">#REF!</definedName>
    <definedName name="Excel_BuiltIn_Print_Titles_49" localSheetId="90">#REF!</definedName>
    <definedName name="Excel_BuiltIn_Print_Titles_49" localSheetId="91">#REF!</definedName>
    <definedName name="Excel_BuiltIn_Print_Titles_49" localSheetId="92">#REF!</definedName>
    <definedName name="Excel_BuiltIn_Print_Titles_49" localSheetId="93">#REF!</definedName>
    <definedName name="Excel_BuiltIn_Print_Titles_49" localSheetId="94">#REF!</definedName>
    <definedName name="Excel_BuiltIn_Print_Titles_49" localSheetId="95">#REF!</definedName>
    <definedName name="Excel_BuiltIn_Print_Titles_49" localSheetId="96">#REF!</definedName>
    <definedName name="Excel_BuiltIn_Print_Titles_49" localSheetId="97">#REF!</definedName>
    <definedName name="Excel_BuiltIn_Print_Titles_49" localSheetId="98">#REF!</definedName>
    <definedName name="Excel_BuiltIn_Print_Titles_49" localSheetId="99">#REF!</definedName>
    <definedName name="Excel_BuiltIn_Print_Titles_49" localSheetId="100">#REF!</definedName>
    <definedName name="Excel_BuiltIn_Print_Titles_49" localSheetId="101">#REF!</definedName>
    <definedName name="Excel_BuiltIn_Print_Titles_49" localSheetId="102">#REF!</definedName>
    <definedName name="Excel_BuiltIn_Print_Titles_49" localSheetId="103">#REF!</definedName>
    <definedName name="Excel_BuiltIn_Print_Titles_49" localSheetId="15">#REF!</definedName>
    <definedName name="Excel_BuiltIn_Print_Titles_49" localSheetId="16">#REF!</definedName>
    <definedName name="Excel_BuiltIn_Print_Titles_49" localSheetId="20">#REF!</definedName>
    <definedName name="Excel_BuiltIn_Print_Titles_49" localSheetId="21">#REF!</definedName>
    <definedName name="Excel_BuiltIn_Print_Titles_49" localSheetId="22">#REF!</definedName>
    <definedName name="Excel_BuiltIn_Print_Titles_49" localSheetId="23">#REF!</definedName>
    <definedName name="Excel_BuiltIn_Print_Titles_49" localSheetId="17">#REF!</definedName>
    <definedName name="Excel_BuiltIn_Print_Titles_49" localSheetId="24">#REF!</definedName>
    <definedName name="Excel_BuiltIn_Print_Titles_49" localSheetId="25">#REF!</definedName>
    <definedName name="Excel_BuiltIn_Print_Titles_49" localSheetId="18">#REF!</definedName>
    <definedName name="Excel_BuiltIn_Print_Titles_49" localSheetId="19">#REF!</definedName>
    <definedName name="Excel_BuiltIn_Print_Titles_49" localSheetId="5">#REF!</definedName>
    <definedName name="Excel_BuiltIn_Print_Titles_49" localSheetId="6">#REF!</definedName>
    <definedName name="Excel_BuiltIn_Print_Titles_49" localSheetId="7">#REF!</definedName>
    <definedName name="Excel_BuiltIn_Print_Titles_49" localSheetId="8">#REF!</definedName>
    <definedName name="Excel_BuiltIn_Print_Titles_49" localSheetId="9">#REF!</definedName>
    <definedName name="Excel_BuiltIn_Print_Titles_49" localSheetId="10">#REF!</definedName>
    <definedName name="Excel_BuiltIn_Print_Titles_49" localSheetId="11">#REF!</definedName>
    <definedName name="Excel_BuiltIn_Print_Titles_49" localSheetId="12">#REF!</definedName>
    <definedName name="Excel_BuiltIn_Print_Titles_49" localSheetId="13">#REF!</definedName>
    <definedName name="Excel_BuiltIn_Print_Titles_49" localSheetId="14">#REF!</definedName>
    <definedName name="Excel_BuiltIn_Print_Titles_49">#REF!</definedName>
    <definedName name="Excel_BuiltIn_Print_Titles_51" localSheetId="27">#REF!</definedName>
    <definedName name="Excel_BuiltIn_Print_Titles_51" localSheetId="26">#REF!</definedName>
    <definedName name="Excel_BuiltIn_Print_Titles_51" localSheetId="28">#REF!</definedName>
    <definedName name="Excel_BuiltIn_Print_Titles_51" localSheetId="29">#REF!</definedName>
    <definedName name="Excel_BuiltIn_Print_Titles_51" localSheetId="30">#REF!</definedName>
    <definedName name="Excel_BuiltIn_Print_Titles_51" localSheetId="31">#REF!</definedName>
    <definedName name="Excel_BuiltIn_Print_Titles_51" localSheetId="32">#REF!</definedName>
    <definedName name="Excel_BuiltIn_Print_Titles_51" localSheetId="33">#REF!</definedName>
    <definedName name="Excel_BuiltIn_Print_Titles_51" localSheetId="34">#REF!</definedName>
    <definedName name="Excel_BuiltIn_Print_Titles_51" localSheetId="35">#REF!</definedName>
    <definedName name="Excel_BuiltIn_Print_Titles_51" localSheetId="36">#REF!</definedName>
    <definedName name="Excel_BuiltIn_Print_Titles_51" localSheetId="37">#REF!</definedName>
    <definedName name="Excel_BuiltIn_Print_Titles_51" localSheetId="38">#REF!</definedName>
    <definedName name="Excel_BuiltIn_Print_Titles_51" localSheetId="39">#REF!</definedName>
    <definedName name="Excel_BuiltIn_Print_Titles_51" localSheetId="40">#REF!</definedName>
    <definedName name="Excel_BuiltIn_Print_Titles_51" localSheetId="41">#REF!</definedName>
    <definedName name="Excel_BuiltIn_Print_Titles_51" localSheetId="42">#REF!</definedName>
    <definedName name="Excel_BuiltIn_Print_Titles_51" localSheetId="43">#REF!</definedName>
    <definedName name="Excel_BuiltIn_Print_Titles_51" localSheetId="44">#REF!</definedName>
    <definedName name="Excel_BuiltIn_Print_Titles_51" localSheetId="45">#REF!</definedName>
    <definedName name="Excel_BuiltIn_Print_Titles_51" localSheetId="46">#REF!</definedName>
    <definedName name="Excel_BuiltIn_Print_Titles_51" localSheetId="47">#REF!</definedName>
    <definedName name="Excel_BuiltIn_Print_Titles_51" localSheetId="48">#REF!</definedName>
    <definedName name="Excel_BuiltIn_Print_Titles_51" localSheetId="49">#REF!</definedName>
    <definedName name="Excel_BuiltIn_Print_Titles_51" localSheetId="50">#REF!</definedName>
    <definedName name="Excel_BuiltIn_Print_Titles_51" localSheetId="51">#REF!</definedName>
    <definedName name="Excel_BuiltIn_Print_Titles_51" localSheetId="52">#REF!</definedName>
    <definedName name="Excel_BuiltIn_Print_Titles_51" localSheetId="53">#REF!</definedName>
    <definedName name="Excel_BuiltIn_Print_Titles_51" localSheetId="54">#REF!</definedName>
    <definedName name="Excel_BuiltIn_Print_Titles_51" localSheetId="55">#REF!</definedName>
    <definedName name="Excel_BuiltIn_Print_Titles_51" localSheetId="56">#REF!</definedName>
    <definedName name="Excel_BuiltIn_Print_Titles_51" localSheetId="57">#REF!</definedName>
    <definedName name="Excel_BuiltIn_Print_Titles_51" localSheetId="58">#REF!</definedName>
    <definedName name="Excel_BuiltIn_Print_Titles_51" localSheetId="59">#REF!</definedName>
    <definedName name="Excel_BuiltIn_Print_Titles_51" localSheetId="60">#REF!</definedName>
    <definedName name="Excel_BuiltIn_Print_Titles_51" localSheetId="61">#REF!</definedName>
    <definedName name="Excel_BuiltIn_Print_Titles_51" localSheetId="62">#REF!</definedName>
    <definedName name="Excel_BuiltIn_Print_Titles_51" localSheetId="63">#REF!</definedName>
    <definedName name="Excel_BuiltIn_Print_Titles_51" localSheetId="64">#REF!</definedName>
    <definedName name="Excel_BuiltIn_Print_Titles_51" localSheetId="65">#REF!</definedName>
    <definedName name="Excel_BuiltIn_Print_Titles_51" localSheetId="66">#REF!</definedName>
    <definedName name="Excel_BuiltIn_Print_Titles_51" localSheetId="67">#REF!</definedName>
    <definedName name="Excel_BuiltIn_Print_Titles_51" localSheetId="68">#REF!</definedName>
    <definedName name="Excel_BuiltIn_Print_Titles_51" localSheetId="69">#REF!</definedName>
    <definedName name="Excel_BuiltIn_Print_Titles_51" localSheetId="70">#REF!</definedName>
    <definedName name="Excel_BuiltIn_Print_Titles_51" localSheetId="71">#REF!</definedName>
    <definedName name="Excel_BuiltIn_Print_Titles_51" localSheetId="72">#REF!</definedName>
    <definedName name="Excel_BuiltIn_Print_Titles_51" localSheetId="73">#REF!</definedName>
    <definedName name="Excel_BuiltIn_Print_Titles_51" localSheetId="74">#REF!</definedName>
    <definedName name="Excel_BuiltIn_Print_Titles_51" localSheetId="75">#REF!</definedName>
    <definedName name="Excel_BuiltIn_Print_Titles_51" localSheetId="76">#REF!</definedName>
    <definedName name="Excel_BuiltIn_Print_Titles_51" localSheetId="77">#REF!</definedName>
    <definedName name="Excel_BuiltIn_Print_Titles_51" localSheetId="78">#REF!</definedName>
    <definedName name="Excel_BuiltIn_Print_Titles_51" localSheetId="79">#REF!</definedName>
    <definedName name="Excel_BuiltIn_Print_Titles_51" localSheetId="80">#REF!</definedName>
    <definedName name="Excel_BuiltIn_Print_Titles_51" localSheetId="81">#REF!</definedName>
    <definedName name="Excel_BuiltIn_Print_Titles_51" localSheetId="82">#REF!</definedName>
    <definedName name="Excel_BuiltIn_Print_Titles_51" localSheetId="83">#REF!</definedName>
    <definedName name="Excel_BuiltIn_Print_Titles_51" localSheetId="84">#REF!</definedName>
    <definedName name="Excel_BuiltIn_Print_Titles_51" localSheetId="85">#REF!</definedName>
    <definedName name="Excel_BuiltIn_Print_Titles_51" localSheetId="86">#REF!</definedName>
    <definedName name="Excel_BuiltIn_Print_Titles_51" localSheetId="87">#REF!</definedName>
    <definedName name="Excel_BuiltIn_Print_Titles_51" localSheetId="88">#REF!</definedName>
    <definedName name="Excel_BuiltIn_Print_Titles_51" localSheetId="89">#REF!</definedName>
    <definedName name="Excel_BuiltIn_Print_Titles_51" localSheetId="90">#REF!</definedName>
    <definedName name="Excel_BuiltIn_Print_Titles_51" localSheetId="91">#REF!</definedName>
    <definedName name="Excel_BuiltIn_Print_Titles_51" localSheetId="92">#REF!</definedName>
    <definedName name="Excel_BuiltIn_Print_Titles_51" localSheetId="93">#REF!</definedName>
    <definedName name="Excel_BuiltIn_Print_Titles_51" localSheetId="94">#REF!</definedName>
    <definedName name="Excel_BuiltIn_Print_Titles_51" localSheetId="95">#REF!</definedName>
    <definedName name="Excel_BuiltIn_Print_Titles_51" localSheetId="96">#REF!</definedName>
    <definedName name="Excel_BuiltIn_Print_Titles_51" localSheetId="97">#REF!</definedName>
    <definedName name="Excel_BuiltIn_Print_Titles_51" localSheetId="98">#REF!</definedName>
    <definedName name="Excel_BuiltIn_Print_Titles_51" localSheetId="99">#REF!</definedName>
    <definedName name="Excel_BuiltIn_Print_Titles_51" localSheetId="100">#REF!</definedName>
    <definedName name="Excel_BuiltIn_Print_Titles_51" localSheetId="101">#REF!</definedName>
    <definedName name="Excel_BuiltIn_Print_Titles_51" localSheetId="102">#REF!</definedName>
    <definedName name="Excel_BuiltIn_Print_Titles_51" localSheetId="103">#REF!</definedName>
    <definedName name="Excel_BuiltIn_Print_Titles_51" localSheetId="15">#REF!</definedName>
    <definedName name="Excel_BuiltIn_Print_Titles_51" localSheetId="16">#REF!</definedName>
    <definedName name="Excel_BuiltIn_Print_Titles_51" localSheetId="20">#REF!</definedName>
    <definedName name="Excel_BuiltIn_Print_Titles_51" localSheetId="21">#REF!</definedName>
    <definedName name="Excel_BuiltIn_Print_Titles_51" localSheetId="22">#REF!</definedName>
    <definedName name="Excel_BuiltIn_Print_Titles_51" localSheetId="23">#REF!</definedName>
    <definedName name="Excel_BuiltIn_Print_Titles_51" localSheetId="17">#REF!</definedName>
    <definedName name="Excel_BuiltIn_Print_Titles_51" localSheetId="24">#REF!</definedName>
    <definedName name="Excel_BuiltIn_Print_Titles_51" localSheetId="25">#REF!</definedName>
    <definedName name="Excel_BuiltIn_Print_Titles_51" localSheetId="18">#REF!</definedName>
    <definedName name="Excel_BuiltIn_Print_Titles_51" localSheetId="19">#REF!</definedName>
    <definedName name="Excel_BuiltIn_Print_Titles_51" localSheetId="5">#REF!</definedName>
    <definedName name="Excel_BuiltIn_Print_Titles_51" localSheetId="6">#REF!</definedName>
    <definedName name="Excel_BuiltIn_Print_Titles_51" localSheetId="7">#REF!</definedName>
    <definedName name="Excel_BuiltIn_Print_Titles_51" localSheetId="8">#REF!</definedName>
    <definedName name="Excel_BuiltIn_Print_Titles_51" localSheetId="9">#REF!</definedName>
    <definedName name="Excel_BuiltIn_Print_Titles_51" localSheetId="10">#REF!</definedName>
    <definedName name="Excel_BuiltIn_Print_Titles_51" localSheetId="11">#REF!</definedName>
    <definedName name="Excel_BuiltIn_Print_Titles_51" localSheetId="12">#REF!</definedName>
    <definedName name="Excel_BuiltIn_Print_Titles_51" localSheetId="13">#REF!</definedName>
    <definedName name="Excel_BuiltIn_Print_Titles_51" localSheetId="14">#REF!</definedName>
    <definedName name="Excel_BuiltIn_Print_Titles_51">#REF!</definedName>
    <definedName name="Excel_BuiltIn_Print_Titles_53" localSheetId="27">#REF!</definedName>
    <definedName name="Excel_BuiltIn_Print_Titles_53" localSheetId="26">#REF!</definedName>
    <definedName name="Excel_BuiltIn_Print_Titles_53" localSheetId="28">#REF!</definedName>
    <definedName name="Excel_BuiltIn_Print_Titles_53" localSheetId="29">#REF!</definedName>
    <definedName name="Excel_BuiltIn_Print_Titles_53" localSheetId="30">#REF!</definedName>
    <definedName name="Excel_BuiltIn_Print_Titles_53" localSheetId="31">#REF!</definedName>
    <definedName name="Excel_BuiltIn_Print_Titles_53" localSheetId="32">#REF!</definedName>
    <definedName name="Excel_BuiltIn_Print_Titles_53" localSheetId="33">#REF!</definedName>
    <definedName name="Excel_BuiltIn_Print_Titles_53" localSheetId="34">#REF!</definedName>
    <definedName name="Excel_BuiltIn_Print_Titles_53" localSheetId="35">#REF!</definedName>
    <definedName name="Excel_BuiltIn_Print_Titles_53" localSheetId="36">#REF!</definedName>
    <definedName name="Excel_BuiltIn_Print_Titles_53" localSheetId="37">#REF!</definedName>
    <definedName name="Excel_BuiltIn_Print_Titles_53" localSheetId="38">#REF!</definedName>
    <definedName name="Excel_BuiltIn_Print_Titles_53" localSheetId="39">#REF!</definedName>
    <definedName name="Excel_BuiltIn_Print_Titles_53" localSheetId="40">#REF!</definedName>
    <definedName name="Excel_BuiltIn_Print_Titles_53" localSheetId="41">#REF!</definedName>
    <definedName name="Excel_BuiltIn_Print_Titles_53" localSheetId="42">#REF!</definedName>
    <definedName name="Excel_BuiltIn_Print_Titles_53" localSheetId="43">#REF!</definedName>
    <definedName name="Excel_BuiltIn_Print_Titles_53" localSheetId="44">#REF!</definedName>
    <definedName name="Excel_BuiltIn_Print_Titles_53" localSheetId="45">#REF!</definedName>
    <definedName name="Excel_BuiltIn_Print_Titles_53" localSheetId="46">#REF!</definedName>
    <definedName name="Excel_BuiltIn_Print_Titles_53" localSheetId="47">#REF!</definedName>
    <definedName name="Excel_BuiltIn_Print_Titles_53" localSheetId="48">#REF!</definedName>
    <definedName name="Excel_BuiltIn_Print_Titles_53" localSheetId="49">#REF!</definedName>
    <definedName name="Excel_BuiltIn_Print_Titles_53" localSheetId="50">#REF!</definedName>
    <definedName name="Excel_BuiltIn_Print_Titles_53" localSheetId="51">#REF!</definedName>
    <definedName name="Excel_BuiltIn_Print_Titles_53" localSheetId="52">#REF!</definedName>
    <definedName name="Excel_BuiltIn_Print_Titles_53" localSheetId="53">#REF!</definedName>
    <definedName name="Excel_BuiltIn_Print_Titles_53" localSheetId="54">#REF!</definedName>
    <definedName name="Excel_BuiltIn_Print_Titles_53" localSheetId="55">#REF!</definedName>
    <definedName name="Excel_BuiltIn_Print_Titles_53" localSheetId="56">#REF!</definedName>
    <definedName name="Excel_BuiltIn_Print_Titles_53" localSheetId="57">#REF!</definedName>
    <definedName name="Excel_BuiltIn_Print_Titles_53" localSheetId="58">#REF!</definedName>
    <definedName name="Excel_BuiltIn_Print_Titles_53" localSheetId="59">#REF!</definedName>
    <definedName name="Excel_BuiltIn_Print_Titles_53" localSheetId="60">#REF!</definedName>
    <definedName name="Excel_BuiltIn_Print_Titles_53" localSheetId="61">#REF!</definedName>
    <definedName name="Excel_BuiltIn_Print_Titles_53" localSheetId="62">#REF!</definedName>
    <definedName name="Excel_BuiltIn_Print_Titles_53" localSheetId="63">#REF!</definedName>
    <definedName name="Excel_BuiltIn_Print_Titles_53" localSheetId="64">#REF!</definedName>
    <definedName name="Excel_BuiltIn_Print_Titles_53" localSheetId="65">#REF!</definedName>
    <definedName name="Excel_BuiltIn_Print_Titles_53" localSheetId="66">#REF!</definedName>
    <definedName name="Excel_BuiltIn_Print_Titles_53" localSheetId="67">#REF!</definedName>
    <definedName name="Excel_BuiltIn_Print_Titles_53" localSheetId="68">#REF!</definedName>
    <definedName name="Excel_BuiltIn_Print_Titles_53" localSheetId="69">#REF!</definedName>
    <definedName name="Excel_BuiltIn_Print_Titles_53" localSheetId="70">#REF!</definedName>
    <definedName name="Excel_BuiltIn_Print_Titles_53" localSheetId="71">#REF!</definedName>
    <definedName name="Excel_BuiltIn_Print_Titles_53" localSheetId="72">#REF!</definedName>
    <definedName name="Excel_BuiltIn_Print_Titles_53" localSheetId="73">#REF!</definedName>
    <definedName name="Excel_BuiltIn_Print_Titles_53" localSheetId="74">#REF!</definedName>
    <definedName name="Excel_BuiltIn_Print_Titles_53" localSheetId="75">#REF!</definedName>
    <definedName name="Excel_BuiltIn_Print_Titles_53" localSheetId="76">#REF!</definedName>
    <definedName name="Excel_BuiltIn_Print_Titles_53" localSheetId="77">#REF!</definedName>
    <definedName name="Excel_BuiltIn_Print_Titles_53" localSheetId="78">#REF!</definedName>
    <definedName name="Excel_BuiltIn_Print_Titles_53" localSheetId="79">#REF!</definedName>
    <definedName name="Excel_BuiltIn_Print_Titles_53" localSheetId="80">#REF!</definedName>
    <definedName name="Excel_BuiltIn_Print_Titles_53" localSheetId="81">#REF!</definedName>
    <definedName name="Excel_BuiltIn_Print_Titles_53" localSheetId="82">#REF!</definedName>
    <definedName name="Excel_BuiltIn_Print_Titles_53" localSheetId="83">#REF!</definedName>
    <definedName name="Excel_BuiltIn_Print_Titles_53" localSheetId="84">#REF!</definedName>
    <definedName name="Excel_BuiltIn_Print_Titles_53" localSheetId="85">#REF!</definedName>
    <definedName name="Excel_BuiltIn_Print_Titles_53" localSheetId="86">#REF!</definedName>
    <definedName name="Excel_BuiltIn_Print_Titles_53" localSheetId="87">#REF!</definedName>
    <definedName name="Excel_BuiltIn_Print_Titles_53" localSheetId="88">#REF!</definedName>
    <definedName name="Excel_BuiltIn_Print_Titles_53" localSheetId="89">#REF!</definedName>
    <definedName name="Excel_BuiltIn_Print_Titles_53" localSheetId="90">#REF!</definedName>
    <definedName name="Excel_BuiltIn_Print_Titles_53" localSheetId="91">#REF!</definedName>
    <definedName name="Excel_BuiltIn_Print_Titles_53" localSheetId="92">#REF!</definedName>
    <definedName name="Excel_BuiltIn_Print_Titles_53" localSheetId="93">#REF!</definedName>
    <definedName name="Excel_BuiltIn_Print_Titles_53" localSheetId="94">#REF!</definedName>
    <definedName name="Excel_BuiltIn_Print_Titles_53" localSheetId="95">#REF!</definedName>
    <definedName name="Excel_BuiltIn_Print_Titles_53" localSheetId="96">#REF!</definedName>
    <definedName name="Excel_BuiltIn_Print_Titles_53" localSheetId="97">#REF!</definedName>
    <definedName name="Excel_BuiltIn_Print_Titles_53" localSheetId="98">#REF!</definedName>
    <definedName name="Excel_BuiltIn_Print_Titles_53" localSheetId="99">#REF!</definedName>
    <definedName name="Excel_BuiltIn_Print_Titles_53" localSheetId="100">#REF!</definedName>
    <definedName name="Excel_BuiltIn_Print_Titles_53" localSheetId="101">#REF!</definedName>
    <definedName name="Excel_BuiltIn_Print_Titles_53" localSheetId="102">#REF!</definedName>
    <definedName name="Excel_BuiltIn_Print_Titles_53" localSheetId="103">#REF!</definedName>
    <definedName name="Excel_BuiltIn_Print_Titles_53" localSheetId="15">#REF!</definedName>
    <definedName name="Excel_BuiltIn_Print_Titles_53" localSheetId="16">#REF!</definedName>
    <definedName name="Excel_BuiltIn_Print_Titles_53" localSheetId="20">#REF!</definedName>
    <definedName name="Excel_BuiltIn_Print_Titles_53" localSheetId="21">#REF!</definedName>
    <definedName name="Excel_BuiltIn_Print_Titles_53" localSheetId="22">#REF!</definedName>
    <definedName name="Excel_BuiltIn_Print_Titles_53" localSheetId="23">#REF!</definedName>
    <definedName name="Excel_BuiltIn_Print_Titles_53" localSheetId="17">#REF!</definedName>
    <definedName name="Excel_BuiltIn_Print_Titles_53" localSheetId="24">#REF!</definedName>
    <definedName name="Excel_BuiltIn_Print_Titles_53" localSheetId="25">#REF!</definedName>
    <definedName name="Excel_BuiltIn_Print_Titles_53" localSheetId="18">#REF!</definedName>
    <definedName name="Excel_BuiltIn_Print_Titles_53" localSheetId="19">#REF!</definedName>
    <definedName name="Excel_BuiltIn_Print_Titles_53" localSheetId="5">#REF!</definedName>
    <definedName name="Excel_BuiltIn_Print_Titles_53" localSheetId="6">#REF!</definedName>
    <definedName name="Excel_BuiltIn_Print_Titles_53" localSheetId="7">#REF!</definedName>
    <definedName name="Excel_BuiltIn_Print_Titles_53" localSheetId="8">#REF!</definedName>
    <definedName name="Excel_BuiltIn_Print_Titles_53" localSheetId="9">#REF!</definedName>
    <definedName name="Excel_BuiltIn_Print_Titles_53" localSheetId="10">#REF!</definedName>
    <definedName name="Excel_BuiltIn_Print_Titles_53" localSheetId="11">#REF!</definedName>
    <definedName name="Excel_BuiltIn_Print_Titles_53" localSheetId="12">#REF!</definedName>
    <definedName name="Excel_BuiltIn_Print_Titles_53" localSheetId="13">#REF!</definedName>
    <definedName name="Excel_BuiltIn_Print_Titles_53" localSheetId="14">#REF!</definedName>
    <definedName name="Excel_BuiltIn_Print_Titles_53">#REF!</definedName>
    <definedName name="Excel_BuiltIn_Print_Titles_56" localSheetId="27">#REF!</definedName>
    <definedName name="Excel_BuiltIn_Print_Titles_56" localSheetId="26">#REF!</definedName>
    <definedName name="Excel_BuiltIn_Print_Titles_56" localSheetId="28">#REF!</definedName>
    <definedName name="Excel_BuiltIn_Print_Titles_56" localSheetId="29">#REF!</definedName>
    <definedName name="Excel_BuiltIn_Print_Titles_56" localSheetId="30">#REF!</definedName>
    <definedName name="Excel_BuiltIn_Print_Titles_56" localSheetId="31">#REF!</definedName>
    <definedName name="Excel_BuiltIn_Print_Titles_56" localSheetId="32">#REF!</definedName>
    <definedName name="Excel_BuiltIn_Print_Titles_56" localSheetId="33">#REF!</definedName>
    <definedName name="Excel_BuiltIn_Print_Titles_56" localSheetId="34">#REF!</definedName>
    <definedName name="Excel_BuiltIn_Print_Titles_56" localSheetId="35">#REF!</definedName>
    <definedName name="Excel_BuiltIn_Print_Titles_56" localSheetId="36">#REF!</definedName>
    <definedName name="Excel_BuiltIn_Print_Titles_56" localSheetId="37">#REF!</definedName>
    <definedName name="Excel_BuiltIn_Print_Titles_56" localSheetId="38">#REF!</definedName>
    <definedName name="Excel_BuiltIn_Print_Titles_56" localSheetId="39">#REF!</definedName>
    <definedName name="Excel_BuiltIn_Print_Titles_56" localSheetId="40">#REF!</definedName>
    <definedName name="Excel_BuiltIn_Print_Titles_56" localSheetId="41">#REF!</definedName>
    <definedName name="Excel_BuiltIn_Print_Titles_56" localSheetId="42">#REF!</definedName>
    <definedName name="Excel_BuiltIn_Print_Titles_56" localSheetId="43">#REF!</definedName>
    <definedName name="Excel_BuiltIn_Print_Titles_56" localSheetId="44">#REF!</definedName>
    <definedName name="Excel_BuiltIn_Print_Titles_56" localSheetId="45">#REF!</definedName>
    <definedName name="Excel_BuiltIn_Print_Titles_56" localSheetId="46">#REF!</definedName>
    <definedName name="Excel_BuiltIn_Print_Titles_56" localSheetId="47">#REF!</definedName>
    <definedName name="Excel_BuiltIn_Print_Titles_56" localSheetId="48">#REF!</definedName>
    <definedName name="Excel_BuiltIn_Print_Titles_56" localSheetId="49">#REF!</definedName>
    <definedName name="Excel_BuiltIn_Print_Titles_56" localSheetId="50">#REF!</definedName>
    <definedName name="Excel_BuiltIn_Print_Titles_56" localSheetId="51">#REF!</definedName>
    <definedName name="Excel_BuiltIn_Print_Titles_56" localSheetId="52">#REF!</definedName>
    <definedName name="Excel_BuiltIn_Print_Titles_56" localSheetId="53">#REF!</definedName>
    <definedName name="Excel_BuiltIn_Print_Titles_56" localSheetId="54">#REF!</definedName>
    <definedName name="Excel_BuiltIn_Print_Titles_56" localSheetId="55">#REF!</definedName>
    <definedName name="Excel_BuiltIn_Print_Titles_56" localSheetId="56">#REF!</definedName>
    <definedName name="Excel_BuiltIn_Print_Titles_56" localSheetId="57">#REF!</definedName>
    <definedName name="Excel_BuiltIn_Print_Titles_56" localSheetId="58">#REF!</definedName>
    <definedName name="Excel_BuiltIn_Print_Titles_56" localSheetId="59">#REF!</definedName>
    <definedName name="Excel_BuiltIn_Print_Titles_56" localSheetId="60">#REF!</definedName>
    <definedName name="Excel_BuiltIn_Print_Titles_56" localSheetId="61">#REF!</definedName>
    <definedName name="Excel_BuiltIn_Print_Titles_56" localSheetId="62">#REF!</definedName>
    <definedName name="Excel_BuiltIn_Print_Titles_56" localSheetId="63">#REF!</definedName>
    <definedName name="Excel_BuiltIn_Print_Titles_56" localSheetId="64">#REF!</definedName>
    <definedName name="Excel_BuiltIn_Print_Titles_56" localSheetId="65">#REF!</definedName>
    <definedName name="Excel_BuiltIn_Print_Titles_56" localSheetId="66">#REF!</definedName>
    <definedName name="Excel_BuiltIn_Print_Titles_56" localSheetId="67">#REF!</definedName>
    <definedName name="Excel_BuiltIn_Print_Titles_56" localSheetId="68">#REF!</definedName>
    <definedName name="Excel_BuiltIn_Print_Titles_56" localSheetId="69">#REF!</definedName>
    <definedName name="Excel_BuiltIn_Print_Titles_56" localSheetId="70">#REF!</definedName>
    <definedName name="Excel_BuiltIn_Print_Titles_56" localSheetId="71">#REF!</definedName>
    <definedName name="Excel_BuiltIn_Print_Titles_56" localSheetId="72">#REF!</definedName>
    <definedName name="Excel_BuiltIn_Print_Titles_56" localSheetId="73">#REF!</definedName>
    <definedName name="Excel_BuiltIn_Print_Titles_56" localSheetId="74">#REF!</definedName>
    <definedName name="Excel_BuiltIn_Print_Titles_56" localSheetId="75">#REF!</definedName>
    <definedName name="Excel_BuiltIn_Print_Titles_56" localSheetId="76">#REF!</definedName>
    <definedName name="Excel_BuiltIn_Print_Titles_56" localSheetId="77">#REF!</definedName>
    <definedName name="Excel_BuiltIn_Print_Titles_56" localSheetId="78">#REF!</definedName>
    <definedName name="Excel_BuiltIn_Print_Titles_56" localSheetId="79">#REF!</definedName>
    <definedName name="Excel_BuiltIn_Print_Titles_56" localSheetId="80">#REF!</definedName>
    <definedName name="Excel_BuiltIn_Print_Titles_56" localSheetId="81">#REF!</definedName>
    <definedName name="Excel_BuiltIn_Print_Titles_56" localSheetId="82">#REF!</definedName>
    <definedName name="Excel_BuiltIn_Print_Titles_56" localSheetId="83">#REF!</definedName>
    <definedName name="Excel_BuiltIn_Print_Titles_56" localSheetId="84">#REF!</definedName>
    <definedName name="Excel_BuiltIn_Print_Titles_56" localSheetId="85">#REF!</definedName>
    <definedName name="Excel_BuiltIn_Print_Titles_56" localSheetId="86">#REF!</definedName>
    <definedName name="Excel_BuiltIn_Print_Titles_56" localSheetId="87">#REF!</definedName>
    <definedName name="Excel_BuiltIn_Print_Titles_56" localSheetId="88">#REF!</definedName>
    <definedName name="Excel_BuiltIn_Print_Titles_56" localSheetId="89">#REF!</definedName>
    <definedName name="Excel_BuiltIn_Print_Titles_56" localSheetId="90">#REF!</definedName>
    <definedName name="Excel_BuiltIn_Print_Titles_56" localSheetId="91">#REF!</definedName>
    <definedName name="Excel_BuiltIn_Print_Titles_56" localSheetId="92">#REF!</definedName>
    <definedName name="Excel_BuiltIn_Print_Titles_56" localSheetId="93">#REF!</definedName>
    <definedName name="Excel_BuiltIn_Print_Titles_56" localSheetId="94">#REF!</definedName>
    <definedName name="Excel_BuiltIn_Print_Titles_56" localSheetId="95">#REF!</definedName>
    <definedName name="Excel_BuiltIn_Print_Titles_56" localSheetId="96">#REF!</definedName>
    <definedName name="Excel_BuiltIn_Print_Titles_56" localSheetId="97">#REF!</definedName>
    <definedName name="Excel_BuiltIn_Print_Titles_56" localSheetId="98">#REF!</definedName>
    <definedName name="Excel_BuiltIn_Print_Titles_56" localSheetId="99">#REF!</definedName>
    <definedName name="Excel_BuiltIn_Print_Titles_56" localSheetId="100">#REF!</definedName>
    <definedName name="Excel_BuiltIn_Print_Titles_56" localSheetId="101">#REF!</definedName>
    <definedName name="Excel_BuiltIn_Print_Titles_56" localSheetId="102">#REF!</definedName>
    <definedName name="Excel_BuiltIn_Print_Titles_56" localSheetId="103">#REF!</definedName>
    <definedName name="Excel_BuiltIn_Print_Titles_56" localSheetId="15">#REF!</definedName>
    <definedName name="Excel_BuiltIn_Print_Titles_56" localSheetId="16">#REF!</definedName>
    <definedName name="Excel_BuiltIn_Print_Titles_56" localSheetId="20">#REF!</definedName>
    <definedName name="Excel_BuiltIn_Print_Titles_56" localSheetId="21">#REF!</definedName>
    <definedName name="Excel_BuiltIn_Print_Titles_56" localSheetId="22">#REF!</definedName>
    <definedName name="Excel_BuiltIn_Print_Titles_56" localSheetId="23">#REF!</definedName>
    <definedName name="Excel_BuiltIn_Print_Titles_56" localSheetId="17">#REF!</definedName>
    <definedName name="Excel_BuiltIn_Print_Titles_56" localSheetId="24">#REF!</definedName>
    <definedName name="Excel_BuiltIn_Print_Titles_56" localSheetId="25">#REF!</definedName>
    <definedName name="Excel_BuiltIn_Print_Titles_56" localSheetId="18">#REF!</definedName>
    <definedName name="Excel_BuiltIn_Print_Titles_56" localSheetId="19">#REF!</definedName>
    <definedName name="Excel_BuiltIn_Print_Titles_56" localSheetId="5">#REF!</definedName>
    <definedName name="Excel_BuiltIn_Print_Titles_56" localSheetId="6">#REF!</definedName>
    <definedName name="Excel_BuiltIn_Print_Titles_56" localSheetId="7">#REF!</definedName>
    <definedName name="Excel_BuiltIn_Print_Titles_56" localSheetId="8">#REF!</definedName>
    <definedName name="Excel_BuiltIn_Print_Titles_56" localSheetId="9">#REF!</definedName>
    <definedName name="Excel_BuiltIn_Print_Titles_56" localSheetId="10">#REF!</definedName>
    <definedName name="Excel_BuiltIn_Print_Titles_56" localSheetId="11">#REF!</definedName>
    <definedName name="Excel_BuiltIn_Print_Titles_56" localSheetId="12">#REF!</definedName>
    <definedName name="Excel_BuiltIn_Print_Titles_56" localSheetId="13">#REF!</definedName>
    <definedName name="Excel_BuiltIn_Print_Titles_56" localSheetId="14">#REF!</definedName>
    <definedName name="Excel_BuiltIn_Print_Titles_56">#REF!</definedName>
    <definedName name="Excel_BuiltIn_Print_Titles_57" localSheetId="27">#REF!</definedName>
    <definedName name="Excel_BuiltIn_Print_Titles_57" localSheetId="26">#REF!</definedName>
    <definedName name="Excel_BuiltIn_Print_Titles_57" localSheetId="28">#REF!</definedName>
    <definedName name="Excel_BuiltIn_Print_Titles_57" localSheetId="29">#REF!</definedName>
    <definedName name="Excel_BuiltIn_Print_Titles_57" localSheetId="30">#REF!</definedName>
    <definedName name="Excel_BuiltIn_Print_Titles_57" localSheetId="31">#REF!</definedName>
    <definedName name="Excel_BuiltIn_Print_Titles_57" localSheetId="32">#REF!</definedName>
    <definedName name="Excel_BuiltIn_Print_Titles_57" localSheetId="33">#REF!</definedName>
    <definedName name="Excel_BuiltIn_Print_Titles_57" localSheetId="34">#REF!</definedName>
    <definedName name="Excel_BuiltIn_Print_Titles_57" localSheetId="35">#REF!</definedName>
    <definedName name="Excel_BuiltIn_Print_Titles_57" localSheetId="36">#REF!</definedName>
    <definedName name="Excel_BuiltIn_Print_Titles_57" localSheetId="37">#REF!</definedName>
    <definedName name="Excel_BuiltIn_Print_Titles_57" localSheetId="38">#REF!</definedName>
    <definedName name="Excel_BuiltIn_Print_Titles_57" localSheetId="39">#REF!</definedName>
    <definedName name="Excel_BuiltIn_Print_Titles_57" localSheetId="40">#REF!</definedName>
    <definedName name="Excel_BuiltIn_Print_Titles_57" localSheetId="41">#REF!</definedName>
    <definedName name="Excel_BuiltIn_Print_Titles_57" localSheetId="42">#REF!</definedName>
    <definedName name="Excel_BuiltIn_Print_Titles_57" localSheetId="43">#REF!</definedName>
    <definedName name="Excel_BuiltIn_Print_Titles_57" localSheetId="44">#REF!</definedName>
    <definedName name="Excel_BuiltIn_Print_Titles_57" localSheetId="45">#REF!</definedName>
    <definedName name="Excel_BuiltIn_Print_Titles_57" localSheetId="46">#REF!</definedName>
    <definedName name="Excel_BuiltIn_Print_Titles_57" localSheetId="47">#REF!</definedName>
    <definedName name="Excel_BuiltIn_Print_Titles_57" localSheetId="48">#REF!</definedName>
    <definedName name="Excel_BuiltIn_Print_Titles_57" localSheetId="49">#REF!</definedName>
    <definedName name="Excel_BuiltIn_Print_Titles_57" localSheetId="50">#REF!</definedName>
    <definedName name="Excel_BuiltIn_Print_Titles_57" localSheetId="51">#REF!</definedName>
    <definedName name="Excel_BuiltIn_Print_Titles_57" localSheetId="52">#REF!</definedName>
    <definedName name="Excel_BuiltIn_Print_Titles_57" localSheetId="53">#REF!</definedName>
    <definedName name="Excel_BuiltIn_Print_Titles_57" localSheetId="54">#REF!</definedName>
    <definedName name="Excel_BuiltIn_Print_Titles_57" localSheetId="55">#REF!</definedName>
    <definedName name="Excel_BuiltIn_Print_Titles_57" localSheetId="56">#REF!</definedName>
    <definedName name="Excel_BuiltIn_Print_Titles_57" localSheetId="57">#REF!</definedName>
    <definedName name="Excel_BuiltIn_Print_Titles_57" localSheetId="58">#REF!</definedName>
    <definedName name="Excel_BuiltIn_Print_Titles_57" localSheetId="59">#REF!</definedName>
    <definedName name="Excel_BuiltIn_Print_Titles_57" localSheetId="60">#REF!</definedName>
    <definedName name="Excel_BuiltIn_Print_Titles_57" localSheetId="61">#REF!</definedName>
    <definedName name="Excel_BuiltIn_Print_Titles_57" localSheetId="62">#REF!</definedName>
    <definedName name="Excel_BuiltIn_Print_Titles_57" localSheetId="63">#REF!</definedName>
    <definedName name="Excel_BuiltIn_Print_Titles_57" localSheetId="64">#REF!</definedName>
    <definedName name="Excel_BuiltIn_Print_Titles_57" localSheetId="65">#REF!</definedName>
    <definedName name="Excel_BuiltIn_Print_Titles_57" localSheetId="66">#REF!</definedName>
    <definedName name="Excel_BuiltIn_Print_Titles_57" localSheetId="67">#REF!</definedName>
    <definedName name="Excel_BuiltIn_Print_Titles_57" localSheetId="68">#REF!</definedName>
    <definedName name="Excel_BuiltIn_Print_Titles_57" localSheetId="69">#REF!</definedName>
    <definedName name="Excel_BuiltIn_Print_Titles_57" localSheetId="70">#REF!</definedName>
    <definedName name="Excel_BuiltIn_Print_Titles_57" localSheetId="71">#REF!</definedName>
    <definedName name="Excel_BuiltIn_Print_Titles_57" localSheetId="72">#REF!</definedName>
    <definedName name="Excel_BuiltIn_Print_Titles_57" localSheetId="73">#REF!</definedName>
    <definedName name="Excel_BuiltIn_Print_Titles_57" localSheetId="74">#REF!</definedName>
    <definedName name="Excel_BuiltIn_Print_Titles_57" localSheetId="75">#REF!</definedName>
    <definedName name="Excel_BuiltIn_Print_Titles_57" localSheetId="76">#REF!</definedName>
    <definedName name="Excel_BuiltIn_Print_Titles_57" localSheetId="77">#REF!</definedName>
    <definedName name="Excel_BuiltIn_Print_Titles_57" localSheetId="78">#REF!</definedName>
    <definedName name="Excel_BuiltIn_Print_Titles_57" localSheetId="79">#REF!</definedName>
    <definedName name="Excel_BuiltIn_Print_Titles_57" localSheetId="80">#REF!</definedName>
    <definedName name="Excel_BuiltIn_Print_Titles_57" localSheetId="81">#REF!</definedName>
    <definedName name="Excel_BuiltIn_Print_Titles_57" localSheetId="82">#REF!</definedName>
    <definedName name="Excel_BuiltIn_Print_Titles_57" localSheetId="83">#REF!</definedName>
    <definedName name="Excel_BuiltIn_Print_Titles_57" localSheetId="84">#REF!</definedName>
    <definedName name="Excel_BuiltIn_Print_Titles_57" localSheetId="85">#REF!</definedName>
    <definedName name="Excel_BuiltIn_Print_Titles_57" localSheetId="86">#REF!</definedName>
    <definedName name="Excel_BuiltIn_Print_Titles_57" localSheetId="87">#REF!</definedName>
    <definedName name="Excel_BuiltIn_Print_Titles_57" localSheetId="88">#REF!</definedName>
    <definedName name="Excel_BuiltIn_Print_Titles_57" localSheetId="89">#REF!</definedName>
    <definedName name="Excel_BuiltIn_Print_Titles_57" localSheetId="90">#REF!</definedName>
    <definedName name="Excel_BuiltIn_Print_Titles_57" localSheetId="91">#REF!</definedName>
    <definedName name="Excel_BuiltIn_Print_Titles_57" localSheetId="92">#REF!</definedName>
    <definedName name="Excel_BuiltIn_Print_Titles_57" localSheetId="93">#REF!</definedName>
    <definedName name="Excel_BuiltIn_Print_Titles_57" localSheetId="94">#REF!</definedName>
    <definedName name="Excel_BuiltIn_Print_Titles_57" localSheetId="95">#REF!</definedName>
    <definedName name="Excel_BuiltIn_Print_Titles_57" localSheetId="96">#REF!</definedName>
    <definedName name="Excel_BuiltIn_Print_Titles_57" localSheetId="97">#REF!</definedName>
    <definedName name="Excel_BuiltIn_Print_Titles_57" localSheetId="98">#REF!</definedName>
    <definedName name="Excel_BuiltIn_Print_Titles_57" localSheetId="99">#REF!</definedName>
    <definedName name="Excel_BuiltIn_Print_Titles_57" localSheetId="100">#REF!</definedName>
    <definedName name="Excel_BuiltIn_Print_Titles_57" localSheetId="101">#REF!</definedName>
    <definedName name="Excel_BuiltIn_Print_Titles_57" localSheetId="102">#REF!</definedName>
    <definedName name="Excel_BuiltIn_Print_Titles_57" localSheetId="103">#REF!</definedName>
    <definedName name="Excel_BuiltIn_Print_Titles_57" localSheetId="15">#REF!</definedName>
    <definedName name="Excel_BuiltIn_Print_Titles_57" localSheetId="16">#REF!</definedName>
    <definedName name="Excel_BuiltIn_Print_Titles_57" localSheetId="20">#REF!</definedName>
    <definedName name="Excel_BuiltIn_Print_Titles_57" localSheetId="21">#REF!</definedName>
    <definedName name="Excel_BuiltIn_Print_Titles_57" localSheetId="22">#REF!</definedName>
    <definedName name="Excel_BuiltIn_Print_Titles_57" localSheetId="23">#REF!</definedName>
    <definedName name="Excel_BuiltIn_Print_Titles_57" localSheetId="17">#REF!</definedName>
    <definedName name="Excel_BuiltIn_Print_Titles_57" localSheetId="24">#REF!</definedName>
    <definedName name="Excel_BuiltIn_Print_Titles_57" localSheetId="25">#REF!</definedName>
    <definedName name="Excel_BuiltIn_Print_Titles_57" localSheetId="18">#REF!</definedName>
    <definedName name="Excel_BuiltIn_Print_Titles_57" localSheetId="19">#REF!</definedName>
    <definedName name="Excel_BuiltIn_Print_Titles_57" localSheetId="5">#REF!</definedName>
    <definedName name="Excel_BuiltIn_Print_Titles_57" localSheetId="6">#REF!</definedName>
    <definedName name="Excel_BuiltIn_Print_Titles_57" localSheetId="7">#REF!</definedName>
    <definedName name="Excel_BuiltIn_Print_Titles_57" localSheetId="8">#REF!</definedName>
    <definedName name="Excel_BuiltIn_Print_Titles_57" localSheetId="9">#REF!</definedName>
    <definedName name="Excel_BuiltIn_Print_Titles_57" localSheetId="10">#REF!</definedName>
    <definedName name="Excel_BuiltIn_Print_Titles_57" localSheetId="11">#REF!</definedName>
    <definedName name="Excel_BuiltIn_Print_Titles_57" localSheetId="12">#REF!</definedName>
    <definedName name="Excel_BuiltIn_Print_Titles_57" localSheetId="13">#REF!</definedName>
    <definedName name="Excel_BuiltIn_Print_Titles_57" localSheetId="14">#REF!</definedName>
    <definedName name="Excel_BuiltIn_Print_Titles_57">#REF!</definedName>
    <definedName name="Excel_BuiltIn_Print_Titles_58" localSheetId="27">#REF!</definedName>
    <definedName name="Excel_BuiltIn_Print_Titles_58" localSheetId="26">#REF!</definedName>
    <definedName name="Excel_BuiltIn_Print_Titles_58" localSheetId="28">#REF!</definedName>
    <definedName name="Excel_BuiltIn_Print_Titles_58" localSheetId="29">#REF!</definedName>
    <definedName name="Excel_BuiltIn_Print_Titles_58" localSheetId="30">#REF!</definedName>
    <definedName name="Excel_BuiltIn_Print_Titles_58" localSheetId="31">#REF!</definedName>
    <definedName name="Excel_BuiltIn_Print_Titles_58" localSheetId="32">#REF!</definedName>
    <definedName name="Excel_BuiltIn_Print_Titles_58" localSheetId="33">#REF!</definedName>
    <definedName name="Excel_BuiltIn_Print_Titles_58" localSheetId="34">#REF!</definedName>
    <definedName name="Excel_BuiltIn_Print_Titles_58" localSheetId="35">#REF!</definedName>
    <definedName name="Excel_BuiltIn_Print_Titles_58" localSheetId="36">#REF!</definedName>
    <definedName name="Excel_BuiltIn_Print_Titles_58" localSheetId="37">#REF!</definedName>
    <definedName name="Excel_BuiltIn_Print_Titles_58" localSheetId="38">#REF!</definedName>
    <definedName name="Excel_BuiltIn_Print_Titles_58" localSheetId="39">#REF!</definedName>
    <definedName name="Excel_BuiltIn_Print_Titles_58" localSheetId="40">#REF!</definedName>
    <definedName name="Excel_BuiltIn_Print_Titles_58" localSheetId="41">#REF!</definedName>
    <definedName name="Excel_BuiltIn_Print_Titles_58" localSheetId="42">#REF!</definedName>
    <definedName name="Excel_BuiltIn_Print_Titles_58" localSheetId="43">#REF!</definedName>
    <definedName name="Excel_BuiltIn_Print_Titles_58" localSheetId="44">#REF!</definedName>
    <definedName name="Excel_BuiltIn_Print_Titles_58" localSheetId="45">#REF!</definedName>
    <definedName name="Excel_BuiltIn_Print_Titles_58" localSheetId="46">#REF!</definedName>
    <definedName name="Excel_BuiltIn_Print_Titles_58" localSheetId="47">#REF!</definedName>
    <definedName name="Excel_BuiltIn_Print_Titles_58" localSheetId="48">#REF!</definedName>
    <definedName name="Excel_BuiltIn_Print_Titles_58" localSheetId="49">#REF!</definedName>
    <definedName name="Excel_BuiltIn_Print_Titles_58" localSheetId="50">#REF!</definedName>
    <definedName name="Excel_BuiltIn_Print_Titles_58" localSheetId="51">#REF!</definedName>
    <definedName name="Excel_BuiltIn_Print_Titles_58" localSheetId="52">#REF!</definedName>
    <definedName name="Excel_BuiltIn_Print_Titles_58" localSheetId="53">#REF!</definedName>
    <definedName name="Excel_BuiltIn_Print_Titles_58" localSheetId="54">#REF!</definedName>
    <definedName name="Excel_BuiltIn_Print_Titles_58" localSheetId="55">#REF!</definedName>
    <definedName name="Excel_BuiltIn_Print_Titles_58" localSheetId="56">#REF!</definedName>
    <definedName name="Excel_BuiltIn_Print_Titles_58" localSheetId="57">#REF!</definedName>
    <definedName name="Excel_BuiltIn_Print_Titles_58" localSheetId="58">#REF!</definedName>
    <definedName name="Excel_BuiltIn_Print_Titles_58" localSheetId="59">#REF!</definedName>
    <definedName name="Excel_BuiltIn_Print_Titles_58" localSheetId="60">#REF!</definedName>
    <definedName name="Excel_BuiltIn_Print_Titles_58" localSheetId="61">#REF!</definedName>
    <definedName name="Excel_BuiltIn_Print_Titles_58" localSheetId="62">#REF!</definedName>
    <definedName name="Excel_BuiltIn_Print_Titles_58" localSheetId="63">#REF!</definedName>
    <definedName name="Excel_BuiltIn_Print_Titles_58" localSheetId="64">#REF!</definedName>
    <definedName name="Excel_BuiltIn_Print_Titles_58" localSheetId="65">#REF!</definedName>
    <definedName name="Excel_BuiltIn_Print_Titles_58" localSheetId="66">#REF!</definedName>
    <definedName name="Excel_BuiltIn_Print_Titles_58" localSheetId="67">#REF!</definedName>
    <definedName name="Excel_BuiltIn_Print_Titles_58" localSheetId="68">#REF!</definedName>
    <definedName name="Excel_BuiltIn_Print_Titles_58" localSheetId="69">#REF!</definedName>
    <definedName name="Excel_BuiltIn_Print_Titles_58" localSheetId="70">#REF!</definedName>
    <definedName name="Excel_BuiltIn_Print_Titles_58" localSheetId="71">#REF!</definedName>
    <definedName name="Excel_BuiltIn_Print_Titles_58" localSheetId="72">#REF!</definedName>
    <definedName name="Excel_BuiltIn_Print_Titles_58" localSheetId="73">#REF!</definedName>
    <definedName name="Excel_BuiltIn_Print_Titles_58" localSheetId="74">#REF!</definedName>
    <definedName name="Excel_BuiltIn_Print_Titles_58" localSheetId="75">#REF!</definedName>
    <definedName name="Excel_BuiltIn_Print_Titles_58" localSheetId="76">#REF!</definedName>
    <definedName name="Excel_BuiltIn_Print_Titles_58" localSheetId="77">#REF!</definedName>
    <definedName name="Excel_BuiltIn_Print_Titles_58" localSheetId="78">#REF!</definedName>
    <definedName name="Excel_BuiltIn_Print_Titles_58" localSheetId="79">#REF!</definedName>
    <definedName name="Excel_BuiltIn_Print_Titles_58" localSheetId="80">#REF!</definedName>
    <definedName name="Excel_BuiltIn_Print_Titles_58" localSheetId="81">#REF!</definedName>
    <definedName name="Excel_BuiltIn_Print_Titles_58" localSheetId="82">#REF!</definedName>
    <definedName name="Excel_BuiltIn_Print_Titles_58" localSheetId="83">#REF!</definedName>
    <definedName name="Excel_BuiltIn_Print_Titles_58" localSheetId="84">#REF!</definedName>
    <definedName name="Excel_BuiltIn_Print_Titles_58" localSheetId="85">#REF!</definedName>
    <definedName name="Excel_BuiltIn_Print_Titles_58" localSheetId="86">#REF!</definedName>
    <definedName name="Excel_BuiltIn_Print_Titles_58" localSheetId="87">#REF!</definedName>
    <definedName name="Excel_BuiltIn_Print_Titles_58" localSheetId="88">#REF!</definedName>
    <definedName name="Excel_BuiltIn_Print_Titles_58" localSheetId="89">#REF!</definedName>
    <definedName name="Excel_BuiltIn_Print_Titles_58" localSheetId="90">#REF!</definedName>
    <definedName name="Excel_BuiltIn_Print_Titles_58" localSheetId="91">#REF!</definedName>
    <definedName name="Excel_BuiltIn_Print_Titles_58" localSheetId="92">#REF!</definedName>
    <definedName name="Excel_BuiltIn_Print_Titles_58" localSheetId="93">#REF!</definedName>
    <definedName name="Excel_BuiltIn_Print_Titles_58" localSheetId="94">#REF!</definedName>
    <definedName name="Excel_BuiltIn_Print_Titles_58" localSheetId="95">#REF!</definedName>
    <definedName name="Excel_BuiltIn_Print_Titles_58" localSheetId="96">#REF!</definedName>
    <definedName name="Excel_BuiltIn_Print_Titles_58" localSheetId="97">#REF!</definedName>
    <definedName name="Excel_BuiltIn_Print_Titles_58" localSheetId="98">#REF!</definedName>
    <definedName name="Excel_BuiltIn_Print_Titles_58" localSheetId="99">#REF!</definedName>
    <definedName name="Excel_BuiltIn_Print_Titles_58" localSheetId="100">#REF!</definedName>
    <definedName name="Excel_BuiltIn_Print_Titles_58" localSheetId="101">#REF!</definedName>
    <definedName name="Excel_BuiltIn_Print_Titles_58" localSheetId="102">#REF!</definedName>
    <definedName name="Excel_BuiltIn_Print_Titles_58" localSheetId="103">#REF!</definedName>
    <definedName name="Excel_BuiltIn_Print_Titles_58" localSheetId="15">#REF!</definedName>
    <definedName name="Excel_BuiltIn_Print_Titles_58" localSheetId="16">#REF!</definedName>
    <definedName name="Excel_BuiltIn_Print_Titles_58" localSheetId="20">#REF!</definedName>
    <definedName name="Excel_BuiltIn_Print_Titles_58" localSheetId="21">#REF!</definedName>
    <definedName name="Excel_BuiltIn_Print_Titles_58" localSheetId="22">#REF!</definedName>
    <definedName name="Excel_BuiltIn_Print_Titles_58" localSheetId="23">#REF!</definedName>
    <definedName name="Excel_BuiltIn_Print_Titles_58" localSheetId="17">#REF!</definedName>
    <definedName name="Excel_BuiltIn_Print_Titles_58" localSheetId="24">#REF!</definedName>
    <definedName name="Excel_BuiltIn_Print_Titles_58" localSheetId="25">#REF!</definedName>
    <definedName name="Excel_BuiltIn_Print_Titles_58" localSheetId="18">#REF!</definedName>
    <definedName name="Excel_BuiltIn_Print_Titles_58" localSheetId="19">#REF!</definedName>
    <definedName name="Excel_BuiltIn_Print_Titles_58" localSheetId="5">#REF!</definedName>
    <definedName name="Excel_BuiltIn_Print_Titles_58" localSheetId="6">#REF!</definedName>
    <definedName name="Excel_BuiltIn_Print_Titles_58" localSheetId="7">#REF!</definedName>
    <definedName name="Excel_BuiltIn_Print_Titles_58" localSheetId="8">#REF!</definedName>
    <definedName name="Excel_BuiltIn_Print_Titles_58" localSheetId="9">#REF!</definedName>
    <definedName name="Excel_BuiltIn_Print_Titles_58" localSheetId="10">#REF!</definedName>
    <definedName name="Excel_BuiltIn_Print_Titles_58" localSheetId="11">#REF!</definedName>
    <definedName name="Excel_BuiltIn_Print_Titles_58" localSheetId="12">#REF!</definedName>
    <definedName name="Excel_BuiltIn_Print_Titles_58" localSheetId="13">#REF!</definedName>
    <definedName name="Excel_BuiltIn_Print_Titles_58" localSheetId="14">#REF!</definedName>
    <definedName name="Excel_BuiltIn_Print_Titles_58">#REF!</definedName>
    <definedName name="Excel_BuiltIn_Print_Titles_8" localSheetId="27">#REF!</definedName>
    <definedName name="Excel_BuiltIn_Print_Titles_8" localSheetId="26">#REF!</definedName>
    <definedName name="Excel_BuiltIn_Print_Titles_8" localSheetId="28">#REF!</definedName>
    <definedName name="Excel_BuiltIn_Print_Titles_8" localSheetId="29">#REF!</definedName>
    <definedName name="Excel_BuiltIn_Print_Titles_8" localSheetId="30">#REF!</definedName>
    <definedName name="Excel_BuiltIn_Print_Titles_8" localSheetId="31">#REF!</definedName>
    <definedName name="Excel_BuiltIn_Print_Titles_8" localSheetId="32">#REF!</definedName>
    <definedName name="Excel_BuiltIn_Print_Titles_8" localSheetId="33">#REF!</definedName>
    <definedName name="Excel_BuiltIn_Print_Titles_8" localSheetId="34">#REF!</definedName>
    <definedName name="Excel_BuiltIn_Print_Titles_8" localSheetId="35">#REF!</definedName>
    <definedName name="Excel_BuiltIn_Print_Titles_8" localSheetId="36">#REF!</definedName>
    <definedName name="Excel_BuiltIn_Print_Titles_8" localSheetId="37">#REF!</definedName>
    <definedName name="Excel_BuiltIn_Print_Titles_8" localSheetId="38">#REF!</definedName>
    <definedName name="Excel_BuiltIn_Print_Titles_8" localSheetId="39">#REF!</definedName>
    <definedName name="Excel_BuiltIn_Print_Titles_8" localSheetId="40">#REF!</definedName>
    <definedName name="Excel_BuiltIn_Print_Titles_8" localSheetId="41">#REF!</definedName>
    <definedName name="Excel_BuiltIn_Print_Titles_8" localSheetId="42">#REF!</definedName>
    <definedName name="Excel_BuiltIn_Print_Titles_8" localSheetId="43">#REF!</definedName>
    <definedName name="Excel_BuiltIn_Print_Titles_8" localSheetId="44">#REF!</definedName>
    <definedName name="Excel_BuiltIn_Print_Titles_8" localSheetId="45">#REF!</definedName>
    <definedName name="Excel_BuiltIn_Print_Titles_8" localSheetId="46">#REF!</definedName>
    <definedName name="Excel_BuiltIn_Print_Titles_8" localSheetId="47">#REF!</definedName>
    <definedName name="Excel_BuiltIn_Print_Titles_8" localSheetId="48">#REF!</definedName>
    <definedName name="Excel_BuiltIn_Print_Titles_8" localSheetId="49">#REF!</definedName>
    <definedName name="Excel_BuiltIn_Print_Titles_8" localSheetId="50">#REF!</definedName>
    <definedName name="Excel_BuiltIn_Print_Titles_8" localSheetId="51">#REF!</definedName>
    <definedName name="Excel_BuiltIn_Print_Titles_8" localSheetId="52">#REF!</definedName>
    <definedName name="Excel_BuiltIn_Print_Titles_8" localSheetId="53">#REF!</definedName>
    <definedName name="Excel_BuiltIn_Print_Titles_8" localSheetId="54">#REF!</definedName>
    <definedName name="Excel_BuiltIn_Print_Titles_8" localSheetId="55">#REF!</definedName>
    <definedName name="Excel_BuiltIn_Print_Titles_8" localSheetId="56">#REF!</definedName>
    <definedName name="Excel_BuiltIn_Print_Titles_8" localSheetId="57">#REF!</definedName>
    <definedName name="Excel_BuiltIn_Print_Titles_8" localSheetId="58">#REF!</definedName>
    <definedName name="Excel_BuiltIn_Print_Titles_8" localSheetId="59">#REF!</definedName>
    <definedName name="Excel_BuiltIn_Print_Titles_8" localSheetId="60">#REF!</definedName>
    <definedName name="Excel_BuiltIn_Print_Titles_8" localSheetId="61">#REF!</definedName>
    <definedName name="Excel_BuiltIn_Print_Titles_8" localSheetId="62">#REF!</definedName>
    <definedName name="Excel_BuiltIn_Print_Titles_8" localSheetId="63">#REF!</definedName>
    <definedName name="Excel_BuiltIn_Print_Titles_8" localSheetId="64">#REF!</definedName>
    <definedName name="Excel_BuiltIn_Print_Titles_8" localSheetId="65">#REF!</definedName>
    <definedName name="Excel_BuiltIn_Print_Titles_8" localSheetId="66">#REF!</definedName>
    <definedName name="Excel_BuiltIn_Print_Titles_8" localSheetId="67">#REF!</definedName>
    <definedName name="Excel_BuiltIn_Print_Titles_8" localSheetId="68">#REF!</definedName>
    <definedName name="Excel_BuiltIn_Print_Titles_8" localSheetId="69">#REF!</definedName>
    <definedName name="Excel_BuiltIn_Print_Titles_8" localSheetId="70">#REF!</definedName>
    <definedName name="Excel_BuiltIn_Print_Titles_8" localSheetId="71">#REF!</definedName>
    <definedName name="Excel_BuiltIn_Print_Titles_8" localSheetId="72">#REF!</definedName>
    <definedName name="Excel_BuiltIn_Print_Titles_8" localSheetId="73">#REF!</definedName>
    <definedName name="Excel_BuiltIn_Print_Titles_8" localSheetId="74">#REF!</definedName>
    <definedName name="Excel_BuiltIn_Print_Titles_8" localSheetId="75">#REF!</definedName>
    <definedName name="Excel_BuiltIn_Print_Titles_8" localSheetId="76">#REF!</definedName>
    <definedName name="Excel_BuiltIn_Print_Titles_8" localSheetId="77">#REF!</definedName>
    <definedName name="Excel_BuiltIn_Print_Titles_8" localSheetId="78">#REF!</definedName>
    <definedName name="Excel_BuiltIn_Print_Titles_8" localSheetId="79">#REF!</definedName>
    <definedName name="Excel_BuiltIn_Print_Titles_8" localSheetId="80">#REF!</definedName>
    <definedName name="Excel_BuiltIn_Print_Titles_8" localSheetId="81">#REF!</definedName>
    <definedName name="Excel_BuiltIn_Print_Titles_8" localSheetId="82">#REF!</definedName>
    <definedName name="Excel_BuiltIn_Print_Titles_8" localSheetId="83">#REF!</definedName>
    <definedName name="Excel_BuiltIn_Print_Titles_8" localSheetId="84">#REF!</definedName>
    <definedName name="Excel_BuiltIn_Print_Titles_8" localSheetId="85">#REF!</definedName>
    <definedName name="Excel_BuiltIn_Print_Titles_8" localSheetId="86">#REF!</definedName>
    <definedName name="Excel_BuiltIn_Print_Titles_8" localSheetId="87">#REF!</definedName>
    <definedName name="Excel_BuiltIn_Print_Titles_8" localSheetId="88">#REF!</definedName>
    <definedName name="Excel_BuiltIn_Print_Titles_8" localSheetId="89">#REF!</definedName>
    <definedName name="Excel_BuiltIn_Print_Titles_8" localSheetId="90">#REF!</definedName>
    <definedName name="Excel_BuiltIn_Print_Titles_8" localSheetId="91">#REF!</definedName>
    <definedName name="Excel_BuiltIn_Print_Titles_8" localSheetId="92">#REF!</definedName>
    <definedName name="Excel_BuiltIn_Print_Titles_8" localSheetId="93">#REF!</definedName>
    <definedName name="Excel_BuiltIn_Print_Titles_8" localSheetId="94">#REF!</definedName>
    <definedName name="Excel_BuiltIn_Print_Titles_8" localSheetId="95">#REF!</definedName>
    <definedName name="Excel_BuiltIn_Print_Titles_8" localSheetId="96">#REF!</definedName>
    <definedName name="Excel_BuiltIn_Print_Titles_8" localSheetId="97">#REF!</definedName>
    <definedName name="Excel_BuiltIn_Print_Titles_8" localSheetId="98">#REF!</definedName>
    <definedName name="Excel_BuiltIn_Print_Titles_8" localSheetId="99">#REF!</definedName>
    <definedName name="Excel_BuiltIn_Print_Titles_8" localSheetId="100">#REF!</definedName>
    <definedName name="Excel_BuiltIn_Print_Titles_8" localSheetId="101">#REF!</definedName>
    <definedName name="Excel_BuiltIn_Print_Titles_8" localSheetId="102">#REF!</definedName>
    <definedName name="Excel_BuiltIn_Print_Titles_8" localSheetId="103">#REF!</definedName>
    <definedName name="Excel_BuiltIn_Print_Titles_8" localSheetId="15">#REF!</definedName>
    <definedName name="Excel_BuiltIn_Print_Titles_8" localSheetId="16">#REF!</definedName>
    <definedName name="Excel_BuiltIn_Print_Titles_8" localSheetId="20">#REF!</definedName>
    <definedName name="Excel_BuiltIn_Print_Titles_8" localSheetId="21">#REF!</definedName>
    <definedName name="Excel_BuiltIn_Print_Titles_8" localSheetId="22">#REF!</definedName>
    <definedName name="Excel_BuiltIn_Print_Titles_8" localSheetId="23">#REF!</definedName>
    <definedName name="Excel_BuiltIn_Print_Titles_8" localSheetId="17">#REF!</definedName>
    <definedName name="Excel_BuiltIn_Print_Titles_8" localSheetId="24">#REF!</definedName>
    <definedName name="Excel_BuiltIn_Print_Titles_8" localSheetId="25">#REF!</definedName>
    <definedName name="Excel_BuiltIn_Print_Titles_8" localSheetId="18">#REF!</definedName>
    <definedName name="Excel_BuiltIn_Print_Titles_8" localSheetId="19">#REF!</definedName>
    <definedName name="Excel_BuiltIn_Print_Titles_8" localSheetId="5">#REF!</definedName>
    <definedName name="Excel_BuiltIn_Print_Titles_8" localSheetId="6">#REF!</definedName>
    <definedName name="Excel_BuiltIn_Print_Titles_8" localSheetId="7">#REF!</definedName>
    <definedName name="Excel_BuiltIn_Print_Titles_8" localSheetId="8">#REF!</definedName>
    <definedName name="Excel_BuiltIn_Print_Titles_8" localSheetId="9">#REF!</definedName>
    <definedName name="Excel_BuiltIn_Print_Titles_8" localSheetId="10">#REF!</definedName>
    <definedName name="Excel_BuiltIn_Print_Titles_8" localSheetId="11">#REF!</definedName>
    <definedName name="Excel_BuiltIn_Print_Titles_8" localSheetId="12">#REF!</definedName>
    <definedName name="Excel_BuiltIn_Print_Titles_8" localSheetId="13">#REF!</definedName>
    <definedName name="Excel_BuiltIn_Print_Titles_8" localSheetId="14">#REF!</definedName>
    <definedName name="Excel_BuiltIn_Print_Titles_8">#REF!</definedName>
    <definedName name="EXPUNIT" localSheetId="27">#REF!</definedName>
    <definedName name="EXPUNIT" localSheetId="26">#REF!</definedName>
    <definedName name="EXPUNIT" localSheetId="28">#REF!</definedName>
    <definedName name="EXPUNIT" localSheetId="29">#REF!</definedName>
    <definedName name="EXPUNIT" localSheetId="30">#REF!</definedName>
    <definedName name="EXPUNIT" localSheetId="31">#REF!</definedName>
    <definedName name="EXPUNIT" localSheetId="32">#REF!</definedName>
    <definedName name="EXPUNIT" localSheetId="33">#REF!</definedName>
    <definedName name="EXPUNIT" localSheetId="34">#REF!</definedName>
    <definedName name="EXPUNIT" localSheetId="35">#REF!</definedName>
    <definedName name="EXPUNIT" localSheetId="36">#REF!</definedName>
    <definedName name="EXPUNIT" localSheetId="37">#REF!</definedName>
    <definedName name="EXPUNIT" localSheetId="38">#REF!</definedName>
    <definedName name="EXPUNIT" localSheetId="39">#REF!</definedName>
    <definedName name="EXPUNIT" localSheetId="40">#REF!</definedName>
    <definedName name="EXPUNIT" localSheetId="41">#REF!</definedName>
    <definedName name="EXPUNIT" localSheetId="42">#REF!</definedName>
    <definedName name="EXPUNIT" localSheetId="43">#REF!</definedName>
    <definedName name="EXPUNIT" localSheetId="44">#REF!</definedName>
    <definedName name="EXPUNIT" localSheetId="45">#REF!</definedName>
    <definedName name="EXPUNIT" localSheetId="46">#REF!</definedName>
    <definedName name="EXPUNIT" localSheetId="47">#REF!</definedName>
    <definedName name="EXPUNIT" localSheetId="48">#REF!</definedName>
    <definedName name="EXPUNIT" localSheetId="49">#REF!</definedName>
    <definedName name="EXPUNIT" localSheetId="50">#REF!</definedName>
    <definedName name="EXPUNIT" localSheetId="51">#REF!</definedName>
    <definedName name="EXPUNIT" localSheetId="52">#REF!</definedName>
    <definedName name="EXPUNIT" localSheetId="53">#REF!</definedName>
    <definedName name="EXPUNIT" localSheetId="54">#REF!</definedName>
    <definedName name="EXPUNIT" localSheetId="55">#REF!</definedName>
    <definedName name="EXPUNIT" localSheetId="56">#REF!</definedName>
    <definedName name="EXPUNIT" localSheetId="57">#REF!</definedName>
    <definedName name="EXPUNIT" localSheetId="58">#REF!</definedName>
    <definedName name="EXPUNIT" localSheetId="59">#REF!</definedName>
    <definedName name="EXPUNIT" localSheetId="60">#REF!</definedName>
    <definedName name="EXPUNIT" localSheetId="61">#REF!</definedName>
    <definedName name="EXPUNIT" localSheetId="62">#REF!</definedName>
    <definedName name="EXPUNIT" localSheetId="63">#REF!</definedName>
    <definedName name="EXPUNIT" localSheetId="64">#REF!</definedName>
    <definedName name="EXPUNIT" localSheetId="65">#REF!</definedName>
    <definedName name="EXPUNIT" localSheetId="66">#REF!</definedName>
    <definedName name="EXPUNIT" localSheetId="67">#REF!</definedName>
    <definedName name="EXPUNIT" localSheetId="68">#REF!</definedName>
    <definedName name="EXPUNIT" localSheetId="69">#REF!</definedName>
    <definedName name="EXPUNIT" localSheetId="70">#REF!</definedName>
    <definedName name="EXPUNIT" localSheetId="71">#REF!</definedName>
    <definedName name="EXPUNIT" localSheetId="72">#REF!</definedName>
    <definedName name="EXPUNIT" localSheetId="73">#REF!</definedName>
    <definedName name="EXPUNIT" localSheetId="74">#REF!</definedName>
    <definedName name="EXPUNIT" localSheetId="75">#REF!</definedName>
    <definedName name="EXPUNIT" localSheetId="76">#REF!</definedName>
    <definedName name="EXPUNIT" localSheetId="77">#REF!</definedName>
    <definedName name="EXPUNIT" localSheetId="78">#REF!</definedName>
    <definedName name="EXPUNIT" localSheetId="79">#REF!</definedName>
    <definedName name="EXPUNIT" localSheetId="80">#REF!</definedName>
    <definedName name="EXPUNIT" localSheetId="81">#REF!</definedName>
    <definedName name="EXPUNIT" localSheetId="82">#REF!</definedName>
    <definedName name="EXPUNIT" localSheetId="83">#REF!</definedName>
    <definedName name="EXPUNIT" localSheetId="84">#REF!</definedName>
    <definedName name="EXPUNIT" localSheetId="85">#REF!</definedName>
    <definedName name="EXPUNIT" localSheetId="86">#REF!</definedName>
    <definedName name="EXPUNIT" localSheetId="87">#REF!</definedName>
    <definedName name="EXPUNIT" localSheetId="88">#REF!</definedName>
    <definedName name="EXPUNIT" localSheetId="89">#REF!</definedName>
    <definedName name="EXPUNIT" localSheetId="90">#REF!</definedName>
    <definedName name="EXPUNIT" localSheetId="91">#REF!</definedName>
    <definedName name="EXPUNIT" localSheetId="92">#REF!</definedName>
    <definedName name="EXPUNIT" localSheetId="93">#REF!</definedName>
    <definedName name="EXPUNIT" localSheetId="94">#REF!</definedName>
    <definedName name="EXPUNIT" localSheetId="95">#REF!</definedName>
    <definedName name="EXPUNIT" localSheetId="96">#REF!</definedName>
    <definedName name="EXPUNIT" localSheetId="97">#REF!</definedName>
    <definedName name="EXPUNIT" localSheetId="98">#REF!</definedName>
    <definedName name="EXPUNIT" localSheetId="99">#REF!</definedName>
    <definedName name="EXPUNIT" localSheetId="100">#REF!</definedName>
    <definedName name="EXPUNIT" localSheetId="101">#REF!</definedName>
    <definedName name="EXPUNIT" localSheetId="102">#REF!</definedName>
    <definedName name="EXPUNIT" localSheetId="103">#REF!</definedName>
    <definedName name="EXPUNIT" localSheetId="15">#REF!</definedName>
    <definedName name="EXPUNIT" localSheetId="16">#REF!</definedName>
    <definedName name="EXPUNIT" localSheetId="20">#REF!</definedName>
    <definedName name="EXPUNIT" localSheetId="21">#REF!</definedName>
    <definedName name="EXPUNIT" localSheetId="22">#REF!</definedName>
    <definedName name="EXPUNIT" localSheetId="23">#REF!</definedName>
    <definedName name="EXPUNIT" localSheetId="17">#REF!</definedName>
    <definedName name="EXPUNIT" localSheetId="24">#REF!</definedName>
    <definedName name="EXPUNIT" localSheetId="25">#REF!</definedName>
    <definedName name="EXPUNIT" localSheetId="18">#REF!</definedName>
    <definedName name="EXPUNIT" localSheetId="19">#REF!</definedName>
    <definedName name="EXPUNIT" localSheetId="5">#REF!</definedName>
    <definedName name="EXPUNIT" localSheetId="6">#REF!</definedName>
    <definedName name="EXPUNIT" localSheetId="7">#REF!</definedName>
    <definedName name="EXPUNIT" localSheetId="8">#REF!</definedName>
    <definedName name="EXPUNIT" localSheetId="9">#REF!</definedName>
    <definedName name="EXPUNIT" localSheetId="10">#REF!</definedName>
    <definedName name="EXPUNIT" localSheetId="11">#REF!</definedName>
    <definedName name="EXPUNIT" localSheetId="12">#REF!</definedName>
    <definedName name="EXPUNIT" localSheetId="13">#REF!</definedName>
    <definedName name="EXPUNIT" localSheetId="14">#REF!</definedName>
    <definedName name="EXPUNIT">#REF!</definedName>
    <definedName name="EXPVALUE" localSheetId="27">#REF!</definedName>
    <definedName name="EXPVALUE" localSheetId="26">#REF!</definedName>
    <definedName name="EXPVALUE" localSheetId="28">#REF!</definedName>
    <definedName name="EXPVALUE" localSheetId="29">#REF!</definedName>
    <definedName name="EXPVALUE" localSheetId="30">#REF!</definedName>
    <definedName name="EXPVALUE" localSheetId="31">#REF!</definedName>
    <definedName name="EXPVALUE" localSheetId="32">#REF!</definedName>
    <definedName name="EXPVALUE" localSheetId="33">#REF!</definedName>
    <definedName name="EXPVALUE" localSheetId="34">#REF!</definedName>
    <definedName name="EXPVALUE" localSheetId="35">#REF!</definedName>
    <definedName name="EXPVALUE" localSheetId="36">#REF!</definedName>
    <definedName name="EXPVALUE" localSheetId="37">#REF!</definedName>
    <definedName name="EXPVALUE" localSheetId="38">#REF!</definedName>
    <definedName name="EXPVALUE" localSheetId="39">#REF!</definedName>
    <definedName name="EXPVALUE" localSheetId="40">#REF!</definedName>
    <definedName name="EXPVALUE" localSheetId="41">#REF!</definedName>
    <definedName name="EXPVALUE" localSheetId="42">#REF!</definedName>
    <definedName name="EXPVALUE" localSheetId="43">#REF!</definedName>
    <definedName name="EXPVALUE" localSheetId="44">#REF!</definedName>
    <definedName name="EXPVALUE" localSheetId="45">#REF!</definedName>
    <definedName name="EXPVALUE" localSheetId="46">#REF!</definedName>
    <definedName name="EXPVALUE" localSheetId="47">#REF!</definedName>
    <definedName name="EXPVALUE" localSheetId="48">#REF!</definedName>
    <definedName name="EXPVALUE" localSheetId="49">#REF!</definedName>
    <definedName name="EXPVALUE" localSheetId="50">#REF!</definedName>
    <definedName name="EXPVALUE" localSheetId="51">#REF!</definedName>
    <definedName name="EXPVALUE" localSheetId="52">#REF!</definedName>
    <definedName name="EXPVALUE" localSheetId="53">#REF!</definedName>
    <definedName name="EXPVALUE" localSheetId="54">#REF!</definedName>
    <definedName name="EXPVALUE" localSheetId="55">#REF!</definedName>
    <definedName name="EXPVALUE" localSheetId="56">#REF!</definedName>
    <definedName name="EXPVALUE" localSheetId="57">#REF!</definedName>
    <definedName name="EXPVALUE" localSheetId="58">#REF!</definedName>
    <definedName name="EXPVALUE" localSheetId="59">#REF!</definedName>
    <definedName name="EXPVALUE" localSheetId="60">#REF!</definedName>
    <definedName name="EXPVALUE" localSheetId="61">#REF!</definedName>
    <definedName name="EXPVALUE" localSheetId="62">#REF!</definedName>
    <definedName name="EXPVALUE" localSheetId="63">#REF!</definedName>
    <definedName name="EXPVALUE" localSheetId="64">#REF!</definedName>
    <definedName name="EXPVALUE" localSheetId="65">#REF!</definedName>
    <definedName name="EXPVALUE" localSheetId="66">#REF!</definedName>
    <definedName name="EXPVALUE" localSheetId="67">#REF!</definedName>
    <definedName name="EXPVALUE" localSheetId="68">#REF!</definedName>
    <definedName name="EXPVALUE" localSheetId="69">#REF!</definedName>
    <definedName name="EXPVALUE" localSheetId="70">#REF!</definedName>
    <definedName name="EXPVALUE" localSheetId="71">#REF!</definedName>
    <definedName name="EXPVALUE" localSheetId="72">#REF!</definedName>
    <definedName name="EXPVALUE" localSheetId="73">#REF!</definedName>
    <definedName name="EXPVALUE" localSheetId="74">#REF!</definedName>
    <definedName name="EXPVALUE" localSheetId="75">#REF!</definedName>
    <definedName name="EXPVALUE" localSheetId="76">#REF!</definedName>
    <definedName name="EXPVALUE" localSheetId="77">#REF!</definedName>
    <definedName name="EXPVALUE" localSheetId="78">#REF!</definedName>
    <definedName name="EXPVALUE" localSheetId="79">#REF!</definedName>
    <definedName name="EXPVALUE" localSheetId="80">#REF!</definedName>
    <definedName name="EXPVALUE" localSheetId="81">#REF!</definedName>
    <definedName name="EXPVALUE" localSheetId="82">#REF!</definedName>
    <definedName name="EXPVALUE" localSheetId="83">#REF!</definedName>
    <definedName name="EXPVALUE" localSheetId="84">#REF!</definedName>
    <definedName name="EXPVALUE" localSheetId="85">#REF!</definedName>
    <definedName name="EXPVALUE" localSheetId="86">#REF!</definedName>
    <definedName name="EXPVALUE" localSheetId="87">#REF!</definedName>
    <definedName name="EXPVALUE" localSheetId="88">#REF!</definedName>
    <definedName name="EXPVALUE" localSheetId="89">#REF!</definedName>
    <definedName name="EXPVALUE" localSheetId="90">#REF!</definedName>
    <definedName name="EXPVALUE" localSheetId="91">#REF!</definedName>
    <definedName name="EXPVALUE" localSheetId="92">#REF!</definedName>
    <definedName name="EXPVALUE" localSheetId="93">#REF!</definedName>
    <definedName name="EXPVALUE" localSheetId="94">#REF!</definedName>
    <definedName name="EXPVALUE" localSheetId="95">#REF!</definedName>
    <definedName name="EXPVALUE" localSheetId="96">#REF!</definedName>
    <definedName name="EXPVALUE" localSheetId="97">#REF!</definedName>
    <definedName name="EXPVALUE" localSheetId="98">#REF!</definedName>
    <definedName name="EXPVALUE" localSheetId="99">#REF!</definedName>
    <definedName name="EXPVALUE" localSheetId="100">#REF!</definedName>
    <definedName name="EXPVALUE" localSheetId="101">#REF!</definedName>
    <definedName name="EXPVALUE" localSheetId="102">#REF!</definedName>
    <definedName name="EXPVALUE" localSheetId="103">#REF!</definedName>
    <definedName name="EXPVALUE" localSheetId="15">#REF!</definedName>
    <definedName name="EXPVALUE" localSheetId="16">#REF!</definedName>
    <definedName name="EXPVALUE" localSheetId="20">#REF!</definedName>
    <definedName name="EXPVALUE" localSheetId="21">#REF!</definedName>
    <definedName name="EXPVALUE" localSheetId="22">#REF!</definedName>
    <definedName name="EXPVALUE" localSheetId="23">#REF!</definedName>
    <definedName name="EXPVALUE" localSheetId="17">#REF!</definedName>
    <definedName name="EXPVALUE" localSheetId="24">#REF!</definedName>
    <definedName name="EXPVALUE" localSheetId="25">#REF!</definedName>
    <definedName name="EXPVALUE" localSheetId="18">#REF!</definedName>
    <definedName name="EXPVALUE" localSheetId="19">#REF!</definedName>
    <definedName name="EXPVALUE" localSheetId="5">#REF!</definedName>
    <definedName name="EXPVALUE" localSheetId="6">#REF!</definedName>
    <definedName name="EXPVALUE" localSheetId="7">#REF!</definedName>
    <definedName name="EXPVALUE" localSheetId="8">#REF!</definedName>
    <definedName name="EXPVALUE" localSheetId="9">#REF!</definedName>
    <definedName name="EXPVALUE" localSheetId="10">#REF!</definedName>
    <definedName name="EXPVALUE" localSheetId="11">#REF!</definedName>
    <definedName name="EXPVALUE" localSheetId="12">#REF!</definedName>
    <definedName name="EXPVALUE" localSheetId="13">#REF!</definedName>
    <definedName name="EXPVALUE" localSheetId="14">#REF!</definedName>
    <definedName name="EXPVALUE">#REF!</definedName>
    <definedName name="f"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_01" localSheetId="27">#REF!</definedName>
    <definedName name="f_01" localSheetId="26">#REF!</definedName>
    <definedName name="f_01" localSheetId="28">#REF!</definedName>
    <definedName name="f_01" localSheetId="29">#REF!</definedName>
    <definedName name="f_01" localSheetId="30">#REF!</definedName>
    <definedName name="f_01" localSheetId="31">#REF!</definedName>
    <definedName name="f_01" localSheetId="32">#REF!</definedName>
    <definedName name="f_01" localSheetId="33">#REF!</definedName>
    <definedName name="f_01" localSheetId="34">#REF!</definedName>
    <definedName name="f_01" localSheetId="35">#REF!</definedName>
    <definedName name="f_01" localSheetId="36">#REF!</definedName>
    <definedName name="f_01" localSheetId="37">#REF!</definedName>
    <definedName name="f_01" localSheetId="38">#REF!</definedName>
    <definedName name="f_01" localSheetId="39">#REF!</definedName>
    <definedName name="f_01" localSheetId="40">#REF!</definedName>
    <definedName name="f_01" localSheetId="41">#REF!</definedName>
    <definedName name="f_01" localSheetId="42">#REF!</definedName>
    <definedName name="f_01" localSheetId="43">#REF!</definedName>
    <definedName name="f_01" localSheetId="44">#REF!</definedName>
    <definedName name="f_01" localSheetId="45">#REF!</definedName>
    <definedName name="f_01" localSheetId="46">#REF!</definedName>
    <definedName name="f_01" localSheetId="47">#REF!</definedName>
    <definedName name="f_01" localSheetId="48">#REF!</definedName>
    <definedName name="f_01" localSheetId="49">#REF!</definedName>
    <definedName name="f_01" localSheetId="50">#REF!</definedName>
    <definedName name="f_01" localSheetId="51">#REF!</definedName>
    <definedName name="f_01" localSheetId="52">#REF!</definedName>
    <definedName name="f_01" localSheetId="53">#REF!</definedName>
    <definedName name="f_01" localSheetId="54">#REF!</definedName>
    <definedName name="f_01" localSheetId="55">#REF!</definedName>
    <definedName name="f_01" localSheetId="56">#REF!</definedName>
    <definedName name="f_01" localSheetId="57">#REF!</definedName>
    <definedName name="f_01" localSheetId="58">#REF!</definedName>
    <definedName name="f_01" localSheetId="59">#REF!</definedName>
    <definedName name="f_01" localSheetId="60">#REF!</definedName>
    <definedName name="f_01" localSheetId="61">#REF!</definedName>
    <definedName name="f_01" localSheetId="62">#REF!</definedName>
    <definedName name="f_01" localSheetId="63">#REF!</definedName>
    <definedName name="f_01" localSheetId="64">#REF!</definedName>
    <definedName name="f_01" localSheetId="65">#REF!</definedName>
    <definedName name="f_01" localSheetId="66">#REF!</definedName>
    <definedName name="f_01" localSheetId="67">#REF!</definedName>
    <definedName name="f_01" localSheetId="68">#REF!</definedName>
    <definedName name="f_01" localSheetId="69">#REF!</definedName>
    <definedName name="f_01" localSheetId="70">#REF!</definedName>
    <definedName name="f_01" localSheetId="71">#REF!</definedName>
    <definedName name="f_01" localSheetId="72">#REF!</definedName>
    <definedName name="f_01" localSheetId="73">#REF!</definedName>
    <definedName name="f_01" localSheetId="74">#REF!</definedName>
    <definedName name="f_01" localSheetId="75">#REF!</definedName>
    <definedName name="f_01" localSheetId="76">#REF!</definedName>
    <definedName name="f_01" localSheetId="77">#REF!</definedName>
    <definedName name="f_01" localSheetId="78">#REF!</definedName>
    <definedName name="f_01" localSheetId="79">#REF!</definedName>
    <definedName name="f_01" localSheetId="80">#REF!</definedName>
    <definedName name="f_01" localSheetId="81">#REF!</definedName>
    <definedName name="f_01" localSheetId="82">#REF!</definedName>
    <definedName name="f_01" localSheetId="83">#REF!</definedName>
    <definedName name="f_01" localSheetId="84">#REF!</definedName>
    <definedName name="f_01" localSheetId="85">#REF!</definedName>
    <definedName name="f_01" localSheetId="86">#REF!</definedName>
    <definedName name="f_01" localSheetId="87">#REF!</definedName>
    <definedName name="f_01" localSheetId="88">#REF!</definedName>
    <definedName name="f_01" localSheetId="89">#REF!</definedName>
    <definedName name="f_01" localSheetId="90">#REF!</definedName>
    <definedName name="f_01" localSheetId="91">#REF!</definedName>
    <definedName name="f_01" localSheetId="92">#REF!</definedName>
    <definedName name="f_01" localSheetId="93">#REF!</definedName>
    <definedName name="f_01" localSheetId="94">#REF!</definedName>
    <definedName name="f_01" localSheetId="95">#REF!</definedName>
    <definedName name="f_01" localSheetId="96">#REF!</definedName>
    <definedName name="f_01" localSheetId="97">#REF!</definedName>
    <definedName name="f_01" localSheetId="98">#REF!</definedName>
    <definedName name="f_01" localSheetId="99">#REF!</definedName>
    <definedName name="f_01" localSheetId="100">#REF!</definedName>
    <definedName name="f_01" localSheetId="101">#REF!</definedName>
    <definedName name="f_01" localSheetId="102">#REF!</definedName>
    <definedName name="f_01" localSheetId="103">#REF!</definedName>
    <definedName name="f_01" localSheetId="15">#REF!</definedName>
    <definedName name="f_01" localSheetId="16">#REF!</definedName>
    <definedName name="f_01" localSheetId="20">#REF!</definedName>
    <definedName name="f_01" localSheetId="21">#REF!</definedName>
    <definedName name="f_01" localSheetId="22">#REF!</definedName>
    <definedName name="f_01" localSheetId="23">#REF!</definedName>
    <definedName name="f_01" localSheetId="17">#REF!</definedName>
    <definedName name="f_01" localSheetId="24">#REF!</definedName>
    <definedName name="f_01" localSheetId="25">#REF!</definedName>
    <definedName name="f_01" localSheetId="18">#REF!</definedName>
    <definedName name="f_01" localSheetId="19">#REF!</definedName>
    <definedName name="f_01" localSheetId="5">#REF!</definedName>
    <definedName name="f_01" localSheetId="6">#REF!</definedName>
    <definedName name="f_01" localSheetId="7">#REF!</definedName>
    <definedName name="f_01" localSheetId="8">#REF!</definedName>
    <definedName name="f_01" localSheetId="9">#REF!</definedName>
    <definedName name="f_01" localSheetId="10">#REF!</definedName>
    <definedName name="f_01" localSheetId="11">#REF!</definedName>
    <definedName name="f_01" localSheetId="12">#REF!</definedName>
    <definedName name="f_01" localSheetId="13">#REF!</definedName>
    <definedName name="f_01" localSheetId="14">#REF!</definedName>
    <definedName name="f_01">#REF!</definedName>
    <definedName name="f_02" localSheetId="27">#REF!</definedName>
    <definedName name="f_02" localSheetId="26">#REF!</definedName>
    <definedName name="f_02" localSheetId="28">#REF!</definedName>
    <definedName name="f_02" localSheetId="29">#REF!</definedName>
    <definedName name="f_02" localSheetId="30">#REF!</definedName>
    <definedName name="f_02" localSheetId="31">#REF!</definedName>
    <definedName name="f_02" localSheetId="32">#REF!</definedName>
    <definedName name="f_02" localSheetId="33">#REF!</definedName>
    <definedName name="f_02" localSheetId="34">#REF!</definedName>
    <definedName name="f_02" localSheetId="35">#REF!</definedName>
    <definedName name="f_02" localSheetId="36">#REF!</definedName>
    <definedName name="f_02" localSheetId="37">#REF!</definedName>
    <definedName name="f_02" localSheetId="38">#REF!</definedName>
    <definedName name="f_02" localSheetId="39">#REF!</definedName>
    <definedName name="f_02" localSheetId="40">#REF!</definedName>
    <definedName name="f_02" localSheetId="41">#REF!</definedName>
    <definedName name="f_02" localSheetId="42">#REF!</definedName>
    <definedName name="f_02" localSheetId="43">#REF!</definedName>
    <definedName name="f_02" localSheetId="44">#REF!</definedName>
    <definedName name="f_02" localSheetId="45">#REF!</definedName>
    <definedName name="f_02" localSheetId="46">#REF!</definedName>
    <definedName name="f_02" localSheetId="47">#REF!</definedName>
    <definedName name="f_02" localSheetId="48">#REF!</definedName>
    <definedName name="f_02" localSheetId="49">#REF!</definedName>
    <definedName name="f_02" localSheetId="50">#REF!</definedName>
    <definedName name="f_02" localSheetId="51">#REF!</definedName>
    <definedName name="f_02" localSheetId="52">#REF!</definedName>
    <definedName name="f_02" localSheetId="53">#REF!</definedName>
    <definedName name="f_02" localSheetId="54">#REF!</definedName>
    <definedName name="f_02" localSheetId="55">#REF!</definedName>
    <definedName name="f_02" localSheetId="56">#REF!</definedName>
    <definedName name="f_02" localSheetId="57">#REF!</definedName>
    <definedName name="f_02" localSheetId="58">#REF!</definedName>
    <definedName name="f_02" localSheetId="59">#REF!</definedName>
    <definedName name="f_02" localSheetId="60">#REF!</definedName>
    <definedName name="f_02" localSheetId="61">#REF!</definedName>
    <definedName name="f_02" localSheetId="62">#REF!</definedName>
    <definedName name="f_02" localSheetId="63">#REF!</definedName>
    <definedName name="f_02" localSheetId="64">#REF!</definedName>
    <definedName name="f_02" localSheetId="65">#REF!</definedName>
    <definedName name="f_02" localSheetId="66">#REF!</definedName>
    <definedName name="f_02" localSheetId="67">#REF!</definedName>
    <definedName name="f_02" localSheetId="68">#REF!</definedName>
    <definedName name="f_02" localSheetId="69">#REF!</definedName>
    <definedName name="f_02" localSheetId="70">#REF!</definedName>
    <definedName name="f_02" localSheetId="71">#REF!</definedName>
    <definedName name="f_02" localSheetId="72">#REF!</definedName>
    <definedName name="f_02" localSheetId="73">#REF!</definedName>
    <definedName name="f_02" localSheetId="74">#REF!</definedName>
    <definedName name="f_02" localSheetId="75">#REF!</definedName>
    <definedName name="f_02" localSheetId="76">#REF!</definedName>
    <definedName name="f_02" localSheetId="77">#REF!</definedName>
    <definedName name="f_02" localSheetId="78">#REF!</definedName>
    <definedName name="f_02" localSheetId="79">#REF!</definedName>
    <definedName name="f_02" localSheetId="80">#REF!</definedName>
    <definedName name="f_02" localSheetId="81">#REF!</definedName>
    <definedName name="f_02" localSheetId="82">#REF!</definedName>
    <definedName name="f_02" localSheetId="83">#REF!</definedName>
    <definedName name="f_02" localSheetId="84">#REF!</definedName>
    <definedName name="f_02" localSheetId="85">#REF!</definedName>
    <definedName name="f_02" localSheetId="86">#REF!</definedName>
    <definedName name="f_02" localSheetId="87">#REF!</definedName>
    <definedName name="f_02" localSheetId="88">#REF!</definedName>
    <definedName name="f_02" localSheetId="89">#REF!</definedName>
    <definedName name="f_02" localSheetId="90">#REF!</definedName>
    <definedName name="f_02" localSheetId="91">#REF!</definedName>
    <definedName name="f_02" localSheetId="92">#REF!</definedName>
    <definedName name="f_02" localSheetId="93">#REF!</definedName>
    <definedName name="f_02" localSheetId="94">#REF!</definedName>
    <definedName name="f_02" localSheetId="95">#REF!</definedName>
    <definedName name="f_02" localSheetId="96">#REF!</definedName>
    <definedName name="f_02" localSheetId="97">#REF!</definedName>
    <definedName name="f_02" localSheetId="98">#REF!</definedName>
    <definedName name="f_02" localSheetId="99">#REF!</definedName>
    <definedName name="f_02" localSheetId="100">#REF!</definedName>
    <definedName name="f_02" localSheetId="101">#REF!</definedName>
    <definedName name="f_02" localSheetId="102">#REF!</definedName>
    <definedName name="f_02" localSheetId="103">#REF!</definedName>
    <definedName name="f_02" localSheetId="15">#REF!</definedName>
    <definedName name="f_02" localSheetId="16">#REF!</definedName>
    <definedName name="f_02" localSheetId="20">#REF!</definedName>
    <definedName name="f_02" localSheetId="21">#REF!</definedName>
    <definedName name="f_02" localSheetId="22">#REF!</definedName>
    <definedName name="f_02" localSheetId="23">#REF!</definedName>
    <definedName name="f_02" localSheetId="17">#REF!</definedName>
    <definedName name="f_02" localSheetId="24">#REF!</definedName>
    <definedName name="f_02" localSheetId="25">#REF!</definedName>
    <definedName name="f_02" localSheetId="18">#REF!</definedName>
    <definedName name="f_02" localSheetId="19">#REF!</definedName>
    <definedName name="f_02" localSheetId="5">#REF!</definedName>
    <definedName name="f_02" localSheetId="6">#REF!</definedName>
    <definedName name="f_02" localSheetId="7">#REF!</definedName>
    <definedName name="f_02" localSheetId="8">#REF!</definedName>
    <definedName name="f_02" localSheetId="9">#REF!</definedName>
    <definedName name="f_02" localSheetId="10">#REF!</definedName>
    <definedName name="f_02" localSheetId="11">#REF!</definedName>
    <definedName name="f_02" localSheetId="12">#REF!</definedName>
    <definedName name="f_02" localSheetId="13">#REF!</definedName>
    <definedName name="f_02" localSheetId="14">#REF!</definedName>
    <definedName name="f_02">#REF!</definedName>
    <definedName name="f_03" localSheetId="27">#REF!</definedName>
    <definedName name="f_03" localSheetId="26">#REF!</definedName>
    <definedName name="f_03" localSheetId="28">#REF!</definedName>
    <definedName name="f_03" localSheetId="29">#REF!</definedName>
    <definedName name="f_03" localSheetId="30">#REF!</definedName>
    <definedName name="f_03" localSheetId="31">#REF!</definedName>
    <definedName name="f_03" localSheetId="32">#REF!</definedName>
    <definedName name="f_03" localSheetId="33">#REF!</definedName>
    <definedName name="f_03" localSheetId="34">#REF!</definedName>
    <definedName name="f_03" localSheetId="35">#REF!</definedName>
    <definedName name="f_03" localSheetId="36">#REF!</definedName>
    <definedName name="f_03" localSheetId="37">#REF!</definedName>
    <definedName name="f_03" localSheetId="38">#REF!</definedName>
    <definedName name="f_03" localSheetId="39">#REF!</definedName>
    <definedName name="f_03" localSheetId="40">#REF!</definedName>
    <definedName name="f_03" localSheetId="41">#REF!</definedName>
    <definedName name="f_03" localSheetId="42">#REF!</definedName>
    <definedName name="f_03" localSheetId="43">#REF!</definedName>
    <definedName name="f_03" localSheetId="44">#REF!</definedName>
    <definedName name="f_03" localSheetId="45">#REF!</definedName>
    <definedName name="f_03" localSheetId="46">#REF!</definedName>
    <definedName name="f_03" localSheetId="47">#REF!</definedName>
    <definedName name="f_03" localSheetId="48">#REF!</definedName>
    <definedName name="f_03" localSheetId="49">#REF!</definedName>
    <definedName name="f_03" localSheetId="50">#REF!</definedName>
    <definedName name="f_03" localSheetId="51">#REF!</definedName>
    <definedName name="f_03" localSheetId="52">#REF!</definedName>
    <definedName name="f_03" localSheetId="53">#REF!</definedName>
    <definedName name="f_03" localSheetId="54">#REF!</definedName>
    <definedName name="f_03" localSheetId="55">#REF!</definedName>
    <definedName name="f_03" localSheetId="56">#REF!</definedName>
    <definedName name="f_03" localSheetId="57">#REF!</definedName>
    <definedName name="f_03" localSheetId="58">#REF!</definedName>
    <definedName name="f_03" localSheetId="59">#REF!</definedName>
    <definedName name="f_03" localSheetId="60">#REF!</definedName>
    <definedName name="f_03" localSheetId="61">#REF!</definedName>
    <definedName name="f_03" localSheetId="62">#REF!</definedName>
    <definedName name="f_03" localSheetId="63">#REF!</definedName>
    <definedName name="f_03" localSheetId="64">#REF!</definedName>
    <definedName name="f_03" localSheetId="65">#REF!</definedName>
    <definedName name="f_03" localSheetId="66">#REF!</definedName>
    <definedName name="f_03" localSheetId="67">#REF!</definedName>
    <definedName name="f_03" localSheetId="68">#REF!</definedName>
    <definedName name="f_03" localSheetId="69">#REF!</definedName>
    <definedName name="f_03" localSheetId="70">#REF!</definedName>
    <definedName name="f_03" localSheetId="71">#REF!</definedName>
    <definedName name="f_03" localSheetId="72">#REF!</definedName>
    <definedName name="f_03" localSheetId="73">#REF!</definedName>
    <definedName name="f_03" localSheetId="74">#REF!</definedName>
    <definedName name="f_03" localSheetId="75">#REF!</definedName>
    <definedName name="f_03" localSheetId="76">#REF!</definedName>
    <definedName name="f_03" localSheetId="77">#REF!</definedName>
    <definedName name="f_03" localSheetId="78">#REF!</definedName>
    <definedName name="f_03" localSheetId="79">#REF!</definedName>
    <definedName name="f_03" localSheetId="80">#REF!</definedName>
    <definedName name="f_03" localSheetId="81">#REF!</definedName>
    <definedName name="f_03" localSheetId="82">#REF!</definedName>
    <definedName name="f_03" localSheetId="83">#REF!</definedName>
    <definedName name="f_03" localSheetId="84">#REF!</definedName>
    <definedName name="f_03" localSheetId="85">#REF!</definedName>
    <definedName name="f_03" localSheetId="86">#REF!</definedName>
    <definedName name="f_03" localSheetId="87">#REF!</definedName>
    <definedName name="f_03" localSheetId="88">#REF!</definedName>
    <definedName name="f_03" localSheetId="89">#REF!</definedName>
    <definedName name="f_03" localSheetId="90">#REF!</definedName>
    <definedName name="f_03" localSheetId="91">#REF!</definedName>
    <definedName name="f_03" localSheetId="92">#REF!</definedName>
    <definedName name="f_03" localSheetId="93">#REF!</definedName>
    <definedName name="f_03" localSheetId="94">#REF!</definedName>
    <definedName name="f_03" localSheetId="95">#REF!</definedName>
    <definedName name="f_03" localSheetId="96">#REF!</definedName>
    <definedName name="f_03" localSheetId="97">#REF!</definedName>
    <definedName name="f_03" localSheetId="98">#REF!</definedName>
    <definedName name="f_03" localSheetId="99">#REF!</definedName>
    <definedName name="f_03" localSheetId="100">#REF!</definedName>
    <definedName name="f_03" localSheetId="101">#REF!</definedName>
    <definedName name="f_03" localSheetId="102">#REF!</definedName>
    <definedName name="f_03" localSheetId="103">#REF!</definedName>
    <definedName name="f_03" localSheetId="15">#REF!</definedName>
    <definedName name="f_03" localSheetId="16">#REF!</definedName>
    <definedName name="f_03" localSheetId="20">#REF!</definedName>
    <definedName name="f_03" localSheetId="21">#REF!</definedName>
    <definedName name="f_03" localSheetId="22">#REF!</definedName>
    <definedName name="f_03" localSheetId="23">#REF!</definedName>
    <definedName name="f_03" localSheetId="17">#REF!</definedName>
    <definedName name="f_03" localSheetId="24">#REF!</definedName>
    <definedName name="f_03" localSheetId="25">#REF!</definedName>
    <definedName name="f_03" localSheetId="18">#REF!</definedName>
    <definedName name="f_03" localSheetId="19">#REF!</definedName>
    <definedName name="f_03" localSheetId="5">#REF!</definedName>
    <definedName name="f_03" localSheetId="6">#REF!</definedName>
    <definedName name="f_03" localSheetId="7">#REF!</definedName>
    <definedName name="f_03" localSheetId="8">#REF!</definedName>
    <definedName name="f_03" localSheetId="9">#REF!</definedName>
    <definedName name="f_03" localSheetId="10">#REF!</definedName>
    <definedName name="f_03" localSheetId="11">#REF!</definedName>
    <definedName name="f_03" localSheetId="12">#REF!</definedName>
    <definedName name="f_03" localSheetId="13">#REF!</definedName>
    <definedName name="f_03" localSheetId="14">#REF!</definedName>
    <definedName name="f_03">#REF!</definedName>
    <definedName name="f_04" localSheetId="27">#REF!</definedName>
    <definedName name="f_04" localSheetId="26">#REF!</definedName>
    <definedName name="f_04" localSheetId="28">#REF!</definedName>
    <definedName name="f_04" localSheetId="29">#REF!</definedName>
    <definedName name="f_04" localSheetId="30">#REF!</definedName>
    <definedName name="f_04" localSheetId="31">#REF!</definedName>
    <definedName name="f_04" localSheetId="32">#REF!</definedName>
    <definedName name="f_04" localSheetId="33">#REF!</definedName>
    <definedName name="f_04" localSheetId="34">#REF!</definedName>
    <definedName name="f_04" localSheetId="35">#REF!</definedName>
    <definedName name="f_04" localSheetId="36">#REF!</definedName>
    <definedName name="f_04" localSheetId="37">#REF!</definedName>
    <definedName name="f_04" localSheetId="38">#REF!</definedName>
    <definedName name="f_04" localSheetId="39">#REF!</definedName>
    <definedName name="f_04" localSheetId="40">#REF!</definedName>
    <definedName name="f_04" localSheetId="41">#REF!</definedName>
    <definedName name="f_04" localSheetId="42">#REF!</definedName>
    <definedName name="f_04" localSheetId="43">#REF!</definedName>
    <definedName name="f_04" localSheetId="44">#REF!</definedName>
    <definedName name="f_04" localSheetId="45">#REF!</definedName>
    <definedName name="f_04" localSheetId="46">#REF!</definedName>
    <definedName name="f_04" localSheetId="47">#REF!</definedName>
    <definedName name="f_04" localSheetId="48">#REF!</definedName>
    <definedName name="f_04" localSheetId="49">#REF!</definedName>
    <definedName name="f_04" localSheetId="50">#REF!</definedName>
    <definedName name="f_04" localSheetId="51">#REF!</definedName>
    <definedName name="f_04" localSheetId="52">#REF!</definedName>
    <definedName name="f_04" localSheetId="53">#REF!</definedName>
    <definedName name="f_04" localSheetId="54">#REF!</definedName>
    <definedName name="f_04" localSheetId="55">#REF!</definedName>
    <definedName name="f_04" localSheetId="56">#REF!</definedName>
    <definedName name="f_04" localSheetId="57">#REF!</definedName>
    <definedName name="f_04" localSheetId="58">#REF!</definedName>
    <definedName name="f_04" localSheetId="59">#REF!</definedName>
    <definedName name="f_04" localSheetId="60">#REF!</definedName>
    <definedName name="f_04" localSheetId="61">#REF!</definedName>
    <definedName name="f_04" localSheetId="62">#REF!</definedName>
    <definedName name="f_04" localSheetId="63">#REF!</definedName>
    <definedName name="f_04" localSheetId="64">#REF!</definedName>
    <definedName name="f_04" localSheetId="65">#REF!</definedName>
    <definedName name="f_04" localSheetId="66">#REF!</definedName>
    <definedName name="f_04" localSheetId="67">#REF!</definedName>
    <definedName name="f_04" localSheetId="68">#REF!</definedName>
    <definedName name="f_04" localSheetId="69">#REF!</definedName>
    <definedName name="f_04" localSheetId="70">#REF!</definedName>
    <definedName name="f_04" localSheetId="71">#REF!</definedName>
    <definedName name="f_04" localSheetId="72">#REF!</definedName>
    <definedName name="f_04" localSheetId="73">#REF!</definedName>
    <definedName name="f_04" localSheetId="74">#REF!</definedName>
    <definedName name="f_04" localSheetId="75">#REF!</definedName>
    <definedName name="f_04" localSheetId="76">#REF!</definedName>
    <definedName name="f_04" localSheetId="77">#REF!</definedName>
    <definedName name="f_04" localSheetId="78">#REF!</definedName>
    <definedName name="f_04" localSheetId="79">#REF!</definedName>
    <definedName name="f_04" localSheetId="80">#REF!</definedName>
    <definedName name="f_04" localSheetId="81">#REF!</definedName>
    <definedName name="f_04" localSheetId="82">#REF!</definedName>
    <definedName name="f_04" localSheetId="83">#REF!</definedName>
    <definedName name="f_04" localSheetId="84">#REF!</definedName>
    <definedName name="f_04" localSheetId="85">#REF!</definedName>
    <definedName name="f_04" localSheetId="86">#REF!</definedName>
    <definedName name="f_04" localSheetId="87">#REF!</definedName>
    <definedName name="f_04" localSheetId="88">#REF!</definedName>
    <definedName name="f_04" localSheetId="89">#REF!</definedName>
    <definedName name="f_04" localSheetId="90">#REF!</definedName>
    <definedName name="f_04" localSheetId="91">#REF!</definedName>
    <definedName name="f_04" localSheetId="92">#REF!</definedName>
    <definedName name="f_04" localSheetId="93">#REF!</definedName>
    <definedName name="f_04" localSheetId="94">#REF!</definedName>
    <definedName name="f_04" localSheetId="95">#REF!</definedName>
    <definedName name="f_04" localSheetId="96">#REF!</definedName>
    <definedName name="f_04" localSheetId="97">#REF!</definedName>
    <definedName name="f_04" localSheetId="98">#REF!</definedName>
    <definedName name="f_04" localSheetId="99">#REF!</definedName>
    <definedName name="f_04" localSheetId="100">#REF!</definedName>
    <definedName name="f_04" localSheetId="101">#REF!</definedName>
    <definedName name="f_04" localSheetId="102">#REF!</definedName>
    <definedName name="f_04" localSheetId="103">#REF!</definedName>
    <definedName name="f_04" localSheetId="15">#REF!</definedName>
    <definedName name="f_04" localSheetId="16">#REF!</definedName>
    <definedName name="f_04" localSheetId="20">#REF!</definedName>
    <definedName name="f_04" localSheetId="21">#REF!</definedName>
    <definedName name="f_04" localSheetId="22">#REF!</definedName>
    <definedName name="f_04" localSheetId="23">#REF!</definedName>
    <definedName name="f_04" localSheetId="17">#REF!</definedName>
    <definedName name="f_04" localSheetId="24">#REF!</definedName>
    <definedName name="f_04" localSheetId="25">#REF!</definedName>
    <definedName name="f_04" localSheetId="18">#REF!</definedName>
    <definedName name="f_04" localSheetId="19">#REF!</definedName>
    <definedName name="f_04" localSheetId="5">#REF!</definedName>
    <definedName name="f_04" localSheetId="6">#REF!</definedName>
    <definedName name="f_04" localSheetId="7">#REF!</definedName>
    <definedName name="f_04" localSheetId="8">#REF!</definedName>
    <definedName name="f_04" localSheetId="9">#REF!</definedName>
    <definedName name="f_04" localSheetId="10">#REF!</definedName>
    <definedName name="f_04" localSheetId="11">#REF!</definedName>
    <definedName name="f_04" localSheetId="12">#REF!</definedName>
    <definedName name="f_04" localSheetId="13">#REF!</definedName>
    <definedName name="f_04" localSheetId="14">#REF!</definedName>
    <definedName name="f_04">#REF!</definedName>
    <definedName name="f_05" localSheetId="27">#REF!</definedName>
    <definedName name="f_05" localSheetId="26">#REF!</definedName>
    <definedName name="f_05" localSheetId="28">#REF!</definedName>
    <definedName name="f_05" localSheetId="29">#REF!</definedName>
    <definedName name="f_05" localSheetId="30">#REF!</definedName>
    <definedName name="f_05" localSheetId="31">#REF!</definedName>
    <definedName name="f_05" localSheetId="32">#REF!</definedName>
    <definedName name="f_05" localSheetId="33">#REF!</definedName>
    <definedName name="f_05" localSheetId="34">#REF!</definedName>
    <definedName name="f_05" localSheetId="35">#REF!</definedName>
    <definedName name="f_05" localSheetId="36">#REF!</definedName>
    <definedName name="f_05" localSheetId="37">#REF!</definedName>
    <definedName name="f_05" localSheetId="38">#REF!</definedName>
    <definedName name="f_05" localSheetId="39">#REF!</definedName>
    <definedName name="f_05" localSheetId="40">#REF!</definedName>
    <definedName name="f_05" localSheetId="41">#REF!</definedName>
    <definedName name="f_05" localSheetId="42">#REF!</definedName>
    <definedName name="f_05" localSheetId="43">#REF!</definedName>
    <definedName name="f_05" localSheetId="44">#REF!</definedName>
    <definedName name="f_05" localSheetId="45">#REF!</definedName>
    <definedName name="f_05" localSheetId="46">#REF!</definedName>
    <definedName name="f_05" localSheetId="47">#REF!</definedName>
    <definedName name="f_05" localSheetId="48">#REF!</definedName>
    <definedName name="f_05" localSheetId="49">#REF!</definedName>
    <definedName name="f_05" localSheetId="50">#REF!</definedName>
    <definedName name="f_05" localSheetId="51">#REF!</definedName>
    <definedName name="f_05" localSheetId="52">#REF!</definedName>
    <definedName name="f_05" localSheetId="53">#REF!</definedName>
    <definedName name="f_05" localSheetId="54">#REF!</definedName>
    <definedName name="f_05" localSheetId="55">#REF!</definedName>
    <definedName name="f_05" localSheetId="56">#REF!</definedName>
    <definedName name="f_05" localSheetId="57">#REF!</definedName>
    <definedName name="f_05" localSheetId="58">#REF!</definedName>
    <definedName name="f_05" localSheetId="59">#REF!</definedName>
    <definedName name="f_05" localSheetId="60">#REF!</definedName>
    <definedName name="f_05" localSheetId="61">#REF!</definedName>
    <definedName name="f_05" localSheetId="62">#REF!</definedName>
    <definedName name="f_05" localSheetId="63">#REF!</definedName>
    <definedName name="f_05" localSheetId="64">#REF!</definedName>
    <definedName name="f_05" localSheetId="65">#REF!</definedName>
    <definedName name="f_05" localSheetId="66">#REF!</definedName>
    <definedName name="f_05" localSheetId="67">#REF!</definedName>
    <definedName name="f_05" localSheetId="68">#REF!</definedName>
    <definedName name="f_05" localSheetId="69">#REF!</definedName>
    <definedName name="f_05" localSheetId="70">#REF!</definedName>
    <definedName name="f_05" localSheetId="71">#REF!</definedName>
    <definedName name="f_05" localSheetId="72">#REF!</definedName>
    <definedName name="f_05" localSheetId="73">#REF!</definedName>
    <definedName name="f_05" localSheetId="74">#REF!</definedName>
    <definedName name="f_05" localSheetId="75">#REF!</definedName>
    <definedName name="f_05" localSheetId="76">#REF!</definedName>
    <definedName name="f_05" localSheetId="77">#REF!</definedName>
    <definedName name="f_05" localSheetId="78">#REF!</definedName>
    <definedName name="f_05" localSheetId="79">#REF!</definedName>
    <definedName name="f_05" localSheetId="80">#REF!</definedName>
    <definedName name="f_05" localSheetId="81">#REF!</definedName>
    <definedName name="f_05" localSheetId="82">#REF!</definedName>
    <definedName name="f_05" localSheetId="83">#REF!</definedName>
    <definedName name="f_05" localSheetId="84">#REF!</definedName>
    <definedName name="f_05" localSheetId="85">#REF!</definedName>
    <definedName name="f_05" localSheetId="86">#REF!</definedName>
    <definedName name="f_05" localSheetId="87">#REF!</definedName>
    <definedName name="f_05" localSheetId="88">#REF!</definedName>
    <definedName name="f_05" localSheetId="89">#REF!</definedName>
    <definedName name="f_05" localSheetId="90">#REF!</definedName>
    <definedName name="f_05" localSheetId="91">#REF!</definedName>
    <definedName name="f_05" localSheetId="92">#REF!</definedName>
    <definedName name="f_05" localSheetId="93">#REF!</definedName>
    <definedName name="f_05" localSheetId="94">#REF!</definedName>
    <definedName name="f_05" localSheetId="95">#REF!</definedName>
    <definedName name="f_05" localSheetId="96">#REF!</definedName>
    <definedName name="f_05" localSheetId="97">#REF!</definedName>
    <definedName name="f_05" localSheetId="98">#REF!</definedName>
    <definedName name="f_05" localSheetId="99">#REF!</definedName>
    <definedName name="f_05" localSheetId="100">#REF!</definedName>
    <definedName name="f_05" localSheetId="101">#REF!</definedName>
    <definedName name="f_05" localSheetId="102">#REF!</definedName>
    <definedName name="f_05" localSheetId="103">#REF!</definedName>
    <definedName name="f_05" localSheetId="15">#REF!</definedName>
    <definedName name="f_05" localSheetId="16">#REF!</definedName>
    <definedName name="f_05" localSheetId="20">#REF!</definedName>
    <definedName name="f_05" localSheetId="21">#REF!</definedName>
    <definedName name="f_05" localSheetId="22">#REF!</definedName>
    <definedName name="f_05" localSheetId="23">#REF!</definedName>
    <definedName name="f_05" localSheetId="17">#REF!</definedName>
    <definedName name="f_05" localSheetId="24">#REF!</definedName>
    <definedName name="f_05" localSheetId="25">#REF!</definedName>
    <definedName name="f_05" localSheetId="18">#REF!</definedName>
    <definedName name="f_05" localSheetId="19">#REF!</definedName>
    <definedName name="f_05" localSheetId="5">#REF!</definedName>
    <definedName name="f_05" localSheetId="6">#REF!</definedName>
    <definedName name="f_05" localSheetId="7">#REF!</definedName>
    <definedName name="f_05" localSheetId="8">#REF!</definedName>
    <definedName name="f_05" localSheetId="9">#REF!</definedName>
    <definedName name="f_05" localSheetId="10">#REF!</definedName>
    <definedName name="f_05" localSheetId="11">#REF!</definedName>
    <definedName name="f_05" localSheetId="12">#REF!</definedName>
    <definedName name="f_05" localSheetId="13">#REF!</definedName>
    <definedName name="f_05" localSheetId="14">#REF!</definedName>
    <definedName name="f_05">#REF!</definedName>
    <definedName name="f_06" localSheetId="27">#REF!</definedName>
    <definedName name="f_06" localSheetId="26">#REF!</definedName>
    <definedName name="f_06" localSheetId="28">#REF!</definedName>
    <definedName name="f_06" localSheetId="29">#REF!</definedName>
    <definedName name="f_06" localSheetId="30">#REF!</definedName>
    <definedName name="f_06" localSheetId="31">#REF!</definedName>
    <definedName name="f_06" localSheetId="32">#REF!</definedName>
    <definedName name="f_06" localSheetId="33">#REF!</definedName>
    <definedName name="f_06" localSheetId="34">#REF!</definedName>
    <definedName name="f_06" localSheetId="35">#REF!</definedName>
    <definedName name="f_06" localSheetId="36">#REF!</definedName>
    <definedName name="f_06" localSheetId="37">#REF!</definedName>
    <definedName name="f_06" localSheetId="38">#REF!</definedName>
    <definedName name="f_06" localSheetId="39">#REF!</definedName>
    <definedName name="f_06" localSheetId="40">#REF!</definedName>
    <definedName name="f_06" localSheetId="41">#REF!</definedName>
    <definedName name="f_06" localSheetId="42">#REF!</definedName>
    <definedName name="f_06" localSheetId="43">#REF!</definedName>
    <definedName name="f_06" localSheetId="44">#REF!</definedName>
    <definedName name="f_06" localSheetId="45">#REF!</definedName>
    <definedName name="f_06" localSheetId="46">#REF!</definedName>
    <definedName name="f_06" localSheetId="47">#REF!</definedName>
    <definedName name="f_06" localSheetId="48">#REF!</definedName>
    <definedName name="f_06" localSheetId="49">#REF!</definedName>
    <definedName name="f_06" localSheetId="50">#REF!</definedName>
    <definedName name="f_06" localSheetId="51">#REF!</definedName>
    <definedName name="f_06" localSheetId="52">#REF!</definedName>
    <definedName name="f_06" localSheetId="53">#REF!</definedName>
    <definedName name="f_06" localSheetId="54">#REF!</definedName>
    <definedName name="f_06" localSheetId="55">#REF!</definedName>
    <definedName name="f_06" localSheetId="56">#REF!</definedName>
    <definedName name="f_06" localSheetId="57">#REF!</definedName>
    <definedName name="f_06" localSheetId="58">#REF!</definedName>
    <definedName name="f_06" localSheetId="59">#REF!</definedName>
    <definedName name="f_06" localSheetId="60">#REF!</definedName>
    <definedName name="f_06" localSheetId="61">#REF!</definedName>
    <definedName name="f_06" localSheetId="62">#REF!</definedName>
    <definedName name="f_06" localSheetId="63">#REF!</definedName>
    <definedName name="f_06" localSheetId="64">#REF!</definedName>
    <definedName name="f_06" localSheetId="65">#REF!</definedName>
    <definedName name="f_06" localSheetId="66">#REF!</definedName>
    <definedName name="f_06" localSheetId="67">#REF!</definedName>
    <definedName name="f_06" localSheetId="68">#REF!</definedName>
    <definedName name="f_06" localSheetId="69">#REF!</definedName>
    <definedName name="f_06" localSheetId="70">#REF!</definedName>
    <definedName name="f_06" localSheetId="71">#REF!</definedName>
    <definedName name="f_06" localSheetId="72">#REF!</definedName>
    <definedName name="f_06" localSheetId="73">#REF!</definedName>
    <definedName name="f_06" localSheetId="74">#REF!</definedName>
    <definedName name="f_06" localSheetId="75">#REF!</definedName>
    <definedName name="f_06" localSheetId="76">#REF!</definedName>
    <definedName name="f_06" localSheetId="77">#REF!</definedName>
    <definedName name="f_06" localSheetId="78">#REF!</definedName>
    <definedName name="f_06" localSheetId="79">#REF!</definedName>
    <definedName name="f_06" localSheetId="80">#REF!</definedName>
    <definedName name="f_06" localSheetId="81">#REF!</definedName>
    <definedName name="f_06" localSheetId="82">#REF!</definedName>
    <definedName name="f_06" localSheetId="83">#REF!</definedName>
    <definedName name="f_06" localSheetId="84">#REF!</definedName>
    <definedName name="f_06" localSheetId="85">#REF!</definedName>
    <definedName name="f_06" localSheetId="86">#REF!</definedName>
    <definedName name="f_06" localSheetId="87">#REF!</definedName>
    <definedName name="f_06" localSheetId="88">#REF!</definedName>
    <definedName name="f_06" localSheetId="89">#REF!</definedName>
    <definedName name="f_06" localSheetId="90">#REF!</definedName>
    <definedName name="f_06" localSheetId="91">#REF!</definedName>
    <definedName name="f_06" localSheetId="92">#REF!</definedName>
    <definedName name="f_06" localSheetId="93">#REF!</definedName>
    <definedName name="f_06" localSheetId="94">#REF!</definedName>
    <definedName name="f_06" localSheetId="95">#REF!</definedName>
    <definedName name="f_06" localSheetId="96">#REF!</definedName>
    <definedName name="f_06" localSheetId="97">#REF!</definedName>
    <definedName name="f_06" localSheetId="98">#REF!</definedName>
    <definedName name="f_06" localSheetId="99">#REF!</definedName>
    <definedName name="f_06" localSheetId="100">#REF!</definedName>
    <definedName name="f_06" localSheetId="101">#REF!</definedName>
    <definedName name="f_06" localSheetId="102">#REF!</definedName>
    <definedName name="f_06" localSheetId="103">#REF!</definedName>
    <definedName name="f_06" localSheetId="15">#REF!</definedName>
    <definedName name="f_06" localSheetId="16">#REF!</definedName>
    <definedName name="f_06" localSheetId="20">#REF!</definedName>
    <definedName name="f_06" localSheetId="21">#REF!</definedName>
    <definedName name="f_06" localSheetId="22">#REF!</definedName>
    <definedName name="f_06" localSheetId="23">#REF!</definedName>
    <definedName name="f_06" localSheetId="17">#REF!</definedName>
    <definedName name="f_06" localSheetId="24">#REF!</definedName>
    <definedName name="f_06" localSheetId="25">#REF!</definedName>
    <definedName name="f_06" localSheetId="18">#REF!</definedName>
    <definedName name="f_06" localSheetId="19">#REF!</definedName>
    <definedName name="f_06" localSheetId="5">#REF!</definedName>
    <definedName name="f_06" localSheetId="6">#REF!</definedName>
    <definedName name="f_06" localSheetId="7">#REF!</definedName>
    <definedName name="f_06" localSheetId="8">#REF!</definedName>
    <definedName name="f_06" localSheetId="9">#REF!</definedName>
    <definedName name="f_06" localSheetId="10">#REF!</definedName>
    <definedName name="f_06" localSheetId="11">#REF!</definedName>
    <definedName name="f_06" localSheetId="12">#REF!</definedName>
    <definedName name="f_06" localSheetId="13">#REF!</definedName>
    <definedName name="f_06" localSheetId="14">#REF!</definedName>
    <definedName name="f_06">#REF!</definedName>
    <definedName name="f_07" localSheetId="27">#REF!</definedName>
    <definedName name="f_07" localSheetId="26">#REF!</definedName>
    <definedName name="f_07" localSheetId="28">#REF!</definedName>
    <definedName name="f_07" localSheetId="29">#REF!</definedName>
    <definedName name="f_07" localSheetId="30">#REF!</definedName>
    <definedName name="f_07" localSheetId="31">#REF!</definedName>
    <definedName name="f_07" localSheetId="32">#REF!</definedName>
    <definedName name="f_07" localSheetId="33">#REF!</definedName>
    <definedName name="f_07" localSheetId="34">#REF!</definedName>
    <definedName name="f_07" localSheetId="35">#REF!</definedName>
    <definedName name="f_07" localSheetId="36">#REF!</definedName>
    <definedName name="f_07" localSheetId="37">#REF!</definedName>
    <definedName name="f_07" localSheetId="38">#REF!</definedName>
    <definedName name="f_07" localSheetId="39">#REF!</definedName>
    <definedName name="f_07" localSheetId="40">#REF!</definedName>
    <definedName name="f_07" localSheetId="41">#REF!</definedName>
    <definedName name="f_07" localSheetId="42">#REF!</definedName>
    <definedName name="f_07" localSheetId="43">#REF!</definedName>
    <definedName name="f_07" localSheetId="44">#REF!</definedName>
    <definedName name="f_07" localSheetId="45">#REF!</definedName>
    <definedName name="f_07" localSheetId="46">#REF!</definedName>
    <definedName name="f_07" localSheetId="47">#REF!</definedName>
    <definedName name="f_07" localSheetId="48">#REF!</definedName>
    <definedName name="f_07" localSheetId="49">#REF!</definedName>
    <definedName name="f_07" localSheetId="50">#REF!</definedName>
    <definedName name="f_07" localSheetId="51">#REF!</definedName>
    <definedName name="f_07" localSheetId="52">#REF!</definedName>
    <definedName name="f_07" localSheetId="53">#REF!</definedName>
    <definedName name="f_07" localSheetId="54">#REF!</definedName>
    <definedName name="f_07" localSheetId="55">#REF!</definedName>
    <definedName name="f_07" localSheetId="56">#REF!</definedName>
    <definedName name="f_07" localSheetId="57">#REF!</definedName>
    <definedName name="f_07" localSheetId="58">#REF!</definedName>
    <definedName name="f_07" localSheetId="59">#REF!</definedName>
    <definedName name="f_07" localSheetId="60">#REF!</definedName>
    <definedName name="f_07" localSheetId="61">#REF!</definedName>
    <definedName name="f_07" localSheetId="62">#REF!</definedName>
    <definedName name="f_07" localSheetId="63">#REF!</definedName>
    <definedName name="f_07" localSheetId="64">#REF!</definedName>
    <definedName name="f_07" localSheetId="65">#REF!</definedName>
    <definedName name="f_07" localSheetId="66">#REF!</definedName>
    <definedName name="f_07" localSheetId="67">#REF!</definedName>
    <definedName name="f_07" localSheetId="68">#REF!</definedName>
    <definedName name="f_07" localSheetId="69">#REF!</definedName>
    <definedName name="f_07" localSheetId="70">#REF!</definedName>
    <definedName name="f_07" localSheetId="71">#REF!</definedName>
    <definedName name="f_07" localSheetId="72">#REF!</definedName>
    <definedName name="f_07" localSheetId="73">#REF!</definedName>
    <definedName name="f_07" localSheetId="74">#REF!</definedName>
    <definedName name="f_07" localSheetId="75">#REF!</definedName>
    <definedName name="f_07" localSheetId="76">#REF!</definedName>
    <definedName name="f_07" localSheetId="77">#REF!</definedName>
    <definedName name="f_07" localSheetId="78">#REF!</definedName>
    <definedName name="f_07" localSheetId="79">#REF!</definedName>
    <definedName name="f_07" localSheetId="80">#REF!</definedName>
    <definedName name="f_07" localSheetId="81">#REF!</definedName>
    <definedName name="f_07" localSheetId="82">#REF!</definedName>
    <definedName name="f_07" localSheetId="83">#REF!</definedName>
    <definedName name="f_07" localSheetId="84">#REF!</definedName>
    <definedName name="f_07" localSheetId="85">#REF!</definedName>
    <definedName name="f_07" localSheetId="86">#REF!</definedName>
    <definedName name="f_07" localSheetId="87">#REF!</definedName>
    <definedName name="f_07" localSheetId="88">#REF!</definedName>
    <definedName name="f_07" localSheetId="89">#REF!</definedName>
    <definedName name="f_07" localSheetId="90">#REF!</definedName>
    <definedName name="f_07" localSheetId="91">#REF!</definedName>
    <definedName name="f_07" localSheetId="92">#REF!</definedName>
    <definedName name="f_07" localSheetId="93">#REF!</definedName>
    <definedName name="f_07" localSheetId="94">#REF!</definedName>
    <definedName name="f_07" localSheetId="95">#REF!</definedName>
    <definedName name="f_07" localSheetId="96">#REF!</definedName>
    <definedName name="f_07" localSheetId="97">#REF!</definedName>
    <definedName name="f_07" localSheetId="98">#REF!</definedName>
    <definedName name="f_07" localSheetId="99">#REF!</definedName>
    <definedName name="f_07" localSheetId="100">#REF!</definedName>
    <definedName name="f_07" localSheetId="101">#REF!</definedName>
    <definedName name="f_07" localSheetId="102">#REF!</definedName>
    <definedName name="f_07" localSheetId="103">#REF!</definedName>
    <definedName name="f_07" localSheetId="15">#REF!</definedName>
    <definedName name="f_07" localSheetId="16">#REF!</definedName>
    <definedName name="f_07" localSheetId="20">#REF!</definedName>
    <definedName name="f_07" localSheetId="21">#REF!</definedName>
    <definedName name="f_07" localSheetId="22">#REF!</definedName>
    <definedName name="f_07" localSheetId="23">#REF!</definedName>
    <definedName name="f_07" localSheetId="17">#REF!</definedName>
    <definedName name="f_07" localSheetId="24">#REF!</definedName>
    <definedName name="f_07" localSheetId="25">#REF!</definedName>
    <definedName name="f_07" localSheetId="18">#REF!</definedName>
    <definedName name="f_07" localSheetId="19">#REF!</definedName>
    <definedName name="f_07" localSheetId="5">#REF!</definedName>
    <definedName name="f_07" localSheetId="6">#REF!</definedName>
    <definedName name="f_07" localSheetId="7">#REF!</definedName>
    <definedName name="f_07" localSheetId="8">#REF!</definedName>
    <definedName name="f_07" localSheetId="9">#REF!</definedName>
    <definedName name="f_07" localSheetId="10">#REF!</definedName>
    <definedName name="f_07" localSheetId="11">#REF!</definedName>
    <definedName name="f_07" localSheetId="12">#REF!</definedName>
    <definedName name="f_07" localSheetId="13">#REF!</definedName>
    <definedName name="f_07" localSheetId="14">#REF!</definedName>
    <definedName name="f_07">#REF!</definedName>
    <definedName name="f_08" localSheetId="27">#REF!</definedName>
    <definedName name="f_08" localSheetId="26">#REF!</definedName>
    <definedName name="f_08" localSheetId="28">#REF!</definedName>
    <definedName name="f_08" localSheetId="29">#REF!</definedName>
    <definedName name="f_08" localSheetId="30">#REF!</definedName>
    <definedName name="f_08" localSheetId="31">#REF!</definedName>
    <definedName name="f_08" localSheetId="32">#REF!</definedName>
    <definedName name="f_08" localSheetId="33">#REF!</definedName>
    <definedName name="f_08" localSheetId="34">#REF!</definedName>
    <definedName name="f_08" localSheetId="35">#REF!</definedName>
    <definedName name="f_08" localSheetId="36">#REF!</definedName>
    <definedName name="f_08" localSheetId="37">#REF!</definedName>
    <definedName name="f_08" localSheetId="38">#REF!</definedName>
    <definedName name="f_08" localSheetId="39">#REF!</definedName>
    <definedName name="f_08" localSheetId="40">#REF!</definedName>
    <definedName name="f_08" localSheetId="41">#REF!</definedName>
    <definedName name="f_08" localSheetId="42">#REF!</definedName>
    <definedName name="f_08" localSheetId="43">#REF!</definedName>
    <definedName name="f_08" localSheetId="44">#REF!</definedName>
    <definedName name="f_08" localSheetId="45">#REF!</definedName>
    <definedName name="f_08" localSheetId="46">#REF!</definedName>
    <definedName name="f_08" localSheetId="47">#REF!</definedName>
    <definedName name="f_08" localSheetId="48">#REF!</definedName>
    <definedName name="f_08" localSheetId="49">#REF!</definedName>
    <definedName name="f_08" localSheetId="50">#REF!</definedName>
    <definedName name="f_08" localSheetId="51">#REF!</definedName>
    <definedName name="f_08" localSheetId="52">#REF!</definedName>
    <definedName name="f_08" localSheetId="53">#REF!</definedName>
    <definedName name="f_08" localSheetId="54">#REF!</definedName>
    <definedName name="f_08" localSheetId="55">#REF!</definedName>
    <definedName name="f_08" localSheetId="56">#REF!</definedName>
    <definedName name="f_08" localSheetId="57">#REF!</definedName>
    <definedName name="f_08" localSheetId="58">#REF!</definedName>
    <definedName name="f_08" localSheetId="59">#REF!</definedName>
    <definedName name="f_08" localSheetId="60">#REF!</definedName>
    <definedName name="f_08" localSheetId="61">#REF!</definedName>
    <definedName name="f_08" localSheetId="62">#REF!</definedName>
    <definedName name="f_08" localSheetId="63">#REF!</definedName>
    <definedName name="f_08" localSheetId="64">#REF!</definedName>
    <definedName name="f_08" localSheetId="65">#REF!</definedName>
    <definedName name="f_08" localSheetId="66">#REF!</definedName>
    <definedName name="f_08" localSheetId="67">#REF!</definedName>
    <definedName name="f_08" localSheetId="68">#REF!</definedName>
    <definedName name="f_08" localSheetId="69">#REF!</definedName>
    <definedName name="f_08" localSheetId="70">#REF!</definedName>
    <definedName name="f_08" localSheetId="71">#REF!</definedName>
    <definedName name="f_08" localSheetId="72">#REF!</definedName>
    <definedName name="f_08" localSheetId="73">#REF!</definedName>
    <definedName name="f_08" localSheetId="74">#REF!</definedName>
    <definedName name="f_08" localSheetId="75">#REF!</definedName>
    <definedName name="f_08" localSheetId="76">#REF!</definedName>
    <definedName name="f_08" localSheetId="77">#REF!</definedName>
    <definedName name="f_08" localSheetId="78">#REF!</definedName>
    <definedName name="f_08" localSheetId="79">#REF!</definedName>
    <definedName name="f_08" localSheetId="80">#REF!</definedName>
    <definedName name="f_08" localSheetId="81">#REF!</definedName>
    <definedName name="f_08" localSheetId="82">#REF!</definedName>
    <definedName name="f_08" localSheetId="83">#REF!</definedName>
    <definedName name="f_08" localSheetId="84">#REF!</definedName>
    <definedName name="f_08" localSheetId="85">#REF!</definedName>
    <definedName name="f_08" localSheetId="86">#REF!</definedName>
    <definedName name="f_08" localSheetId="87">#REF!</definedName>
    <definedName name="f_08" localSheetId="88">#REF!</definedName>
    <definedName name="f_08" localSheetId="89">#REF!</definedName>
    <definedName name="f_08" localSheetId="90">#REF!</definedName>
    <definedName name="f_08" localSheetId="91">#REF!</definedName>
    <definedName name="f_08" localSheetId="92">#REF!</definedName>
    <definedName name="f_08" localSheetId="93">#REF!</definedName>
    <definedName name="f_08" localSheetId="94">#REF!</definedName>
    <definedName name="f_08" localSheetId="95">#REF!</definedName>
    <definedName name="f_08" localSheetId="96">#REF!</definedName>
    <definedName name="f_08" localSheetId="97">#REF!</definedName>
    <definedName name="f_08" localSheetId="98">#REF!</definedName>
    <definedName name="f_08" localSheetId="99">#REF!</definedName>
    <definedName name="f_08" localSheetId="100">#REF!</definedName>
    <definedName name="f_08" localSheetId="101">#REF!</definedName>
    <definedName name="f_08" localSheetId="102">#REF!</definedName>
    <definedName name="f_08" localSheetId="103">#REF!</definedName>
    <definedName name="f_08" localSheetId="15">#REF!</definedName>
    <definedName name="f_08" localSheetId="16">#REF!</definedName>
    <definedName name="f_08" localSheetId="20">#REF!</definedName>
    <definedName name="f_08" localSheetId="21">#REF!</definedName>
    <definedName name="f_08" localSheetId="22">#REF!</definedName>
    <definedName name="f_08" localSheetId="23">#REF!</definedName>
    <definedName name="f_08" localSheetId="17">#REF!</definedName>
    <definedName name="f_08" localSheetId="24">#REF!</definedName>
    <definedName name="f_08" localSheetId="25">#REF!</definedName>
    <definedName name="f_08" localSheetId="18">#REF!</definedName>
    <definedName name="f_08" localSheetId="19">#REF!</definedName>
    <definedName name="f_08" localSheetId="5">#REF!</definedName>
    <definedName name="f_08" localSheetId="6">#REF!</definedName>
    <definedName name="f_08" localSheetId="7">#REF!</definedName>
    <definedName name="f_08" localSheetId="8">#REF!</definedName>
    <definedName name="f_08" localSheetId="9">#REF!</definedName>
    <definedName name="f_08" localSheetId="10">#REF!</definedName>
    <definedName name="f_08" localSheetId="11">#REF!</definedName>
    <definedName name="f_08" localSheetId="12">#REF!</definedName>
    <definedName name="f_08" localSheetId="13">#REF!</definedName>
    <definedName name="f_08" localSheetId="14">#REF!</definedName>
    <definedName name="f_08">#REF!</definedName>
    <definedName name="f_09" localSheetId="27">#REF!</definedName>
    <definedName name="f_09" localSheetId="26">#REF!</definedName>
    <definedName name="f_09" localSheetId="28">#REF!</definedName>
    <definedName name="f_09" localSheetId="29">#REF!</definedName>
    <definedName name="f_09" localSheetId="30">#REF!</definedName>
    <definedName name="f_09" localSheetId="31">#REF!</definedName>
    <definedName name="f_09" localSheetId="32">#REF!</definedName>
    <definedName name="f_09" localSheetId="33">#REF!</definedName>
    <definedName name="f_09" localSheetId="34">#REF!</definedName>
    <definedName name="f_09" localSheetId="35">#REF!</definedName>
    <definedName name="f_09" localSheetId="36">#REF!</definedName>
    <definedName name="f_09" localSheetId="37">#REF!</definedName>
    <definedName name="f_09" localSheetId="38">#REF!</definedName>
    <definedName name="f_09" localSheetId="39">#REF!</definedName>
    <definedName name="f_09" localSheetId="40">#REF!</definedName>
    <definedName name="f_09" localSheetId="41">#REF!</definedName>
    <definedName name="f_09" localSheetId="42">#REF!</definedName>
    <definedName name="f_09" localSheetId="43">#REF!</definedName>
    <definedName name="f_09" localSheetId="44">#REF!</definedName>
    <definedName name="f_09" localSheetId="45">#REF!</definedName>
    <definedName name="f_09" localSheetId="46">#REF!</definedName>
    <definedName name="f_09" localSheetId="47">#REF!</definedName>
    <definedName name="f_09" localSheetId="48">#REF!</definedName>
    <definedName name="f_09" localSheetId="49">#REF!</definedName>
    <definedName name="f_09" localSheetId="50">#REF!</definedName>
    <definedName name="f_09" localSheetId="51">#REF!</definedName>
    <definedName name="f_09" localSheetId="52">#REF!</definedName>
    <definedName name="f_09" localSheetId="53">#REF!</definedName>
    <definedName name="f_09" localSheetId="54">#REF!</definedName>
    <definedName name="f_09" localSheetId="55">#REF!</definedName>
    <definedName name="f_09" localSheetId="56">#REF!</definedName>
    <definedName name="f_09" localSheetId="57">#REF!</definedName>
    <definedName name="f_09" localSheetId="58">#REF!</definedName>
    <definedName name="f_09" localSheetId="59">#REF!</definedName>
    <definedName name="f_09" localSheetId="60">#REF!</definedName>
    <definedName name="f_09" localSheetId="61">#REF!</definedName>
    <definedName name="f_09" localSheetId="62">#REF!</definedName>
    <definedName name="f_09" localSheetId="63">#REF!</definedName>
    <definedName name="f_09" localSheetId="64">#REF!</definedName>
    <definedName name="f_09" localSheetId="65">#REF!</definedName>
    <definedName name="f_09" localSheetId="66">#REF!</definedName>
    <definedName name="f_09" localSheetId="67">#REF!</definedName>
    <definedName name="f_09" localSheetId="68">#REF!</definedName>
    <definedName name="f_09" localSheetId="69">#REF!</definedName>
    <definedName name="f_09" localSheetId="70">#REF!</definedName>
    <definedName name="f_09" localSheetId="71">#REF!</definedName>
    <definedName name="f_09" localSheetId="72">#REF!</definedName>
    <definedName name="f_09" localSheetId="73">#REF!</definedName>
    <definedName name="f_09" localSheetId="74">#REF!</definedName>
    <definedName name="f_09" localSheetId="75">#REF!</definedName>
    <definedName name="f_09" localSheetId="76">#REF!</definedName>
    <definedName name="f_09" localSheetId="77">#REF!</definedName>
    <definedName name="f_09" localSheetId="78">#REF!</definedName>
    <definedName name="f_09" localSheetId="79">#REF!</definedName>
    <definedName name="f_09" localSheetId="80">#REF!</definedName>
    <definedName name="f_09" localSheetId="81">#REF!</definedName>
    <definedName name="f_09" localSheetId="82">#REF!</definedName>
    <definedName name="f_09" localSheetId="83">#REF!</definedName>
    <definedName name="f_09" localSheetId="84">#REF!</definedName>
    <definedName name="f_09" localSheetId="85">#REF!</definedName>
    <definedName name="f_09" localSheetId="86">#REF!</definedName>
    <definedName name="f_09" localSheetId="87">#REF!</definedName>
    <definedName name="f_09" localSheetId="88">#REF!</definedName>
    <definedName name="f_09" localSheetId="89">#REF!</definedName>
    <definedName name="f_09" localSheetId="90">#REF!</definedName>
    <definedName name="f_09" localSheetId="91">#REF!</definedName>
    <definedName name="f_09" localSheetId="92">#REF!</definedName>
    <definedName name="f_09" localSheetId="93">#REF!</definedName>
    <definedName name="f_09" localSheetId="94">#REF!</definedName>
    <definedName name="f_09" localSheetId="95">#REF!</definedName>
    <definedName name="f_09" localSheetId="96">#REF!</definedName>
    <definedName name="f_09" localSheetId="97">#REF!</definedName>
    <definedName name="f_09" localSheetId="98">#REF!</definedName>
    <definedName name="f_09" localSheetId="99">#REF!</definedName>
    <definedName name="f_09" localSheetId="100">#REF!</definedName>
    <definedName name="f_09" localSheetId="101">#REF!</definedName>
    <definedName name="f_09" localSheetId="102">#REF!</definedName>
    <definedName name="f_09" localSheetId="103">#REF!</definedName>
    <definedName name="f_09" localSheetId="15">#REF!</definedName>
    <definedName name="f_09" localSheetId="16">#REF!</definedName>
    <definedName name="f_09" localSheetId="20">#REF!</definedName>
    <definedName name="f_09" localSheetId="21">#REF!</definedName>
    <definedName name="f_09" localSheetId="22">#REF!</definedName>
    <definedName name="f_09" localSheetId="23">#REF!</definedName>
    <definedName name="f_09" localSheetId="17">#REF!</definedName>
    <definedName name="f_09" localSheetId="24">#REF!</definedName>
    <definedName name="f_09" localSheetId="25">#REF!</definedName>
    <definedName name="f_09" localSheetId="18">#REF!</definedName>
    <definedName name="f_09" localSheetId="19">#REF!</definedName>
    <definedName name="f_09" localSheetId="5">#REF!</definedName>
    <definedName name="f_09" localSheetId="6">#REF!</definedName>
    <definedName name="f_09" localSheetId="7">#REF!</definedName>
    <definedName name="f_09" localSheetId="8">#REF!</definedName>
    <definedName name="f_09" localSheetId="9">#REF!</definedName>
    <definedName name="f_09" localSheetId="10">#REF!</definedName>
    <definedName name="f_09" localSheetId="11">#REF!</definedName>
    <definedName name="f_09" localSheetId="12">#REF!</definedName>
    <definedName name="f_09" localSheetId="13">#REF!</definedName>
    <definedName name="f_09" localSheetId="14">#REF!</definedName>
    <definedName name="f_09">#REF!</definedName>
    <definedName name="f_10" localSheetId="27">#REF!</definedName>
    <definedName name="f_10" localSheetId="26">#REF!</definedName>
    <definedName name="f_10" localSheetId="28">#REF!</definedName>
    <definedName name="f_10" localSheetId="29">#REF!</definedName>
    <definedName name="f_10" localSheetId="30">#REF!</definedName>
    <definedName name="f_10" localSheetId="31">#REF!</definedName>
    <definedName name="f_10" localSheetId="32">#REF!</definedName>
    <definedName name="f_10" localSheetId="33">#REF!</definedName>
    <definedName name="f_10" localSheetId="34">#REF!</definedName>
    <definedName name="f_10" localSheetId="35">#REF!</definedName>
    <definedName name="f_10" localSheetId="36">#REF!</definedName>
    <definedName name="f_10" localSheetId="37">#REF!</definedName>
    <definedName name="f_10" localSheetId="38">#REF!</definedName>
    <definedName name="f_10" localSheetId="39">#REF!</definedName>
    <definedName name="f_10" localSheetId="40">#REF!</definedName>
    <definedName name="f_10" localSheetId="41">#REF!</definedName>
    <definedName name="f_10" localSheetId="42">#REF!</definedName>
    <definedName name="f_10" localSheetId="43">#REF!</definedName>
    <definedName name="f_10" localSheetId="44">#REF!</definedName>
    <definedName name="f_10" localSheetId="45">#REF!</definedName>
    <definedName name="f_10" localSheetId="46">#REF!</definedName>
    <definedName name="f_10" localSheetId="47">#REF!</definedName>
    <definedName name="f_10" localSheetId="48">#REF!</definedName>
    <definedName name="f_10" localSheetId="49">#REF!</definedName>
    <definedName name="f_10" localSheetId="50">#REF!</definedName>
    <definedName name="f_10" localSheetId="51">#REF!</definedName>
    <definedName name="f_10" localSheetId="52">#REF!</definedName>
    <definedName name="f_10" localSheetId="53">#REF!</definedName>
    <definedName name="f_10" localSheetId="54">#REF!</definedName>
    <definedName name="f_10" localSheetId="55">#REF!</definedName>
    <definedName name="f_10" localSheetId="56">#REF!</definedName>
    <definedName name="f_10" localSheetId="57">#REF!</definedName>
    <definedName name="f_10" localSheetId="58">#REF!</definedName>
    <definedName name="f_10" localSheetId="59">#REF!</definedName>
    <definedName name="f_10" localSheetId="60">#REF!</definedName>
    <definedName name="f_10" localSheetId="61">#REF!</definedName>
    <definedName name="f_10" localSheetId="62">#REF!</definedName>
    <definedName name="f_10" localSheetId="63">#REF!</definedName>
    <definedName name="f_10" localSheetId="64">#REF!</definedName>
    <definedName name="f_10" localSheetId="65">#REF!</definedName>
    <definedName name="f_10" localSheetId="66">#REF!</definedName>
    <definedName name="f_10" localSheetId="67">#REF!</definedName>
    <definedName name="f_10" localSheetId="68">#REF!</definedName>
    <definedName name="f_10" localSheetId="69">#REF!</definedName>
    <definedName name="f_10" localSheetId="70">#REF!</definedName>
    <definedName name="f_10" localSheetId="71">#REF!</definedName>
    <definedName name="f_10" localSheetId="72">#REF!</definedName>
    <definedName name="f_10" localSheetId="73">#REF!</definedName>
    <definedName name="f_10" localSheetId="74">#REF!</definedName>
    <definedName name="f_10" localSheetId="75">#REF!</definedName>
    <definedName name="f_10" localSheetId="76">#REF!</definedName>
    <definedName name="f_10" localSheetId="77">#REF!</definedName>
    <definedName name="f_10" localSheetId="78">#REF!</definedName>
    <definedName name="f_10" localSheetId="79">#REF!</definedName>
    <definedName name="f_10" localSheetId="80">#REF!</definedName>
    <definedName name="f_10" localSheetId="81">#REF!</definedName>
    <definedName name="f_10" localSheetId="82">#REF!</definedName>
    <definedName name="f_10" localSheetId="83">#REF!</definedName>
    <definedName name="f_10" localSheetId="84">#REF!</definedName>
    <definedName name="f_10" localSheetId="85">#REF!</definedName>
    <definedName name="f_10" localSheetId="86">#REF!</definedName>
    <definedName name="f_10" localSheetId="87">#REF!</definedName>
    <definedName name="f_10" localSheetId="88">#REF!</definedName>
    <definedName name="f_10" localSheetId="89">#REF!</definedName>
    <definedName name="f_10" localSheetId="90">#REF!</definedName>
    <definedName name="f_10" localSheetId="91">#REF!</definedName>
    <definedName name="f_10" localSheetId="92">#REF!</definedName>
    <definedName name="f_10" localSheetId="93">#REF!</definedName>
    <definedName name="f_10" localSheetId="94">#REF!</definedName>
    <definedName name="f_10" localSheetId="95">#REF!</definedName>
    <definedName name="f_10" localSheetId="96">#REF!</definedName>
    <definedName name="f_10" localSheetId="97">#REF!</definedName>
    <definedName name="f_10" localSheetId="98">#REF!</definedName>
    <definedName name="f_10" localSheetId="99">#REF!</definedName>
    <definedName name="f_10" localSheetId="100">#REF!</definedName>
    <definedName name="f_10" localSheetId="101">#REF!</definedName>
    <definedName name="f_10" localSheetId="102">#REF!</definedName>
    <definedName name="f_10" localSheetId="103">#REF!</definedName>
    <definedName name="f_10" localSheetId="15">#REF!</definedName>
    <definedName name="f_10" localSheetId="16">#REF!</definedName>
    <definedName name="f_10" localSheetId="20">#REF!</definedName>
    <definedName name="f_10" localSheetId="21">#REF!</definedName>
    <definedName name="f_10" localSheetId="22">#REF!</definedName>
    <definedName name="f_10" localSheetId="23">#REF!</definedName>
    <definedName name="f_10" localSheetId="17">#REF!</definedName>
    <definedName name="f_10" localSheetId="24">#REF!</definedName>
    <definedName name="f_10" localSheetId="25">#REF!</definedName>
    <definedName name="f_10" localSheetId="18">#REF!</definedName>
    <definedName name="f_10" localSheetId="19">#REF!</definedName>
    <definedName name="f_10" localSheetId="5">#REF!</definedName>
    <definedName name="f_10" localSheetId="6">#REF!</definedName>
    <definedName name="f_10" localSheetId="7">#REF!</definedName>
    <definedName name="f_10" localSheetId="8">#REF!</definedName>
    <definedName name="f_10" localSheetId="9">#REF!</definedName>
    <definedName name="f_10" localSheetId="10">#REF!</definedName>
    <definedName name="f_10" localSheetId="11">#REF!</definedName>
    <definedName name="f_10" localSheetId="12">#REF!</definedName>
    <definedName name="f_10" localSheetId="13">#REF!</definedName>
    <definedName name="f_10" localSheetId="14">#REF!</definedName>
    <definedName name="f_10">#REF!</definedName>
    <definedName name="f_11" localSheetId="27">#REF!</definedName>
    <definedName name="f_11" localSheetId="26">#REF!</definedName>
    <definedName name="f_11" localSheetId="28">#REF!</definedName>
    <definedName name="f_11" localSheetId="29">#REF!</definedName>
    <definedName name="f_11" localSheetId="30">#REF!</definedName>
    <definedName name="f_11" localSheetId="31">#REF!</definedName>
    <definedName name="f_11" localSheetId="32">#REF!</definedName>
    <definedName name="f_11" localSheetId="33">#REF!</definedName>
    <definedName name="f_11" localSheetId="34">#REF!</definedName>
    <definedName name="f_11" localSheetId="35">#REF!</definedName>
    <definedName name="f_11" localSheetId="36">#REF!</definedName>
    <definedName name="f_11" localSheetId="37">#REF!</definedName>
    <definedName name="f_11" localSheetId="38">#REF!</definedName>
    <definedName name="f_11" localSheetId="39">#REF!</definedName>
    <definedName name="f_11" localSheetId="40">#REF!</definedName>
    <definedName name="f_11" localSheetId="41">#REF!</definedName>
    <definedName name="f_11" localSheetId="42">#REF!</definedName>
    <definedName name="f_11" localSheetId="43">#REF!</definedName>
    <definedName name="f_11" localSheetId="44">#REF!</definedName>
    <definedName name="f_11" localSheetId="45">#REF!</definedName>
    <definedName name="f_11" localSheetId="46">#REF!</definedName>
    <definedName name="f_11" localSheetId="47">#REF!</definedName>
    <definedName name="f_11" localSheetId="48">#REF!</definedName>
    <definedName name="f_11" localSheetId="49">#REF!</definedName>
    <definedName name="f_11" localSheetId="50">#REF!</definedName>
    <definedName name="f_11" localSheetId="51">#REF!</definedName>
    <definedName name="f_11" localSheetId="52">#REF!</definedName>
    <definedName name="f_11" localSheetId="53">#REF!</definedName>
    <definedName name="f_11" localSheetId="54">#REF!</definedName>
    <definedName name="f_11" localSheetId="55">#REF!</definedName>
    <definedName name="f_11" localSheetId="56">#REF!</definedName>
    <definedName name="f_11" localSheetId="57">#REF!</definedName>
    <definedName name="f_11" localSheetId="58">#REF!</definedName>
    <definedName name="f_11" localSheetId="59">#REF!</definedName>
    <definedName name="f_11" localSheetId="60">#REF!</definedName>
    <definedName name="f_11" localSheetId="61">#REF!</definedName>
    <definedName name="f_11" localSheetId="62">#REF!</definedName>
    <definedName name="f_11" localSheetId="63">#REF!</definedName>
    <definedName name="f_11" localSheetId="64">#REF!</definedName>
    <definedName name="f_11" localSheetId="65">#REF!</definedName>
    <definedName name="f_11" localSheetId="66">#REF!</definedName>
    <definedName name="f_11" localSheetId="67">#REF!</definedName>
    <definedName name="f_11" localSheetId="68">#REF!</definedName>
    <definedName name="f_11" localSheetId="69">#REF!</definedName>
    <definedName name="f_11" localSheetId="70">#REF!</definedName>
    <definedName name="f_11" localSheetId="71">#REF!</definedName>
    <definedName name="f_11" localSheetId="72">#REF!</definedName>
    <definedName name="f_11" localSheetId="73">#REF!</definedName>
    <definedName name="f_11" localSheetId="74">#REF!</definedName>
    <definedName name="f_11" localSheetId="75">#REF!</definedName>
    <definedName name="f_11" localSheetId="76">#REF!</definedName>
    <definedName name="f_11" localSheetId="77">#REF!</definedName>
    <definedName name="f_11" localSheetId="78">#REF!</definedName>
    <definedName name="f_11" localSheetId="79">#REF!</definedName>
    <definedName name="f_11" localSheetId="80">#REF!</definedName>
    <definedName name="f_11" localSheetId="81">#REF!</definedName>
    <definedName name="f_11" localSheetId="82">#REF!</definedName>
    <definedName name="f_11" localSheetId="83">#REF!</definedName>
    <definedName name="f_11" localSheetId="84">#REF!</definedName>
    <definedName name="f_11" localSheetId="85">#REF!</definedName>
    <definedName name="f_11" localSheetId="86">#REF!</definedName>
    <definedName name="f_11" localSheetId="87">#REF!</definedName>
    <definedName name="f_11" localSheetId="88">#REF!</definedName>
    <definedName name="f_11" localSheetId="89">#REF!</definedName>
    <definedName name="f_11" localSheetId="90">#REF!</definedName>
    <definedName name="f_11" localSheetId="91">#REF!</definedName>
    <definedName name="f_11" localSheetId="92">#REF!</definedName>
    <definedName name="f_11" localSheetId="93">#REF!</definedName>
    <definedName name="f_11" localSheetId="94">#REF!</definedName>
    <definedName name="f_11" localSheetId="95">#REF!</definedName>
    <definedName name="f_11" localSheetId="96">#REF!</definedName>
    <definedName name="f_11" localSheetId="97">#REF!</definedName>
    <definedName name="f_11" localSheetId="98">#REF!</definedName>
    <definedName name="f_11" localSheetId="99">#REF!</definedName>
    <definedName name="f_11" localSheetId="100">#REF!</definedName>
    <definedName name="f_11" localSheetId="101">#REF!</definedName>
    <definedName name="f_11" localSheetId="102">#REF!</definedName>
    <definedName name="f_11" localSheetId="103">#REF!</definedName>
    <definedName name="f_11" localSheetId="15">#REF!</definedName>
    <definedName name="f_11" localSheetId="16">#REF!</definedName>
    <definedName name="f_11" localSheetId="20">#REF!</definedName>
    <definedName name="f_11" localSheetId="21">#REF!</definedName>
    <definedName name="f_11" localSheetId="22">#REF!</definedName>
    <definedName name="f_11" localSheetId="23">#REF!</definedName>
    <definedName name="f_11" localSheetId="17">#REF!</definedName>
    <definedName name="f_11" localSheetId="24">#REF!</definedName>
    <definedName name="f_11" localSheetId="25">#REF!</definedName>
    <definedName name="f_11" localSheetId="18">#REF!</definedName>
    <definedName name="f_11" localSheetId="19">#REF!</definedName>
    <definedName name="f_11" localSheetId="5">#REF!</definedName>
    <definedName name="f_11" localSheetId="6">#REF!</definedName>
    <definedName name="f_11" localSheetId="7">#REF!</definedName>
    <definedName name="f_11" localSheetId="8">#REF!</definedName>
    <definedName name="f_11" localSheetId="9">#REF!</definedName>
    <definedName name="f_11" localSheetId="10">#REF!</definedName>
    <definedName name="f_11" localSheetId="11">#REF!</definedName>
    <definedName name="f_11" localSheetId="12">#REF!</definedName>
    <definedName name="f_11" localSheetId="13">#REF!</definedName>
    <definedName name="f_11" localSheetId="14">#REF!</definedName>
    <definedName name="f_11">#REF!</definedName>
    <definedName name="f_12" localSheetId="27">#REF!</definedName>
    <definedName name="f_12" localSheetId="26">#REF!</definedName>
    <definedName name="f_12" localSheetId="28">#REF!</definedName>
    <definedName name="f_12" localSheetId="29">#REF!</definedName>
    <definedName name="f_12" localSheetId="30">#REF!</definedName>
    <definedName name="f_12" localSheetId="31">#REF!</definedName>
    <definedName name="f_12" localSheetId="32">#REF!</definedName>
    <definedName name="f_12" localSheetId="33">#REF!</definedName>
    <definedName name="f_12" localSheetId="34">#REF!</definedName>
    <definedName name="f_12" localSheetId="35">#REF!</definedName>
    <definedName name="f_12" localSheetId="36">#REF!</definedName>
    <definedName name="f_12" localSheetId="37">#REF!</definedName>
    <definedName name="f_12" localSheetId="38">#REF!</definedName>
    <definedName name="f_12" localSheetId="39">#REF!</definedName>
    <definedName name="f_12" localSheetId="40">#REF!</definedName>
    <definedName name="f_12" localSheetId="41">#REF!</definedName>
    <definedName name="f_12" localSheetId="42">#REF!</definedName>
    <definedName name="f_12" localSheetId="43">#REF!</definedName>
    <definedName name="f_12" localSheetId="44">#REF!</definedName>
    <definedName name="f_12" localSheetId="45">#REF!</definedName>
    <definedName name="f_12" localSheetId="46">#REF!</definedName>
    <definedName name="f_12" localSheetId="47">#REF!</definedName>
    <definedName name="f_12" localSheetId="48">#REF!</definedName>
    <definedName name="f_12" localSheetId="49">#REF!</definedName>
    <definedName name="f_12" localSheetId="50">#REF!</definedName>
    <definedName name="f_12" localSheetId="51">#REF!</definedName>
    <definedName name="f_12" localSheetId="52">#REF!</definedName>
    <definedName name="f_12" localSheetId="53">#REF!</definedName>
    <definedName name="f_12" localSheetId="54">#REF!</definedName>
    <definedName name="f_12" localSheetId="55">#REF!</definedName>
    <definedName name="f_12" localSheetId="56">#REF!</definedName>
    <definedName name="f_12" localSheetId="57">#REF!</definedName>
    <definedName name="f_12" localSheetId="58">#REF!</definedName>
    <definedName name="f_12" localSheetId="59">#REF!</definedName>
    <definedName name="f_12" localSheetId="60">#REF!</definedName>
    <definedName name="f_12" localSheetId="61">#REF!</definedName>
    <definedName name="f_12" localSheetId="62">#REF!</definedName>
    <definedName name="f_12" localSheetId="63">#REF!</definedName>
    <definedName name="f_12" localSheetId="64">#REF!</definedName>
    <definedName name="f_12" localSheetId="65">#REF!</definedName>
    <definedName name="f_12" localSheetId="66">#REF!</definedName>
    <definedName name="f_12" localSheetId="67">#REF!</definedName>
    <definedName name="f_12" localSheetId="68">#REF!</definedName>
    <definedName name="f_12" localSheetId="69">#REF!</definedName>
    <definedName name="f_12" localSheetId="70">#REF!</definedName>
    <definedName name="f_12" localSheetId="71">#REF!</definedName>
    <definedName name="f_12" localSheetId="72">#REF!</definedName>
    <definedName name="f_12" localSheetId="73">#REF!</definedName>
    <definedName name="f_12" localSheetId="74">#REF!</definedName>
    <definedName name="f_12" localSheetId="75">#REF!</definedName>
    <definedName name="f_12" localSheetId="76">#REF!</definedName>
    <definedName name="f_12" localSheetId="77">#REF!</definedName>
    <definedName name="f_12" localSheetId="78">#REF!</definedName>
    <definedName name="f_12" localSheetId="79">#REF!</definedName>
    <definedName name="f_12" localSheetId="80">#REF!</definedName>
    <definedName name="f_12" localSheetId="81">#REF!</definedName>
    <definedName name="f_12" localSheetId="82">#REF!</definedName>
    <definedName name="f_12" localSheetId="83">#REF!</definedName>
    <definedName name="f_12" localSheetId="84">#REF!</definedName>
    <definedName name="f_12" localSheetId="85">#REF!</definedName>
    <definedName name="f_12" localSheetId="86">#REF!</definedName>
    <definedName name="f_12" localSheetId="87">#REF!</definedName>
    <definedName name="f_12" localSheetId="88">#REF!</definedName>
    <definedName name="f_12" localSheetId="89">#REF!</definedName>
    <definedName name="f_12" localSheetId="90">#REF!</definedName>
    <definedName name="f_12" localSheetId="91">#REF!</definedName>
    <definedName name="f_12" localSheetId="92">#REF!</definedName>
    <definedName name="f_12" localSheetId="93">#REF!</definedName>
    <definedName name="f_12" localSheetId="94">#REF!</definedName>
    <definedName name="f_12" localSheetId="95">#REF!</definedName>
    <definedName name="f_12" localSheetId="96">#REF!</definedName>
    <definedName name="f_12" localSheetId="97">#REF!</definedName>
    <definedName name="f_12" localSheetId="98">#REF!</definedName>
    <definedName name="f_12" localSheetId="99">#REF!</definedName>
    <definedName name="f_12" localSheetId="100">#REF!</definedName>
    <definedName name="f_12" localSheetId="101">#REF!</definedName>
    <definedName name="f_12" localSheetId="102">#REF!</definedName>
    <definedName name="f_12" localSheetId="103">#REF!</definedName>
    <definedName name="f_12" localSheetId="15">#REF!</definedName>
    <definedName name="f_12" localSheetId="16">#REF!</definedName>
    <definedName name="f_12" localSheetId="20">#REF!</definedName>
    <definedName name="f_12" localSheetId="21">#REF!</definedName>
    <definedName name="f_12" localSheetId="22">#REF!</definedName>
    <definedName name="f_12" localSheetId="23">#REF!</definedName>
    <definedName name="f_12" localSheetId="17">#REF!</definedName>
    <definedName name="f_12" localSheetId="24">#REF!</definedName>
    <definedName name="f_12" localSheetId="25">#REF!</definedName>
    <definedName name="f_12" localSheetId="18">#REF!</definedName>
    <definedName name="f_12" localSheetId="19">#REF!</definedName>
    <definedName name="f_12" localSheetId="5">#REF!</definedName>
    <definedName name="f_12" localSheetId="6">#REF!</definedName>
    <definedName name="f_12" localSheetId="7">#REF!</definedName>
    <definedName name="f_12" localSheetId="8">#REF!</definedName>
    <definedName name="f_12" localSheetId="9">#REF!</definedName>
    <definedName name="f_12" localSheetId="10">#REF!</definedName>
    <definedName name="f_12" localSheetId="11">#REF!</definedName>
    <definedName name="f_12" localSheetId="12">#REF!</definedName>
    <definedName name="f_12" localSheetId="13">#REF!</definedName>
    <definedName name="f_12" localSheetId="14">#REF!</definedName>
    <definedName name="f_12">#REF!</definedName>
    <definedName name="f_13" localSheetId="27">#REF!</definedName>
    <definedName name="f_13" localSheetId="26">#REF!</definedName>
    <definedName name="f_13" localSheetId="28">#REF!</definedName>
    <definedName name="f_13" localSheetId="29">#REF!</definedName>
    <definedName name="f_13" localSheetId="30">#REF!</definedName>
    <definedName name="f_13" localSheetId="31">#REF!</definedName>
    <definedName name="f_13" localSheetId="32">#REF!</definedName>
    <definedName name="f_13" localSheetId="33">#REF!</definedName>
    <definedName name="f_13" localSheetId="34">#REF!</definedName>
    <definedName name="f_13" localSheetId="35">#REF!</definedName>
    <definedName name="f_13" localSheetId="36">#REF!</definedName>
    <definedName name="f_13" localSheetId="37">#REF!</definedName>
    <definedName name="f_13" localSheetId="38">#REF!</definedName>
    <definedName name="f_13" localSheetId="39">#REF!</definedName>
    <definedName name="f_13" localSheetId="40">#REF!</definedName>
    <definedName name="f_13" localSheetId="41">#REF!</definedName>
    <definedName name="f_13" localSheetId="42">#REF!</definedName>
    <definedName name="f_13" localSheetId="43">#REF!</definedName>
    <definedName name="f_13" localSheetId="44">#REF!</definedName>
    <definedName name="f_13" localSheetId="45">#REF!</definedName>
    <definedName name="f_13" localSheetId="46">#REF!</definedName>
    <definedName name="f_13" localSheetId="47">#REF!</definedName>
    <definedName name="f_13" localSheetId="48">#REF!</definedName>
    <definedName name="f_13" localSheetId="49">#REF!</definedName>
    <definedName name="f_13" localSheetId="50">#REF!</definedName>
    <definedName name="f_13" localSheetId="51">#REF!</definedName>
    <definedName name="f_13" localSheetId="52">#REF!</definedName>
    <definedName name="f_13" localSheetId="53">#REF!</definedName>
    <definedName name="f_13" localSheetId="54">#REF!</definedName>
    <definedName name="f_13" localSheetId="55">#REF!</definedName>
    <definedName name="f_13" localSheetId="56">#REF!</definedName>
    <definedName name="f_13" localSheetId="57">#REF!</definedName>
    <definedName name="f_13" localSheetId="58">#REF!</definedName>
    <definedName name="f_13" localSheetId="59">#REF!</definedName>
    <definedName name="f_13" localSheetId="60">#REF!</definedName>
    <definedName name="f_13" localSheetId="61">#REF!</definedName>
    <definedName name="f_13" localSheetId="62">#REF!</definedName>
    <definedName name="f_13" localSheetId="63">#REF!</definedName>
    <definedName name="f_13" localSheetId="64">#REF!</definedName>
    <definedName name="f_13" localSheetId="65">#REF!</definedName>
    <definedName name="f_13" localSheetId="66">#REF!</definedName>
    <definedName name="f_13" localSheetId="67">#REF!</definedName>
    <definedName name="f_13" localSheetId="68">#REF!</definedName>
    <definedName name="f_13" localSheetId="69">#REF!</definedName>
    <definedName name="f_13" localSheetId="70">#REF!</definedName>
    <definedName name="f_13" localSheetId="71">#REF!</definedName>
    <definedName name="f_13" localSheetId="72">#REF!</definedName>
    <definedName name="f_13" localSheetId="73">#REF!</definedName>
    <definedName name="f_13" localSheetId="74">#REF!</definedName>
    <definedName name="f_13" localSheetId="75">#REF!</definedName>
    <definedName name="f_13" localSheetId="76">#REF!</definedName>
    <definedName name="f_13" localSheetId="77">#REF!</definedName>
    <definedName name="f_13" localSheetId="78">#REF!</definedName>
    <definedName name="f_13" localSheetId="79">#REF!</definedName>
    <definedName name="f_13" localSheetId="80">#REF!</definedName>
    <definedName name="f_13" localSheetId="81">#REF!</definedName>
    <definedName name="f_13" localSheetId="82">#REF!</definedName>
    <definedName name="f_13" localSheetId="83">#REF!</definedName>
    <definedName name="f_13" localSheetId="84">#REF!</definedName>
    <definedName name="f_13" localSheetId="85">#REF!</definedName>
    <definedName name="f_13" localSheetId="86">#REF!</definedName>
    <definedName name="f_13" localSheetId="87">#REF!</definedName>
    <definedName name="f_13" localSheetId="88">#REF!</definedName>
    <definedName name="f_13" localSheetId="89">#REF!</definedName>
    <definedName name="f_13" localSheetId="90">#REF!</definedName>
    <definedName name="f_13" localSheetId="91">#REF!</definedName>
    <definedName name="f_13" localSheetId="92">#REF!</definedName>
    <definedName name="f_13" localSheetId="93">#REF!</definedName>
    <definedName name="f_13" localSheetId="94">#REF!</definedName>
    <definedName name="f_13" localSheetId="95">#REF!</definedName>
    <definedName name="f_13" localSheetId="96">#REF!</definedName>
    <definedName name="f_13" localSheetId="97">#REF!</definedName>
    <definedName name="f_13" localSheetId="98">#REF!</definedName>
    <definedName name="f_13" localSheetId="99">#REF!</definedName>
    <definedName name="f_13" localSheetId="100">#REF!</definedName>
    <definedName name="f_13" localSheetId="101">#REF!</definedName>
    <definedName name="f_13" localSheetId="102">#REF!</definedName>
    <definedName name="f_13" localSheetId="103">#REF!</definedName>
    <definedName name="f_13" localSheetId="15">#REF!</definedName>
    <definedName name="f_13" localSheetId="16">#REF!</definedName>
    <definedName name="f_13" localSheetId="20">#REF!</definedName>
    <definedName name="f_13" localSheetId="21">#REF!</definedName>
    <definedName name="f_13" localSheetId="22">#REF!</definedName>
    <definedName name="f_13" localSheetId="23">#REF!</definedName>
    <definedName name="f_13" localSheetId="17">#REF!</definedName>
    <definedName name="f_13" localSheetId="24">#REF!</definedName>
    <definedName name="f_13" localSheetId="25">#REF!</definedName>
    <definedName name="f_13" localSheetId="18">#REF!</definedName>
    <definedName name="f_13" localSheetId="19">#REF!</definedName>
    <definedName name="f_13" localSheetId="5">#REF!</definedName>
    <definedName name="f_13" localSheetId="6">#REF!</definedName>
    <definedName name="f_13" localSheetId="7">#REF!</definedName>
    <definedName name="f_13" localSheetId="8">#REF!</definedName>
    <definedName name="f_13" localSheetId="9">#REF!</definedName>
    <definedName name="f_13" localSheetId="10">#REF!</definedName>
    <definedName name="f_13" localSheetId="11">#REF!</definedName>
    <definedName name="f_13" localSheetId="12">#REF!</definedName>
    <definedName name="f_13" localSheetId="13">#REF!</definedName>
    <definedName name="f_13" localSheetId="14">#REF!</definedName>
    <definedName name="f_13">#REF!</definedName>
    <definedName name="f_14" localSheetId="27">#REF!</definedName>
    <definedName name="f_14" localSheetId="26">#REF!</definedName>
    <definedName name="f_14" localSheetId="28">#REF!</definedName>
    <definedName name="f_14" localSheetId="29">#REF!</definedName>
    <definedName name="f_14" localSheetId="30">#REF!</definedName>
    <definedName name="f_14" localSheetId="31">#REF!</definedName>
    <definedName name="f_14" localSheetId="32">#REF!</definedName>
    <definedName name="f_14" localSheetId="33">#REF!</definedName>
    <definedName name="f_14" localSheetId="34">#REF!</definedName>
    <definedName name="f_14" localSheetId="35">#REF!</definedName>
    <definedName name="f_14" localSheetId="36">#REF!</definedName>
    <definedName name="f_14" localSheetId="37">#REF!</definedName>
    <definedName name="f_14" localSheetId="38">#REF!</definedName>
    <definedName name="f_14" localSheetId="39">#REF!</definedName>
    <definedName name="f_14" localSheetId="40">#REF!</definedName>
    <definedName name="f_14" localSheetId="41">#REF!</definedName>
    <definedName name="f_14" localSheetId="42">#REF!</definedName>
    <definedName name="f_14" localSheetId="43">#REF!</definedName>
    <definedName name="f_14" localSheetId="44">#REF!</definedName>
    <definedName name="f_14" localSheetId="45">#REF!</definedName>
    <definedName name="f_14" localSheetId="46">#REF!</definedName>
    <definedName name="f_14" localSheetId="47">#REF!</definedName>
    <definedName name="f_14" localSheetId="48">#REF!</definedName>
    <definedName name="f_14" localSheetId="49">#REF!</definedName>
    <definedName name="f_14" localSheetId="50">#REF!</definedName>
    <definedName name="f_14" localSheetId="51">#REF!</definedName>
    <definedName name="f_14" localSheetId="52">#REF!</definedName>
    <definedName name="f_14" localSheetId="53">#REF!</definedName>
    <definedName name="f_14" localSheetId="54">#REF!</definedName>
    <definedName name="f_14" localSheetId="55">#REF!</definedName>
    <definedName name="f_14" localSheetId="56">#REF!</definedName>
    <definedName name="f_14" localSheetId="57">#REF!</definedName>
    <definedName name="f_14" localSheetId="58">#REF!</definedName>
    <definedName name="f_14" localSheetId="59">#REF!</definedName>
    <definedName name="f_14" localSheetId="60">#REF!</definedName>
    <definedName name="f_14" localSheetId="61">#REF!</definedName>
    <definedName name="f_14" localSheetId="62">#REF!</definedName>
    <definedName name="f_14" localSheetId="63">#REF!</definedName>
    <definedName name="f_14" localSheetId="64">#REF!</definedName>
    <definedName name="f_14" localSheetId="65">#REF!</definedName>
    <definedName name="f_14" localSheetId="66">#REF!</definedName>
    <definedName name="f_14" localSheetId="67">#REF!</definedName>
    <definedName name="f_14" localSheetId="68">#REF!</definedName>
    <definedName name="f_14" localSheetId="69">#REF!</definedName>
    <definedName name="f_14" localSheetId="70">#REF!</definedName>
    <definedName name="f_14" localSheetId="71">#REF!</definedName>
    <definedName name="f_14" localSheetId="72">#REF!</definedName>
    <definedName name="f_14" localSheetId="73">#REF!</definedName>
    <definedName name="f_14" localSheetId="74">#REF!</definedName>
    <definedName name="f_14" localSheetId="75">#REF!</definedName>
    <definedName name="f_14" localSheetId="76">#REF!</definedName>
    <definedName name="f_14" localSheetId="77">#REF!</definedName>
    <definedName name="f_14" localSheetId="78">#REF!</definedName>
    <definedName name="f_14" localSheetId="79">#REF!</definedName>
    <definedName name="f_14" localSheetId="80">#REF!</definedName>
    <definedName name="f_14" localSheetId="81">#REF!</definedName>
    <definedName name="f_14" localSheetId="82">#REF!</definedName>
    <definedName name="f_14" localSheetId="83">#REF!</definedName>
    <definedName name="f_14" localSheetId="84">#REF!</definedName>
    <definedName name="f_14" localSheetId="85">#REF!</definedName>
    <definedName name="f_14" localSheetId="86">#REF!</definedName>
    <definedName name="f_14" localSheetId="87">#REF!</definedName>
    <definedName name="f_14" localSheetId="88">#REF!</definedName>
    <definedName name="f_14" localSheetId="89">#REF!</definedName>
    <definedName name="f_14" localSheetId="90">#REF!</definedName>
    <definedName name="f_14" localSheetId="91">#REF!</definedName>
    <definedName name="f_14" localSheetId="92">#REF!</definedName>
    <definedName name="f_14" localSheetId="93">#REF!</definedName>
    <definedName name="f_14" localSheetId="94">#REF!</definedName>
    <definedName name="f_14" localSheetId="95">#REF!</definedName>
    <definedName name="f_14" localSheetId="96">#REF!</definedName>
    <definedName name="f_14" localSheetId="97">#REF!</definedName>
    <definedName name="f_14" localSheetId="98">#REF!</definedName>
    <definedName name="f_14" localSheetId="99">#REF!</definedName>
    <definedName name="f_14" localSheetId="100">#REF!</definedName>
    <definedName name="f_14" localSheetId="101">#REF!</definedName>
    <definedName name="f_14" localSheetId="102">#REF!</definedName>
    <definedName name="f_14" localSheetId="103">#REF!</definedName>
    <definedName name="f_14" localSheetId="15">#REF!</definedName>
    <definedName name="f_14" localSheetId="16">#REF!</definedName>
    <definedName name="f_14" localSheetId="20">#REF!</definedName>
    <definedName name="f_14" localSheetId="21">#REF!</definedName>
    <definedName name="f_14" localSheetId="22">#REF!</definedName>
    <definedName name="f_14" localSheetId="23">#REF!</definedName>
    <definedName name="f_14" localSheetId="17">#REF!</definedName>
    <definedName name="f_14" localSheetId="24">#REF!</definedName>
    <definedName name="f_14" localSheetId="25">#REF!</definedName>
    <definedName name="f_14" localSheetId="18">#REF!</definedName>
    <definedName name="f_14" localSheetId="19">#REF!</definedName>
    <definedName name="f_14" localSheetId="5">#REF!</definedName>
    <definedName name="f_14" localSheetId="6">#REF!</definedName>
    <definedName name="f_14" localSheetId="7">#REF!</definedName>
    <definedName name="f_14" localSheetId="8">#REF!</definedName>
    <definedName name="f_14" localSheetId="9">#REF!</definedName>
    <definedName name="f_14" localSheetId="10">#REF!</definedName>
    <definedName name="f_14" localSheetId="11">#REF!</definedName>
    <definedName name="f_14" localSheetId="12">#REF!</definedName>
    <definedName name="f_14" localSheetId="13">#REF!</definedName>
    <definedName name="f_14" localSheetId="14">#REF!</definedName>
    <definedName name="f_14">#REF!</definedName>
    <definedName name="f_15" localSheetId="27">#REF!</definedName>
    <definedName name="f_15" localSheetId="26">#REF!</definedName>
    <definedName name="f_15" localSheetId="28">#REF!</definedName>
    <definedName name="f_15" localSheetId="29">#REF!</definedName>
    <definedName name="f_15" localSheetId="30">#REF!</definedName>
    <definedName name="f_15" localSheetId="31">#REF!</definedName>
    <definedName name="f_15" localSheetId="32">#REF!</definedName>
    <definedName name="f_15" localSheetId="33">#REF!</definedName>
    <definedName name="f_15" localSheetId="34">#REF!</definedName>
    <definedName name="f_15" localSheetId="35">#REF!</definedName>
    <definedName name="f_15" localSheetId="36">#REF!</definedName>
    <definedName name="f_15" localSheetId="37">#REF!</definedName>
    <definedName name="f_15" localSheetId="38">#REF!</definedName>
    <definedName name="f_15" localSheetId="39">#REF!</definedName>
    <definedName name="f_15" localSheetId="40">#REF!</definedName>
    <definedName name="f_15" localSheetId="41">#REF!</definedName>
    <definedName name="f_15" localSheetId="42">#REF!</definedName>
    <definedName name="f_15" localSheetId="43">#REF!</definedName>
    <definedName name="f_15" localSheetId="44">#REF!</definedName>
    <definedName name="f_15" localSheetId="45">#REF!</definedName>
    <definedName name="f_15" localSheetId="46">#REF!</definedName>
    <definedName name="f_15" localSheetId="47">#REF!</definedName>
    <definedName name="f_15" localSheetId="48">#REF!</definedName>
    <definedName name="f_15" localSheetId="49">#REF!</definedName>
    <definedName name="f_15" localSheetId="50">#REF!</definedName>
    <definedName name="f_15" localSheetId="51">#REF!</definedName>
    <definedName name="f_15" localSheetId="52">#REF!</definedName>
    <definedName name="f_15" localSheetId="53">#REF!</definedName>
    <definedName name="f_15" localSheetId="54">#REF!</definedName>
    <definedName name="f_15" localSheetId="55">#REF!</definedName>
    <definedName name="f_15" localSheetId="56">#REF!</definedName>
    <definedName name="f_15" localSheetId="57">#REF!</definedName>
    <definedName name="f_15" localSheetId="58">#REF!</definedName>
    <definedName name="f_15" localSheetId="59">#REF!</definedName>
    <definedName name="f_15" localSheetId="60">#REF!</definedName>
    <definedName name="f_15" localSheetId="61">#REF!</definedName>
    <definedName name="f_15" localSheetId="62">#REF!</definedName>
    <definedName name="f_15" localSheetId="63">#REF!</definedName>
    <definedName name="f_15" localSheetId="64">#REF!</definedName>
    <definedName name="f_15" localSheetId="65">#REF!</definedName>
    <definedName name="f_15" localSheetId="66">#REF!</definedName>
    <definedName name="f_15" localSheetId="67">#REF!</definedName>
    <definedName name="f_15" localSheetId="68">#REF!</definedName>
    <definedName name="f_15" localSheetId="69">#REF!</definedName>
    <definedName name="f_15" localSheetId="70">#REF!</definedName>
    <definedName name="f_15" localSheetId="71">#REF!</definedName>
    <definedName name="f_15" localSheetId="72">#REF!</definedName>
    <definedName name="f_15" localSheetId="73">#REF!</definedName>
    <definedName name="f_15" localSheetId="74">#REF!</definedName>
    <definedName name="f_15" localSheetId="75">#REF!</definedName>
    <definedName name="f_15" localSheetId="76">#REF!</definedName>
    <definedName name="f_15" localSheetId="77">#REF!</definedName>
    <definedName name="f_15" localSheetId="78">#REF!</definedName>
    <definedName name="f_15" localSheetId="79">#REF!</definedName>
    <definedName name="f_15" localSheetId="80">#REF!</definedName>
    <definedName name="f_15" localSheetId="81">#REF!</definedName>
    <definedName name="f_15" localSheetId="82">#REF!</definedName>
    <definedName name="f_15" localSheetId="83">#REF!</definedName>
    <definedName name="f_15" localSheetId="84">#REF!</definedName>
    <definedName name="f_15" localSheetId="85">#REF!</definedName>
    <definedName name="f_15" localSheetId="86">#REF!</definedName>
    <definedName name="f_15" localSheetId="87">#REF!</definedName>
    <definedName name="f_15" localSheetId="88">#REF!</definedName>
    <definedName name="f_15" localSheetId="89">#REF!</definedName>
    <definedName name="f_15" localSheetId="90">#REF!</definedName>
    <definedName name="f_15" localSheetId="91">#REF!</definedName>
    <definedName name="f_15" localSheetId="92">#REF!</definedName>
    <definedName name="f_15" localSheetId="93">#REF!</definedName>
    <definedName name="f_15" localSheetId="94">#REF!</definedName>
    <definedName name="f_15" localSheetId="95">#REF!</definedName>
    <definedName name="f_15" localSheetId="96">#REF!</definedName>
    <definedName name="f_15" localSheetId="97">#REF!</definedName>
    <definedName name="f_15" localSheetId="98">#REF!</definedName>
    <definedName name="f_15" localSheetId="99">#REF!</definedName>
    <definedName name="f_15" localSheetId="100">#REF!</definedName>
    <definedName name="f_15" localSheetId="101">#REF!</definedName>
    <definedName name="f_15" localSheetId="102">#REF!</definedName>
    <definedName name="f_15" localSheetId="103">#REF!</definedName>
    <definedName name="f_15" localSheetId="15">#REF!</definedName>
    <definedName name="f_15" localSheetId="16">#REF!</definedName>
    <definedName name="f_15" localSheetId="20">#REF!</definedName>
    <definedName name="f_15" localSheetId="21">#REF!</definedName>
    <definedName name="f_15" localSheetId="22">#REF!</definedName>
    <definedName name="f_15" localSheetId="23">#REF!</definedName>
    <definedName name="f_15" localSheetId="17">#REF!</definedName>
    <definedName name="f_15" localSheetId="24">#REF!</definedName>
    <definedName name="f_15" localSheetId="25">#REF!</definedName>
    <definedName name="f_15" localSheetId="18">#REF!</definedName>
    <definedName name="f_15" localSheetId="19">#REF!</definedName>
    <definedName name="f_15" localSheetId="5">#REF!</definedName>
    <definedName name="f_15" localSheetId="6">#REF!</definedName>
    <definedName name="f_15" localSheetId="7">#REF!</definedName>
    <definedName name="f_15" localSheetId="8">#REF!</definedName>
    <definedName name="f_15" localSheetId="9">#REF!</definedName>
    <definedName name="f_15" localSheetId="10">#REF!</definedName>
    <definedName name="f_15" localSheetId="11">#REF!</definedName>
    <definedName name="f_15" localSheetId="12">#REF!</definedName>
    <definedName name="f_15" localSheetId="13">#REF!</definedName>
    <definedName name="f_15" localSheetId="14">#REF!</definedName>
    <definedName name="f_15">#REF!</definedName>
    <definedName name="f_16" localSheetId="27">#REF!</definedName>
    <definedName name="f_16" localSheetId="26">#REF!</definedName>
    <definedName name="f_16" localSheetId="28">#REF!</definedName>
    <definedName name="f_16" localSheetId="29">#REF!</definedName>
    <definedName name="f_16" localSheetId="30">#REF!</definedName>
    <definedName name="f_16" localSheetId="31">#REF!</definedName>
    <definedName name="f_16" localSheetId="32">#REF!</definedName>
    <definedName name="f_16" localSheetId="33">#REF!</definedName>
    <definedName name="f_16" localSheetId="34">#REF!</definedName>
    <definedName name="f_16" localSheetId="35">#REF!</definedName>
    <definedName name="f_16" localSheetId="36">#REF!</definedName>
    <definedName name="f_16" localSheetId="37">#REF!</definedName>
    <definedName name="f_16" localSheetId="38">#REF!</definedName>
    <definedName name="f_16" localSheetId="39">#REF!</definedName>
    <definedName name="f_16" localSheetId="40">#REF!</definedName>
    <definedName name="f_16" localSheetId="41">#REF!</definedName>
    <definedName name="f_16" localSheetId="42">#REF!</definedName>
    <definedName name="f_16" localSheetId="43">#REF!</definedName>
    <definedName name="f_16" localSheetId="44">#REF!</definedName>
    <definedName name="f_16" localSheetId="45">#REF!</definedName>
    <definedName name="f_16" localSheetId="46">#REF!</definedName>
    <definedName name="f_16" localSheetId="47">#REF!</definedName>
    <definedName name="f_16" localSheetId="48">#REF!</definedName>
    <definedName name="f_16" localSheetId="49">#REF!</definedName>
    <definedName name="f_16" localSheetId="50">#REF!</definedName>
    <definedName name="f_16" localSheetId="51">#REF!</definedName>
    <definedName name="f_16" localSheetId="52">#REF!</definedName>
    <definedName name="f_16" localSheetId="53">#REF!</definedName>
    <definedName name="f_16" localSheetId="54">#REF!</definedName>
    <definedName name="f_16" localSheetId="55">#REF!</definedName>
    <definedName name="f_16" localSheetId="56">#REF!</definedName>
    <definedName name="f_16" localSheetId="57">#REF!</definedName>
    <definedName name="f_16" localSheetId="58">#REF!</definedName>
    <definedName name="f_16" localSheetId="59">#REF!</definedName>
    <definedName name="f_16" localSheetId="60">#REF!</definedName>
    <definedName name="f_16" localSheetId="61">#REF!</definedName>
    <definedName name="f_16" localSheetId="62">#REF!</definedName>
    <definedName name="f_16" localSheetId="63">#REF!</definedName>
    <definedName name="f_16" localSheetId="64">#REF!</definedName>
    <definedName name="f_16" localSheetId="65">#REF!</definedName>
    <definedName name="f_16" localSheetId="66">#REF!</definedName>
    <definedName name="f_16" localSheetId="67">#REF!</definedName>
    <definedName name="f_16" localSheetId="68">#REF!</definedName>
    <definedName name="f_16" localSheetId="69">#REF!</definedName>
    <definedName name="f_16" localSheetId="70">#REF!</definedName>
    <definedName name="f_16" localSheetId="71">#REF!</definedName>
    <definedName name="f_16" localSheetId="72">#REF!</definedName>
    <definedName name="f_16" localSheetId="73">#REF!</definedName>
    <definedName name="f_16" localSheetId="74">#REF!</definedName>
    <definedName name="f_16" localSheetId="75">#REF!</definedName>
    <definedName name="f_16" localSheetId="76">#REF!</definedName>
    <definedName name="f_16" localSheetId="77">#REF!</definedName>
    <definedName name="f_16" localSheetId="78">#REF!</definedName>
    <definedName name="f_16" localSheetId="79">#REF!</definedName>
    <definedName name="f_16" localSheetId="80">#REF!</definedName>
    <definedName name="f_16" localSheetId="81">#REF!</definedName>
    <definedName name="f_16" localSheetId="82">#REF!</definedName>
    <definedName name="f_16" localSheetId="83">#REF!</definedName>
    <definedName name="f_16" localSheetId="84">#REF!</definedName>
    <definedName name="f_16" localSheetId="85">#REF!</definedName>
    <definedName name="f_16" localSheetId="86">#REF!</definedName>
    <definedName name="f_16" localSheetId="87">#REF!</definedName>
    <definedName name="f_16" localSheetId="88">#REF!</definedName>
    <definedName name="f_16" localSheetId="89">#REF!</definedName>
    <definedName name="f_16" localSheetId="90">#REF!</definedName>
    <definedName name="f_16" localSheetId="91">#REF!</definedName>
    <definedName name="f_16" localSheetId="92">#REF!</definedName>
    <definedName name="f_16" localSheetId="93">#REF!</definedName>
    <definedName name="f_16" localSheetId="94">#REF!</definedName>
    <definedName name="f_16" localSheetId="95">#REF!</definedName>
    <definedName name="f_16" localSheetId="96">#REF!</definedName>
    <definedName name="f_16" localSheetId="97">#REF!</definedName>
    <definedName name="f_16" localSheetId="98">#REF!</definedName>
    <definedName name="f_16" localSheetId="99">#REF!</definedName>
    <definedName name="f_16" localSheetId="100">#REF!</definedName>
    <definedName name="f_16" localSheetId="101">#REF!</definedName>
    <definedName name="f_16" localSheetId="102">#REF!</definedName>
    <definedName name="f_16" localSheetId="103">#REF!</definedName>
    <definedName name="f_16" localSheetId="15">#REF!</definedName>
    <definedName name="f_16" localSheetId="16">#REF!</definedName>
    <definedName name="f_16" localSheetId="20">#REF!</definedName>
    <definedName name="f_16" localSheetId="21">#REF!</definedName>
    <definedName name="f_16" localSheetId="22">#REF!</definedName>
    <definedName name="f_16" localSheetId="23">#REF!</definedName>
    <definedName name="f_16" localSheetId="17">#REF!</definedName>
    <definedName name="f_16" localSheetId="24">#REF!</definedName>
    <definedName name="f_16" localSheetId="25">#REF!</definedName>
    <definedName name="f_16" localSheetId="18">#REF!</definedName>
    <definedName name="f_16" localSheetId="19">#REF!</definedName>
    <definedName name="f_16" localSheetId="5">#REF!</definedName>
    <definedName name="f_16" localSheetId="6">#REF!</definedName>
    <definedName name="f_16" localSheetId="7">#REF!</definedName>
    <definedName name="f_16" localSheetId="8">#REF!</definedName>
    <definedName name="f_16" localSheetId="9">#REF!</definedName>
    <definedName name="f_16" localSheetId="10">#REF!</definedName>
    <definedName name="f_16" localSheetId="11">#REF!</definedName>
    <definedName name="f_16" localSheetId="12">#REF!</definedName>
    <definedName name="f_16" localSheetId="13">#REF!</definedName>
    <definedName name="f_16" localSheetId="14">#REF!</definedName>
    <definedName name="f_16">#REF!</definedName>
    <definedName name="f_17" localSheetId="27">#REF!</definedName>
    <definedName name="f_17" localSheetId="26">#REF!</definedName>
    <definedName name="f_17" localSheetId="28">#REF!</definedName>
    <definedName name="f_17" localSheetId="29">#REF!</definedName>
    <definedName name="f_17" localSheetId="30">#REF!</definedName>
    <definedName name="f_17" localSheetId="31">#REF!</definedName>
    <definedName name="f_17" localSheetId="32">#REF!</definedName>
    <definedName name="f_17" localSheetId="33">#REF!</definedName>
    <definedName name="f_17" localSheetId="34">#REF!</definedName>
    <definedName name="f_17" localSheetId="35">#REF!</definedName>
    <definedName name="f_17" localSheetId="36">#REF!</definedName>
    <definedName name="f_17" localSheetId="37">#REF!</definedName>
    <definedName name="f_17" localSheetId="38">#REF!</definedName>
    <definedName name="f_17" localSheetId="39">#REF!</definedName>
    <definedName name="f_17" localSheetId="40">#REF!</definedName>
    <definedName name="f_17" localSheetId="41">#REF!</definedName>
    <definedName name="f_17" localSheetId="42">#REF!</definedName>
    <definedName name="f_17" localSheetId="43">#REF!</definedName>
    <definedName name="f_17" localSheetId="44">#REF!</definedName>
    <definedName name="f_17" localSheetId="45">#REF!</definedName>
    <definedName name="f_17" localSheetId="46">#REF!</definedName>
    <definedName name="f_17" localSheetId="47">#REF!</definedName>
    <definedName name="f_17" localSheetId="48">#REF!</definedName>
    <definedName name="f_17" localSheetId="49">#REF!</definedName>
    <definedName name="f_17" localSheetId="50">#REF!</definedName>
    <definedName name="f_17" localSheetId="51">#REF!</definedName>
    <definedName name="f_17" localSheetId="52">#REF!</definedName>
    <definedName name="f_17" localSheetId="53">#REF!</definedName>
    <definedName name="f_17" localSheetId="54">#REF!</definedName>
    <definedName name="f_17" localSheetId="55">#REF!</definedName>
    <definedName name="f_17" localSheetId="56">#REF!</definedName>
    <definedName name="f_17" localSheetId="57">#REF!</definedName>
    <definedName name="f_17" localSheetId="58">#REF!</definedName>
    <definedName name="f_17" localSheetId="59">#REF!</definedName>
    <definedName name="f_17" localSheetId="60">#REF!</definedName>
    <definedName name="f_17" localSheetId="61">#REF!</definedName>
    <definedName name="f_17" localSheetId="62">#REF!</definedName>
    <definedName name="f_17" localSheetId="63">#REF!</definedName>
    <definedName name="f_17" localSheetId="64">#REF!</definedName>
    <definedName name="f_17" localSheetId="65">#REF!</definedName>
    <definedName name="f_17" localSheetId="66">#REF!</definedName>
    <definedName name="f_17" localSheetId="67">#REF!</definedName>
    <definedName name="f_17" localSheetId="68">#REF!</definedName>
    <definedName name="f_17" localSheetId="69">#REF!</definedName>
    <definedName name="f_17" localSheetId="70">#REF!</definedName>
    <definedName name="f_17" localSheetId="71">#REF!</definedName>
    <definedName name="f_17" localSheetId="72">#REF!</definedName>
    <definedName name="f_17" localSheetId="73">#REF!</definedName>
    <definedName name="f_17" localSheetId="74">#REF!</definedName>
    <definedName name="f_17" localSheetId="75">#REF!</definedName>
    <definedName name="f_17" localSheetId="76">#REF!</definedName>
    <definedName name="f_17" localSheetId="77">#REF!</definedName>
    <definedName name="f_17" localSheetId="78">#REF!</definedName>
    <definedName name="f_17" localSheetId="79">#REF!</definedName>
    <definedName name="f_17" localSheetId="80">#REF!</definedName>
    <definedName name="f_17" localSheetId="81">#REF!</definedName>
    <definedName name="f_17" localSheetId="82">#REF!</definedName>
    <definedName name="f_17" localSheetId="83">#REF!</definedName>
    <definedName name="f_17" localSheetId="84">#REF!</definedName>
    <definedName name="f_17" localSheetId="85">#REF!</definedName>
    <definedName name="f_17" localSheetId="86">#REF!</definedName>
    <definedName name="f_17" localSheetId="87">#REF!</definedName>
    <definedName name="f_17" localSheetId="88">#REF!</definedName>
    <definedName name="f_17" localSheetId="89">#REF!</definedName>
    <definedName name="f_17" localSheetId="90">#REF!</definedName>
    <definedName name="f_17" localSheetId="91">#REF!</definedName>
    <definedName name="f_17" localSheetId="92">#REF!</definedName>
    <definedName name="f_17" localSheetId="93">#REF!</definedName>
    <definedName name="f_17" localSheetId="94">#REF!</definedName>
    <definedName name="f_17" localSheetId="95">#REF!</definedName>
    <definedName name="f_17" localSheetId="96">#REF!</definedName>
    <definedName name="f_17" localSheetId="97">#REF!</definedName>
    <definedName name="f_17" localSheetId="98">#REF!</definedName>
    <definedName name="f_17" localSheetId="99">#REF!</definedName>
    <definedName name="f_17" localSheetId="100">#REF!</definedName>
    <definedName name="f_17" localSheetId="101">#REF!</definedName>
    <definedName name="f_17" localSheetId="102">#REF!</definedName>
    <definedName name="f_17" localSheetId="103">#REF!</definedName>
    <definedName name="f_17" localSheetId="15">#REF!</definedName>
    <definedName name="f_17" localSheetId="16">#REF!</definedName>
    <definedName name="f_17" localSheetId="20">#REF!</definedName>
    <definedName name="f_17" localSheetId="21">#REF!</definedName>
    <definedName name="f_17" localSheetId="22">#REF!</definedName>
    <definedName name="f_17" localSheetId="23">#REF!</definedName>
    <definedName name="f_17" localSheetId="17">#REF!</definedName>
    <definedName name="f_17" localSheetId="24">#REF!</definedName>
    <definedName name="f_17" localSheetId="25">#REF!</definedName>
    <definedName name="f_17" localSheetId="18">#REF!</definedName>
    <definedName name="f_17" localSheetId="19">#REF!</definedName>
    <definedName name="f_17" localSheetId="5">#REF!</definedName>
    <definedName name="f_17" localSheetId="6">#REF!</definedName>
    <definedName name="f_17" localSheetId="7">#REF!</definedName>
    <definedName name="f_17" localSheetId="8">#REF!</definedName>
    <definedName name="f_17" localSheetId="9">#REF!</definedName>
    <definedName name="f_17" localSheetId="10">#REF!</definedName>
    <definedName name="f_17" localSheetId="11">#REF!</definedName>
    <definedName name="f_17" localSheetId="12">#REF!</definedName>
    <definedName name="f_17" localSheetId="13">#REF!</definedName>
    <definedName name="f_17" localSheetId="14">#REF!</definedName>
    <definedName name="f_17">#REF!</definedName>
    <definedName name="f_18" localSheetId="27">#REF!</definedName>
    <definedName name="f_18" localSheetId="26">#REF!</definedName>
    <definedName name="f_18" localSheetId="28">#REF!</definedName>
    <definedName name="f_18" localSheetId="29">#REF!</definedName>
    <definedName name="f_18" localSheetId="30">#REF!</definedName>
    <definedName name="f_18" localSheetId="31">#REF!</definedName>
    <definedName name="f_18" localSheetId="32">#REF!</definedName>
    <definedName name="f_18" localSheetId="33">#REF!</definedName>
    <definedName name="f_18" localSheetId="34">#REF!</definedName>
    <definedName name="f_18" localSheetId="35">#REF!</definedName>
    <definedName name="f_18" localSheetId="36">#REF!</definedName>
    <definedName name="f_18" localSheetId="37">#REF!</definedName>
    <definedName name="f_18" localSheetId="38">#REF!</definedName>
    <definedName name="f_18" localSheetId="39">#REF!</definedName>
    <definedName name="f_18" localSheetId="40">#REF!</definedName>
    <definedName name="f_18" localSheetId="41">#REF!</definedName>
    <definedName name="f_18" localSheetId="42">#REF!</definedName>
    <definedName name="f_18" localSheetId="43">#REF!</definedName>
    <definedName name="f_18" localSheetId="44">#REF!</definedName>
    <definedName name="f_18" localSheetId="45">#REF!</definedName>
    <definedName name="f_18" localSheetId="46">#REF!</definedName>
    <definedName name="f_18" localSheetId="47">#REF!</definedName>
    <definedName name="f_18" localSheetId="48">#REF!</definedName>
    <definedName name="f_18" localSheetId="49">#REF!</definedName>
    <definedName name="f_18" localSheetId="50">#REF!</definedName>
    <definedName name="f_18" localSheetId="51">#REF!</definedName>
    <definedName name="f_18" localSheetId="52">#REF!</definedName>
    <definedName name="f_18" localSheetId="53">#REF!</definedName>
    <definedName name="f_18" localSheetId="54">#REF!</definedName>
    <definedName name="f_18" localSheetId="55">#REF!</definedName>
    <definedName name="f_18" localSheetId="56">#REF!</definedName>
    <definedName name="f_18" localSheetId="57">#REF!</definedName>
    <definedName name="f_18" localSheetId="58">#REF!</definedName>
    <definedName name="f_18" localSheetId="59">#REF!</definedName>
    <definedName name="f_18" localSheetId="60">#REF!</definedName>
    <definedName name="f_18" localSheetId="61">#REF!</definedName>
    <definedName name="f_18" localSheetId="62">#REF!</definedName>
    <definedName name="f_18" localSheetId="63">#REF!</definedName>
    <definedName name="f_18" localSheetId="64">#REF!</definedName>
    <definedName name="f_18" localSheetId="65">#REF!</definedName>
    <definedName name="f_18" localSheetId="66">#REF!</definedName>
    <definedName name="f_18" localSheetId="67">#REF!</definedName>
    <definedName name="f_18" localSheetId="68">#REF!</definedName>
    <definedName name="f_18" localSheetId="69">#REF!</definedName>
    <definedName name="f_18" localSheetId="70">#REF!</definedName>
    <definedName name="f_18" localSheetId="71">#REF!</definedName>
    <definedName name="f_18" localSheetId="72">#REF!</definedName>
    <definedName name="f_18" localSheetId="73">#REF!</definedName>
    <definedName name="f_18" localSheetId="74">#REF!</definedName>
    <definedName name="f_18" localSheetId="75">#REF!</definedName>
    <definedName name="f_18" localSheetId="76">#REF!</definedName>
    <definedName name="f_18" localSheetId="77">#REF!</definedName>
    <definedName name="f_18" localSheetId="78">#REF!</definedName>
    <definedName name="f_18" localSheetId="79">#REF!</definedName>
    <definedName name="f_18" localSheetId="80">#REF!</definedName>
    <definedName name="f_18" localSheetId="81">#REF!</definedName>
    <definedName name="f_18" localSheetId="82">#REF!</definedName>
    <definedName name="f_18" localSheetId="83">#REF!</definedName>
    <definedName name="f_18" localSheetId="84">#REF!</definedName>
    <definedName name="f_18" localSheetId="85">#REF!</definedName>
    <definedName name="f_18" localSheetId="86">#REF!</definedName>
    <definedName name="f_18" localSheetId="87">#REF!</definedName>
    <definedName name="f_18" localSheetId="88">#REF!</definedName>
    <definedName name="f_18" localSheetId="89">#REF!</definedName>
    <definedName name="f_18" localSheetId="90">#REF!</definedName>
    <definedName name="f_18" localSheetId="91">#REF!</definedName>
    <definedName name="f_18" localSheetId="92">#REF!</definedName>
    <definedName name="f_18" localSheetId="93">#REF!</definedName>
    <definedName name="f_18" localSheetId="94">#REF!</definedName>
    <definedName name="f_18" localSheetId="95">#REF!</definedName>
    <definedName name="f_18" localSheetId="96">#REF!</definedName>
    <definedName name="f_18" localSheetId="97">#REF!</definedName>
    <definedName name="f_18" localSheetId="98">#REF!</definedName>
    <definedName name="f_18" localSheetId="99">#REF!</definedName>
    <definedName name="f_18" localSheetId="100">#REF!</definedName>
    <definedName name="f_18" localSheetId="101">#REF!</definedName>
    <definedName name="f_18" localSheetId="102">#REF!</definedName>
    <definedName name="f_18" localSheetId="103">#REF!</definedName>
    <definedName name="f_18" localSheetId="15">#REF!</definedName>
    <definedName name="f_18" localSheetId="16">#REF!</definedName>
    <definedName name="f_18" localSheetId="20">#REF!</definedName>
    <definedName name="f_18" localSheetId="21">#REF!</definedName>
    <definedName name="f_18" localSheetId="22">#REF!</definedName>
    <definedName name="f_18" localSheetId="23">#REF!</definedName>
    <definedName name="f_18" localSheetId="17">#REF!</definedName>
    <definedName name="f_18" localSheetId="24">#REF!</definedName>
    <definedName name="f_18" localSheetId="25">#REF!</definedName>
    <definedName name="f_18" localSheetId="18">#REF!</definedName>
    <definedName name="f_18" localSheetId="19">#REF!</definedName>
    <definedName name="f_18" localSheetId="5">#REF!</definedName>
    <definedName name="f_18" localSheetId="6">#REF!</definedName>
    <definedName name="f_18" localSheetId="7">#REF!</definedName>
    <definedName name="f_18" localSheetId="8">#REF!</definedName>
    <definedName name="f_18" localSheetId="9">#REF!</definedName>
    <definedName name="f_18" localSheetId="10">#REF!</definedName>
    <definedName name="f_18" localSheetId="11">#REF!</definedName>
    <definedName name="f_18" localSheetId="12">#REF!</definedName>
    <definedName name="f_18" localSheetId="13">#REF!</definedName>
    <definedName name="f_18" localSheetId="14">#REF!</definedName>
    <definedName name="f_18">#REF!</definedName>
    <definedName name="f_19" localSheetId="27">#REF!</definedName>
    <definedName name="f_19" localSheetId="26">#REF!</definedName>
    <definedName name="f_19" localSheetId="28">#REF!</definedName>
    <definedName name="f_19" localSheetId="29">#REF!</definedName>
    <definedName name="f_19" localSheetId="30">#REF!</definedName>
    <definedName name="f_19" localSheetId="31">#REF!</definedName>
    <definedName name="f_19" localSheetId="32">#REF!</definedName>
    <definedName name="f_19" localSheetId="33">#REF!</definedName>
    <definedName name="f_19" localSheetId="34">#REF!</definedName>
    <definedName name="f_19" localSheetId="35">#REF!</definedName>
    <definedName name="f_19" localSheetId="36">#REF!</definedName>
    <definedName name="f_19" localSheetId="37">#REF!</definedName>
    <definedName name="f_19" localSheetId="38">#REF!</definedName>
    <definedName name="f_19" localSheetId="39">#REF!</definedName>
    <definedName name="f_19" localSheetId="40">#REF!</definedName>
    <definedName name="f_19" localSheetId="41">#REF!</definedName>
    <definedName name="f_19" localSheetId="42">#REF!</definedName>
    <definedName name="f_19" localSheetId="43">#REF!</definedName>
    <definedName name="f_19" localSheetId="44">#REF!</definedName>
    <definedName name="f_19" localSheetId="45">#REF!</definedName>
    <definedName name="f_19" localSheetId="46">#REF!</definedName>
    <definedName name="f_19" localSheetId="47">#REF!</definedName>
    <definedName name="f_19" localSheetId="48">#REF!</definedName>
    <definedName name="f_19" localSheetId="49">#REF!</definedName>
    <definedName name="f_19" localSheetId="50">#REF!</definedName>
    <definedName name="f_19" localSheetId="51">#REF!</definedName>
    <definedName name="f_19" localSheetId="52">#REF!</definedName>
    <definedName name="f_19" localSheetId="53">#REF!</definedName>
    <definedName name="f_19" localSheetId="54">#REF!</definedName>
    <definedName name="f_19" localSheetId="55">#REF!</definedName>
    <definedName name="f_19" localSheetId="56">#REF!</definedName>
    <definedName name="f_19" localSheetId="57">#REF!</definedName>
    <definedName name="f_19" localSheetId="58">#REF!</definedName>
    <definedName name="f_19" localSheetId="59">#REF!</definedName>
    <definedName name="f_19" localSheetId="60">#REF!</definedName>
    <definedName name="f_19" localSheetId="61">#REF!</definedName>
    <definedName name="f_19" localSheetId="62">#REF!</definedName>
    <definedName name="f_19" localSheetId="63">#REF!</definedName>
    <definedName name="f_19" localSheetId="64">#REF!</definedName>
    <definedName name="f_19" localSheetId="65">#REF!</definedName>
    <definedName name="f_19" localSheetId="66">#REF!</definedName>
    <definedName name="f_19" localSheetId="67">#REF!</definedName>
    <definedName name="f_19" localSheetId="68">#REF!</definedName>
    <definedName name="f_19" localSheetId="69">#REF!</definedName>
    <definedName name="f_19" localSheetId="70">#REF!</definedName>
    <definedName name="f_19" localSheetId="71">#REF!</definedName>
    <definedName name="f_19" localSheetId="72">#REF!</definedName>
    <definedName name="f_19" localSheetId="73">#REF!</definedName>
    <definedName name="f_19" localSheetId="74">#REF!</definedName>
    <definedName name="f_19" localSheetId="75">#REF!</definedName>
    <definedName name="f_19" localSheetId="76">#REF!</definedName>
    <definedName name="f_19" localSheetId="77">#REF!</definedName>
    <definedName name="f_19" localSheetId="78">#REF!</definedName>
    <definedName name="f_19" localSheetId="79">#REF!</definedName>
    <definedName name="f_19" localSheetId="80">#REF!</definedName>
    <definedName name="f_19" localSheetId="81">#REF!</definedName>
    <definedName name="f_19" localSheetId="82">#REF!</definedName>
    <definedName name="f_19" localSheetId="83">#REF!</definedName>
    <definedName name="f_19" localSheetId="84">#REF!</definedName>
    <definedName name="f_19" localSheetId="85">#REF!</definedName>
    <definedName name="f_19" localSheetId="86">#REF!</definedName>
    <definedName name="f_19" localSheetId="87">#REF!</definedName>
    <definedName name="f_19" localSheetId="88">#REF!</definedName>
    <definedName name="f_19" localSheetId="89">#REF!</definedName>
    <definedName name="f_19" localSheetId="90">#REF!</definedName>
    <definedName name="f_19" localSheetId="91">#REF!</definedName>
    <definedName name="f_19" localSheetId="92">#REF!</definedName>
    <definedName name="f_19" localSheetId="93">#REF!</definedName>
    <definedName name="f_19" localSheetId="94">#REF!</definedName>
    <definedName name="f_19" localSheetId="95">#REF!</definedName>
    <definedName name="f_19" localSheetId="96">#REF!</definedName>
    <definedName name="f_19" localSheetId="97">#REF!</definedName>
    <definedName name="f_19" localSheetId="98">#REF!</definedName>
    <definedName name="f_19" localSheetId="99">#REF!</definedName>
    <definedName name="f_19" localSheetId="100">#REF!</definedName>
    <definedName name="f_19" localSheetId="101">#REF!</definedName>
    <definedName name="f_19" localSheetId="102">#REF!</definedName>
    <definedName name="f_19" localSheetId="103">#REF!</definedName>
    <definedName name="f_19" localSheetId="15">#REF!</definedName>
    <definedName name="f_19" localSheetId="16">#REF!</definedName>
    <definedName name="f_19" localSheetId="20">#REF!</definedName>
    <definedName name="f_19" localSheetId="21">#REF!</definedName>
    <definedName name="f_19" localSheetId="22">#REF!</definedName>
    <definedName name="f_19" localSheetId="23">#REF!</definedName>
    <definedName name="f_19" localSheetId="17">#REF!</definedName>
    <definedName name="f_19" localSheetId="24">#REF!</definedName>
    <definedName name="f_19" localSheetId="25">#REF!</definedName>
    <definedName name="f_19" localSheetId="18">#REF!</definedName>
    <definedName name="f_19" localSheetId="19">#REF!</definedName>
    <definedName name="f_19" localSheetId="5">#REF!</definedName>
    <definedName name="f_19" localSheetId="6">#REF!</definedName>
    <definedName name="f_19" localSheetId="7">#REF!</definedName>
    <definedName name="f_19" localSheetId="8">#REF!</definedName>
    <definedName name="f_19" localSheetId="9">#REF!</definedName>
    <definedName name="f_19" localSheetId="10">#REF!</definedName>
    <definedName name="f_19" localSheetId="11">#REF!</definedName>
    <definedName name="f_19" localSheetId="12">#REF!</definedName>
    <definedName name="f_19" localSheetId="13">#REF!</definedName>
    <definedName name="f_19" localSheetId="14">#REF!</definedName>
    <definedName name="f_19">#REF!</definedName>
    <definedName name="f_20" localSheetId="27">#REF!</definedName>
    <definedName name="f_20" localSheetId="26">#REF!</definedName>
    <definedName name="f_20" localSheetId="28">#REF!</definedName>
    <definedName name="f_20" localSheetId="29">#REF!</definedName>
    <definedName name="f_20" localSheetId="30">#REF!</definedName>
    <definedName name="f_20" localSheetId="31">#REF!</definedName>
    <definedName name="f_20" localSheetId="32">#REF!</definedName>
    <definedName name="f_20" localSheetId="33">#REF!</definedName>
    <definedName name="f_20" localSheetId="34">#REF!</definedName>
    <definedName name="f_20" localSheetId="35">#REF!</definedName>
    <definedName name="f_20" localSheetId="36">#REF!</definedName>
    <definedName name="f_20" localSheetId="37">#REF!</definedName>
    <definedName name="f_20" localSheetId="38">#REF!</definedName>
    <definedName name="f_20" localSheetId="39">#REF!</definedName>
    <definedName name="f_20" localSheetId="40">#REF!</definedName>
    <definedName name="f_20" localSheetId="41">#REF!</definedName>
    <definedName name="f_20" localSheetId="42">#REF!</definedName>
    <definedName name="f_20" localSheetId="43">#REF!</definedName>
    <definedName name="f_20" localSheetId="44">#REF!</definedName>
    <definedName name="f_20" localSheetId="45">#REF!</definedName>
    <definedName name="f_20" localSheetId="46">#REF!</definedName>
    <definedName name="f_20" localSheetId="47">#REF!</definedName>
    <definedName name="f_20" localSheetId="48">#REF!</definedName>
    <definedName name="f_20" localSheetId="49">#REF!</definedName>
    <definedName name="f_20" localSheetId="50">#REF!</definedName>
    <definedName name="f_20" localSheetId="51">#REF!</definedName>
    <definedName name="f_20" localSheetId="52">#REF!</definedName>
    <definedName name="f_20" localSheetId="53">#REF!</definedName>
    <definedName name="f_20" localSheetId="54">#REF!</definedName>
    <definedName name="f_20" localSheetId="55">#REF!</definedName>
    <definedName name="f_20" localSheetId="56">#REF!</definedName>
    <definedName name="f_20" localSheetId="57">#REF!</definedName>
    <definedName name="f_20" localSheetId="58">#REF!</definedName>
    <definedName name="f_20" localSheetId="59">#REF!</definedName>
    <definedName name="f_20" localSheetId="60">#REF!</definedName>
    <definedName name="f_20" localSheetId="61">#REF!</definedName>
    <definedName name="f_20" localSheetId="62">#REF!</definedName>
    <definedName name="f_20" localSheetId="63">#REF!</definedName>
    <definedName name="f_20" localSheetId="64">#REF!</definedName>
    <definedName name="f_20" localSheetId="65">#REF!</definedName>
    <definedName name="f_20" localSheetId="66">#REF!</definedName>
    <definedName name="f_20" localSheetId="67">#REF!</definedName>
    <definedName name="f_20" localSheetId="68">#REF!</definedName>
    <definedName name="f_20" localSheetId="69">#REF!</definedName>
    <definedName name="f_20" localSheetId="70">#REF!</definedName>
    <definedName name="f_20" localSheetId="71">#REF!</definedName>
    <definedName name="f_20" localSheetId="72">#REF!</definedName>
    <definedName name="f_20" localSheetId="73">#REF!</definedName>
    <definedName name="f_20" localSheetId="74">#REF!</definedName>
    <definedName name="f_20" localSheetId="75">#REF!</definedName>
    <definedName name="f_20" localSheetId="76">#REF!</definedName>
    <definedName name="f_20" localSheetId="77">#REF!</definedName>
    <definedName name="f_20" localSheetId="78">#REF!</definedName>
    <definedName name="f_20" localSheetId="79">#REF!</definedName>
    <definedName name="f_20" localSheetId="80">#REF!</definedName>
    <definedName name="f_20" localSheetId="81">#REF!</definedName>
    <definedName name="f_20" localSheetId="82">#REF!</definedName>
    <definedName name="f_20" localSheetId="83">#REF!</definedName>
    <definedName name="f_20" localSheetId="84">#REF!</definedName>
    <definedName name="f_20" localSheetId="85">#REF!</definedName>
    <definedName name="f_20" localSheetId="86">#REF!</definedName>
    <definedName name="f_20" localSheetId="87">#REF!</definedName>
    <definedName name="f_20" localSheetId="88">#REF!</definedName>
    <definedName name="f_20" localSheetId="89">#REF!</definedName>
    <definedName name="f_20" localSheetId="90">#REF!</definedName>
    <definedName name="f_20" localSheetId="91">#REF!</definedName>
    <definedName name="f_20" localSheetId="92">#REF!</definedName>
    <definedName name="f_20" localSheetId="93">#REF!</definedName>
    <definedName name="f_20" localSheetId="94">#REF!</definedName>
    <definedName name="f_20" localSheetId="95">#REF!</definedName>
    <definedName name="f_20" localSheetId="96">#REF!</definedName>
    <definedName name="f_20" localSheetId="97">#REF!</definedName>
    <definedName name="f_20" localSheetId="98">#REF!</definedName>
    <definedName name="f_20" localSheetId="99">#REF!</definedName>
    <definedName name="f_20" localSheetId="100">#REF!</definedName>
    <definedName name="f_20" localSheetId="101">#REF!</definedName>
    <definedName name="f_20" localSheetId="102">#REF!</definedName>
    <definedName name="f_20" localSheetId="103">#REF!</definedName>
    <definedName name="f_20" localSheetId="15">#REF!</definedName>
    <definedName name="f_20" localSheetId="16">#REF!</definedName>
    <definedName name="f_20" localSheetId="20">#REF!</definedName>
    <definedName name="f_20" localSheetId="21">#REF!</definedName>
    <definedName name="f_20" localSheetId="22">#REF!</definedName>
    <definedName name="f_20" localSheetId="23">#REF!</definedName>
    <definedName name="f_20" localSheetId="17">#REF!</definedName>
    <definedName name="f_20" localSheetId="24">#REF!</definedName>
    <definedName name="f_20" localSheetId="25">#REF!</definedName>
    <definedName name="f_20" localSheetId="18">#REF!</definedName>
    <definedName name="f_20" localSheetId="19">#REF!</definedName>
    <definedName name="f_20" localSheetId="5">#REF!</definedName>
    <definedName name="f_20" localSheetId="6">#REF!</definedName>
    <definedName name="f_20" localSheetId="7">#REF!</definedName>
    <definedName name="f_20" localSheetId="8">#REF!</definedName>
    <definedName name="f_20" localSheetId="9">#REF!</definedName>
    <definedName name="f_20" localSheetId="10">#REF!</definedName>
    <definedName name="f_20" localSheetId="11">#REF!</definedName>
    <definedName name="f_20" localSheetId="12">#REF!</definedName>
    <definedName name="f_20" localSheetId="13">#REF!</definedName>
    <definedName name="f_20" localSheetId="14">#REF!</definedName>
    <definedName name="f_20">#REF!</definedName>
    <definedName name="f_21" localSheetId="27">#REF!</definedName>
    <definedName name="f_21" localSheetId="26">#REF!</definedName>
    <definedName name="f_21" localSheetId="28">#REF!</definedName>
    <definedName name="f_21" localSheetId="29">#REF!</definedName>
    <definedName name="f_21" localSheetId="30">#REF!</definedName>
    <definedName name="f_21" localSheetId="31">#REF!</definedName>
    <definedName name="f_21" localSheetId="32">#REF!</definedName>
    <definedName name="f_21" localSheetId="33">#REF!</definedName>
    <definedName name="f_21" localSheetId="34">#REF!</definedName>
    <definedName name="f_21" localSheetId="35">#REF!</definedName>
    <definedName name="f_21" localSheetId="36">#REF!</definedName>
    <definedName name="f_21" localSheetId="37">#REF!</definedName>
    <definedName name="f_21" localSheetId="38">#REF!</definedName>
    <definedName name="f_21" localSheetId="39">#REF!</definedName>
    <definedName name="f_21" localSheetId="40">#REF!</definedName>
    <definedName name="f_21" localSheetId="41">#REF!</definedName>
    <definedName name="f_21" localSheetId="42">#REF!</definedName>
    <definedName name="f_21" localSheetId="43">#REF!</definedName>
    <definedName name="f_21" localSheetId="44">#REF!</definedName>
    <definedName name="f_21" localSheetId="45">#REF!</definedName>
    <definedName name="f_21" localSheetId="46">#REF!</definedName>
    <definedName name="f_21" localSheetId="47">#REF!</definedName>
    <definedName name="f_21" localSheetId="48">#REF!</definedName>
    <definedName name="f_21" localSheetId="49">#REF!</definedName>
    <definedName name="f_21" localSheetId="50">#REF!</definedName>
    <definedName name="f_21" localSheetId="51">#REF!</definedName>
    <definedName name="f_21" localSheetId="52">#REF!</definedName>
    <definedName name="f_21" localSheetId="53">#REF!</definedName>
    <definedName name="f_21" localSheetId="54">#REF!</definedName>
    <definedName name="f_21" localSheetId="55">#REF!</definedName>
    <definedName name="f_21" localSheetId="56">#REF!</definedName>
    <definedName name="f_21" localSheetId="57">#REF!</definedName>
    <definedName name="f_21" localSheetId="58">#REF!</definedName>
    <definedName name="f_21" localSheetId="59">#REF!</definedName>
    <definedName name="f_21" localSheetId="60">#REF!</definedName>
    <definedName name="f_21" localSheetId="61">#REF!</definedName>
    <definedName name="f_21" localSheetId="62">#REF!</definedName>
    <definedName name="f_21" localSheetId="63">#REF!</definedName>
    <definedName name="f_21" localSheetId="64">#REF!</definedName>
    <definedName name="f_21" localSheetId="65">#REF!</definedName>
    <definedName name="f_21" localSheetId="66">#REF!</definedName>
    <definedName name="f_21" localSheetId="67">#REF!</definedName>
    <definedName name="f_21" localSheetId="68">#REF!</definedName>
    <definedName name="f_21" localSheetId="69">#REF!</definedName>
    <definedName name="f_21" localSheetId="70">#REF!</definedName>
    <definedName name="f_21" localSheetId="71">#REF!</definedName>
    <definedName name="f_21" localSheetId="72">#REF!</definedName>
    <definedName name="f_21" localSheetId="73">#REF!</definedName>
    <definedName name="f_21" localSheetId="74">#REF!</definedName>
    <definedName name="f_21" localSheetId="75">#REF!</definedName>
    <definedName name="f_21" localSheetId="76">#REF!</definedName>
    <definedName name="f_21" localSheetId="77">#REF!</definedName>
    <definedName name="f_21" localSheetId="78">#REF!</definedName>
    <definedName name="f_21" localSheetId="79">#REF!</definedName>
    <definedName name="f_21" localSheetId="80">#REF!</definedName>
    <definedName name="f_21" localSheetId="81">#REF!</definedName>
    <definedName name="f_21" localSheetId="82">#REF!</definedName>
    <definedName name="f_21" localSheetId="83">#REF!</definedName>
    <definedName name="f_21" localSheetId="84">#REF!</definedName>
    <definedName name="f_21" localSheetId="85">#REF!</definedName>
    <definedName name="f_21" localSheetId="86">#REF!</definedName>
    <definedName name="f_21" localSheetId="87">#REF!</definedName>
    <definedName name="f_21" localSheetId="88">#REF!</definedName>
    <definedName name="f_21" localSheetId="89">#REF!</definedName>
    <definedName name="f_21" localSheetId="90">#REF!</definedName>
    <definedName name="f_21" localSheetId="91">#REF!</definedName>
    <definedName name="f_21" localSheetId="92">#REF!</definedName>
    <definedName name="f_21" localSheetId="93">#REF!</definedName>
    <definedName name="f_21" localSheetId="94">#REF!</definedName>
    <definedName name="f_21" localSheetId="95">#REF!</definedName>
    <definedName name="f_21" localSheetId="96">#REF!</definedName>
    <definedName name="f_21" localSheetId="97">#REF!</definedName>
    <definedName name="f_21" localSheetId="98">#REF!</definedName>
    <definedName name="f_21" localSheetId="99">#REF!</definedName>
    <definedName name="f_21" localSheetId="100">#REF!</definedName>
    <definedName name="f_21" localSheetId="101">#REF!</definedName>
    <definedName name="f_21" localSheetId="102">#REF!</definedName>
    <definedName name="f_21" localSheetId="103">#REF!</definedName>
    <definedName name="f_21" localSheetId="15">#REF!</definedName>
    <definedName name="f_21" localSheetId="16">#REF!</definedName>
    <definedName name="f_21" localSheetId="20">#REF!</definedName>
    <definedName name="f_21" localSheetId="21">#REF!</definedName>
    <definedName name="f_21" localSheetId="22">#REF!</definedName>
    <definedName name="f_21" localSheetId="23">#REF!</definedName>
    <definedName name="f_21" localSheetId="17">#REF!</definedName>
    <definedName name="f_21" localSheetId="24">#REF!</definedName>
    <definedName name="f_21" localSheetId="25">#REF!</definedName>
    <definedName name="f_21" localSheetId="18">#REF!</definedName>
    <definedName name="f_21" localSheetId="19">#REF!</definedName>
    <definedName name="f_21" localSheetId="5">#REF!</definedName>
    <definedName name="f_21" localSheetId="6">#REF!</definedName>
    <definedName name="f_21" localSheetId="7">#REF!</definedName>
    <definedName name="f_21" localSheetId="8">#REF!</definedName>
    <definedName name="f_21" localSheetId="9">#REF!</definedName>
    <definedName name="f_21" localSheetId="10">#REF!</definedName>
    <definedName name="f_21" localSheetId="11">#REF!</definedName>
    <definedName name="f_21" localSheetId="12">#REF!</definedName>
    <definedName name="f_21" localSheetId="13">#REF!</definedName>
    <definedName name="f_21" localSheetId="14">#REF!</definedName>
    <definedName name="f_21">#REF!</definedName>
    <definedName name="f_22" localSheetId="27">#REF!</definedName>
    <definedName name="f_22" localSheetId="26">#REF!</definedName>
    <definedName name="f_22" localSheetId="28">#REF!</definedName>
    <definedName name="f_22" localSheetId="29">#REF!</definedName>
    <definedName name="f_22" localSheetId="30">#REF!</definedName>
    <definedName name="f_22" localSheetId="31">#REF!</definedName>
    <definedName name="f_22" localSheetId="32">#REF!</definedName>
    <definedName name="f_22" localSheetId="33">#REF!</definedName>
    <definedName name="f_22" localSheetId="34">#REF!</definedName>
    <definedName name="f_22" localSheetId="35">#REF!</definedName>
    <definedName name="f_22" localSheetId="36">#REF!</definedName>
    <definedName name="f_22" localSheetId="37">#REF!</definedName>
    <definedName name="f_22" localSheetId="38">#REF!</definedName>
    <definedName name="f_22" localSheetId="39">#REF!</definedName>
    <definedName name="f_22" localSheetId="40">#REF!</definedName>
    <definedName name="f_22" localSheetId="41">#REF!</definedName>
    <definedName name="f_22" localSheetId="42">#REF!</definedName>
    <definedName name="f_22" localSheetId="43">#REF!</definedName>
    <definedName name="f_22" localSheetId="44">#REF!</definedName>
    <definedName name="f_22" localSheetId="45">#REF!</definedName>
    <definedName name="f_22" localSheetId="46">#REF!</definedName>
    <definedName name="f_22" localSheetId="47">#REF!</definedName>
    <definedName name="f_22" localSheetId="48">#REF!</definedName>
    <definedName name="f_22" localSheetId="49">#REF!</definedName>
    <definedName name="f_22" localSheetId="50">#REF!</definedName>
    <definedName name="f_22" localSheetId="51">#REF!</definedName>
    <definedName name="f_22" localSheetId="52">#REF!</definedName>
    <definedName name="f_22" localSheetId="53">#REF!</definedName>
    <definedName name="f_22" localSheetId="54">#REF!</definedName>
    <definedName name="f_22" localSheetId="55">#REF!</definedName>
    <definedName name="f_22" localSheetId="56">#REF!</definedName>
    <definedName name="f_22" localSheetId="57">#REF!</definedName>
    <definedName name="f_22" localSheetId="58">#REF!</definedName>
    <definedName name="f_22" localSheetId="59">#REF!</definedName>
    <definedName name="f_22" localSheetId="60">#REF!</definedName>
    <definedName name="f_22" localSheetId="61">#REF!</definedName>
    <definedName name="f_22" localSheetId="62">#REF!</definedName>
    <definedName name="f_22" localSheetId="63">#REF!</definedName>
    <definedName name="f_22" localSheetId="64">#REF!</definedName>
    <definedName name="f_22" localSheetId="65">#REF!</definedName>
    <definedName name="f_22" localSheetId="66">#REF!</definedName>
    <definedName name="f_22" localSheetId="67">#REF!</definedName>
    <definedName name="f_22" localSheetId="68">#REF!</definedName>
    <definedName name="f_22" localSheetId="69">#REF!</definedName>
    <definedName name="f_22" localSheetId="70">#REF!</definedName>
    <definedName name="f_22" localSheetId="71">#REF!</definedName>
    <definedName name="f_22" localSheetId="72">#REF!</definedName>
    <definedName name="f_22" localSheetId="73">#REF!</definedName>
    <definedName name="f_22" localSheetId="74">#REF!</definedName>
    <definedName name="f_22" localSheetId="75">#REF!</definedName>
    <definedName name="f_22" localSheetId="76">#REF!</definedName>
    <definedName name="f_22" localSheetId="77">#REF!</definedName>
    <definedName name="f_22" localSheetId="78">#REF!</definedName>
    <definedName name="f_22" localSheetId="79">#REF!</definedName>
    <definedName name="f_22" localSheetId="80">#REF!</definedName>
    <definedName name="f_22" localSheetId="81">#REF!</definedName>
    <definedName name="f_22" localSheetId="82">#REF!</definedName>
    <definedName name="f_22" localSheetId="83">#REF!</definedName>
    <definedName name="f_22" localSheetId="84">#REF!</definedName>
    <definedName name="f_22" localSheetId="85">#REF!</definedName>
    <definedName name="f_22" localSheetId="86">#REF!</definedName>
    <definedName name="f_22" localSheetId="87">#REF!</definedName>
    <definedName name="f_22" localSheetId="88">#REF!</definedName>
    <definedName name="f_22" localSheetId="89">#REF!</definedName>
    <definedName name="f_22" localSheetId="90">#REF!</definedName>
    <definedName name="f_22" localSheetId="91">#REF!</definedName>
    <definedName name="f_22" localSheetId="92">#REF!</definedName>
    <definedName name="f_22" localSheetId="93">#REF!</definedName>
    <definedName name="f_22" localSheetId="94">#REF!</definedName>
    <definedName name="f_22" localSheetId="95">#REF!</definedName>
    <definedName name="f_22" localSheetId="96">#REF!</definedName>
    <definedName name="f_22" localSheetId="97">#REF!</definedName>
    <definedName name="f_22" localSheetId="98">#REF!</definedName>
    <definedName name="f_22" localSheetId="99">#REF!</definedName>
    <definedName name="f_22" localSheetId="100">#REF!</definedName>
    <definedName name="f_22" localSheetId="101">#REF!</definedName>
    <definedName name="f_22" localSheetId="102">#REF!</definedName>
    <definedName name="f_22" localSheetId="103">#REF!</definedName>
    <definedName name="f_22" localSheetId="15">#REF!</definedName>
    <definedName name="f_22" localSheetId="16">#REF!</definedName>
    <definedName name="f_22" localSheetId="20">#REF!</definedName>
    <definedName name="f_22" localSheetId="21">#REF!</definedName>
    <definedName name="f_22" localSheetId="22">#REF!</definedName>
    <definedName name="f_22" localSheetId="23">#REF!</definedName>
    <definedName name="f_22" localSheetId="17">#REF!</definedName>
    <definedName name="f_22" localSheetId="24">#REF!</definedName>
    <definedName name="f_22" localSheetId="25">#REF!</definedName>
    <definedName name="f_22" localSheetId="18">#REF!</definedName>
    <definedName name="f_22" localSheetId="19">#REF!</definedName>
    <definedName name="f_22" localSheetId="5">#REF!</definedName>
    <definedName name="f_22" localSheetId="6">#REF!</definedName>
    <definedName name="f_22" localSheetId="7">#REF!</definedName>
    <definedName name="f_22" localSheetId="8">#REF!</definedName>
    <definedName name="f_22" localSheetId="9">#REF!</definedName>
    <definedName name="f_22" localSheetId="10">#REF!</definedName>
    <definedName name="f_22" localSheetId="11">#REF!</definedName>
    <definedName name="f_22" localSheetId="12">#REF!</definedName>
    <definedName name="f_22" localSheetId="13">#REF!</definedName>
    <definedName name="f_22" localSheetId="14">#REF!</definedName>
    <definedName name="f_22">#REF!</definedName>
    <definedName name="f_23" localSheetId="27">#REF!</definedName>
    <definedName name="f_23" localSheetId="26">#REF!</definedName>
    <definedName name="f_23" localSheetId="28">#REF!</definedName>
    <definedName name="f_23" localSheetId="29">#REF!</definedName>
    <definedName name="f_23" localSheetId="30">#REF!</definedName>
    <definedName name="f_23" localSheetId="31">#REF!</definedName>
    <definedName name="f_23" localSheetId="32">#REF!</definedName>
    <definedName name="f_23" localSheetId="33">#REF!</definedName>
    <definedName name="f_23" localSheetId="34">#REF!</definedName>
    <definedName name="f_23" localSheetId="35">#REF!</definedName>
    <definedName name="f_23" localSheetId="36">#REF!</definedName>
    <definedName name="f_23" localSheetId="37">#REF!</definedName>
    <definedName name="f_23" localSheetId="38">#REF!</definedName>
    <definedName name="f_23" localSheetId="39">#REF!</definedName>
    <definedName name="f_23" localSheetId="40">#REF!</definedName>
    <definedName name="f_23" localSheetId="41">#REF!</definedName>
    <definedName name="f_23" localSheetId="42">#REF!</definedName>
    <definedName name="f_23" localSheetId="43">#REF!</definedName>
    <definedName name="f_23" localSheetId="44">#REF!</definedName>
    <definedName name="f_23" localSheetId="45">#REF!</definedName>
    <definedName name="f_23" localSheetId="46">#REF!</definedName>
    <definedName name="f_23" localSheetId="47">#REF!</definedName>
    <definedName name="f_23" localSheetId="48">#REF!</definedName>
    <definedName name="f_23" localSheetId="49">#REF!</definedName>
    <definedName name="f_23" localSheetId="50">#REF!</definedName>
    <definedName name="f_23" localSheetId="51">#REF!</definedName>
    <definedName name="f_23" localSheetId="52">#REF!</definedName>
    <definedName name="f_23" localSheetId="53">#REF!</definedName>
    <definedName name="f_23" localSheetId="54">#REF!</definedName>
    <definedName name="f_23" localSheetId="55">#REF!</definedName>
    <definedName name="f_23" localSheetId="56">#REF!</definedName>
    <definedName name="f_23" localSheetId="57">#REF!</definedName>
    <definedName name="f_23" localSheetId="58">#REF!</definedName>
    <definedName name="f_23" localSheetId="59">#REF!</definedName>
    <definedName name="f_23" localSheetId="60">#REF!</definedName>
    <definedName name="f_23" localSheetId="61">#REF!</definedName>
    <definedName name="f_23" localSheetId="62">#REF!</definedName>
    <definedName name="f_23" localSheetId="63">#REF!</definedName>
    <definedName name="f_23" localSheetId="64">#REF!</definedName>
    <definedName name="f_23" localSheetId="65">#REF!</definedName>
    <definedName name="f_23" localSheetId="66">#REF!</definedName>
    <definedName name="f_23" localSheetId="67">#REF!</definedName>
    <definedName name="f_23" localSheetId="68">#REF!</definedName>
    <definedName name="f_23" localSheetId="69">#REF!</definedName>
    <definedName name="f_23" localSheetId="70">#REF!</definedName>
    <definedName name="f_23" localSheetId="71">#REF!</definedName>
    <definedName name="f_23" localSheetId="72">#REF!</definedName>
    <definedName name="f_23" localSheetId="73">#REF!</definedName>
    <definedName name="f_23" localSheetId="74">#REF!</definedName>
    <definedName name="f_23" localSheetId="75">#REF!</definedName>
    <definedName name="f_23" localSheetId="76">#REF!</definedName>
    <definedName name="f_23" localSheetId="77">#REF!</definedName>
    <definedName name="f_23" localSheetId="78">#REF!</definedName>
    <definedName name="f_23" localSheetId="79">#REF!</definedName>
    <definedName name="f_23" localSheetId="80">#REF!</definedName>
    <definedName name="f_23" localSheetId="81">#REF!</definedName>
    <definedName name="f_23" localSheetId="82">#REF!</definedName>
    <definedName name="f_23" localSheetId="83">#REF!</definedName>
    <definedName name="f_23" localSheetId="84">#REF!</definedName>
    <definedName name="f_23" localSheetId="85">#REF!</definedName>
    <definedName name="f_23" localSheetId="86">#REF!</definedName>
    <definedName name="f_23" localSheetId="87">#REF!</definedName>
    <definedName name="f_23" localSheetId="88">#REF!</definedName>
    <definedName name="f_23" localSheetId="89">#REF!</definedName>
    <definedName name="f_23" localSheetId="90">#REF!</definedName>
    <definedName name="f_23" localSheetId="91">#REF!</definedName>
    <definedName name="f_23" localSheetId="92">#REF!</definedName>
    <definedName name="f_23" localSheetId="93">#REF!</definedName>
    <definedName name="f_23" localSheetId="94">#REF!</definedName>
    <definedName name="f_23" localSheetId="95">#REF!</definedName>
    <definedName name="f_23" localSheetId="96">#REF!</definedName>
    <definedName name="f_23" localSheetId="97">#REF!</definedName>
    <definedName name="f_23" localSheetId="98">#REF!</definedName>
    <definedName name="f_23" localSheetId="99">#REF!</definedName>
    <definedName name="f_23" localSheetId="100">#REF!</definedName>
    <definedName name="f_23" localSheetId="101">#REF!</definedName>
    <definedName name="f_23" localSheetId="102">#REF!</definedName>
    <definedName name="f_23" localSheetId="103">#REF!</definedName>
    <definedName name="f_23" localSheetId="15">#REF!</definedName>
    <definedName name="f_23" localSheetId="16">#REF!</definedName>
    <definedName name="f_23" localSheetId="20">#REF!</definedName>
    <definedName name="f_23" localSheetId="21">#REF!</definedName>
    <definedName name="f_23" localSheetId="22">#REF!</definedName>
    <definedName name="f_23" localSheetId="23">#REF!</definedName>
    <definedName name="f_23" localSheetId="17">#REF!</definedName>
    <definedName name="f_23" localSheetId="24">#REF!</definedName>
    <definedName name="f_23" localSheetId="25">#REF!</definedName>
    <definedName name="f_23" localSheetId="18">#REF!</definedName>
    <definedName name="f_23" localSheetId="19">#REF!</definedName>
    <definedName name="f_23" localSheetId="5">#REF!</definedName>
    <definedName name="f_23" localSheetId="6">#REF!</definedName>
    <definedName name="f_23" localSheetId="7">#REF!</definedName>
    <definedName name="f_23" localSheetId="8">#REF!</definedName>
    <definedName name="f_23" localSheetId="9">#REF!</definedName>
    <definedName name="f_23" localSheetId="10">#REF!</definedName>
    <definedName name="f_23" localSheetId="11">#REF!</definedName>
    <definedName name="f_23" localSheetId="12">#REF!</definedName>
    <definedName name="f_23" localSheetId="13">#REF!</definedName>
    <definedName name="f_23" localSheetId="14">#REF!</definedName>
    <definedName name="f_23">#REF!</definedName>
    <definedName name="f_24" localSheetId="27">#REF!</definedName>
    <definedName name="f_24" localSheetId="26">#REF!</definedName>
    <definedName name="f_24" localSheetId="28">#REF!</definedName>
    <definedName name="f_24" localSheetId="29">#REF!</definedName>
    <definedName name="f_24" localSheetId="30">#REF!</definedName>
    <definedName name="f_24" localSheetId="31">#REF!</definedName>
    <definedName name="f_24" localSheetId="32">#REF!</definedName>
    <definedName name="f_24" localSheetId="33">#REF!</definedName>
    <definedName name="f_24" localSheetId="34">#REF!</definedName>
    <definedName name="f_24" localSheetId="35">#REF!</definedName>
    <definedName name="f_24" localSheetId="36">#REF!</definedName>
    <definedName name="f_24" localSheetId="37">#REF!</definedName>
    <definedName name="f_24" localSheetId="38">#REF!</definedName>
    <definedName name="f_24" localSheetId="39">#REF!</definedName>
    <definedName name="f_24" localSheetId="40">#REF!</definedName>
    <definedName name="f_24" localSheetId="41">#REF!</definedName>
    <definedName name="f_24" localSheetId="42">#REF!</definedName>
    <definedName name="f_24" localSheetId="43">#REF!</definedName>
    <definedName name="f_24" localSheetId="44">#REF!</definedName>
    <definedName name="f_24" localSheetId="45">#REF!</definedName>
    <definedName name="f_24" localSheetId="46">#REF!</definedName>
    <definedName name="f_24" localSheetId="47">#REF!</definedName>
    <definedName name="f_24" localSheetId="48">#REF!</definedName>
    <definedName name="f_24" localSheetId="49">#REF!</definedName>
    <definedName name="f_24" localSheetId="50">#REF!</definedName>
    <definedName name="f_24" localSheetId="51">#REF!</definedName>
    <definedName name="f_24" localSheetId="52">#REF!</definedName>
    <definedName name="f_24" localSheetId="53">#REF!</definedName>
    <definedName name="f_24" localSheetId="54">#REF!</definedName>
    <definedName name="f_24" localSheetId="55">#REF!</definedName>
    <definedName name="f_24" localSheetId="56">#REF!</definedName>
    <definedName name="f_24" localSheetId="57">#REF!</definedName>
    <definedName name="f_24" localSheetId="58">#REF!</definedName>
    <definedName name="f_24" localSheetId="59">#REF!</definedName>
    <definedName name="f_24" localSheetId="60">#REF!</definedName>
    <definedName name="f_24" localSheetId="61">#REF!</definedName>
    <definedName name="f_24" localSheetId="62">#REF!</definedName>
    <definedName name="f_24" localSheetId="63">#REF!</definedName>
    <definedName name="f_24" localSheetId="64">#REF!</definedName>
    <definedName name="f_24" localSheetId="65">#REF!</definedName>
    <definedName name="f_24" localSheetId="66">#REF!</definedName>
    <definedName name="f_24" localSheetId="67">#REF!</definedName>
    <definedName name="f_24" localSheetId="68">#REF!</definedName>
    <definedName name="f_24" localSheetId="69">#REF!</definedName>
    <definedName name="f_24" localSheetId="70">#REF!</definedName>
    <definedName name="f_24" localSheetId="71">#REF!</definedName>
    <definedName name="f_24" localSheetId="72">#REF!</definedName>
    <definedName name="f_24" localSheetId="73">#REF!</definedName>
    <definedName name="f_24" localSheetId="74">#REF!</definedName>
    <definedName name="f_24" localSheetId="75">#REF!</definedName>
    <definedName name="f_24" localSheetId="76">#REF!</definedName>
    <definedName name="f_24" localSheetId="77">#REF!</definedName>
    <definedName name="f_24" localSheetId="78">#REF!</definedName>
    <definedName name="f_24" localSheetId="79">#REF!</definedName>
    <definedName name="f_24" localSheetId="80">#REF!</definedName>
    <definedName name="f_24" localSheetId="81">#REF!</definedName>
    <definedName name="f_24" localSheetId="82">#REF!</definedName>
    <definedName name="f_24" localSheetId="83">#REF!</definedName>
    <definedName name="f_24" localSheetId="84">#REF!</definedName>
    <definedName name="f_24" localSheetId="85">#REF!</definedName>
    <definedName name="f_24" localSheetId="86">#REF!</definedName>
    <definedName name="f_24" localSheetId="87">#REF!</definedName>
    <definedName name="f_24" localSheetId="88">#REF!</definedName>
    <definedName name="f_24" localSheetId="89">#REF!</definedName>
    <definedName name="f_24" localSheetId="90">#REF!</definedName>
    <definedName name="f_24" localSheetId="91">#REF!</definedName>
    <definedName name="f_24" localSheetId="92">#REF!</definedName>
    <definedName name="f_24" localSheetId="93">#REF!</definedName>
    <definedName name="f_24" localSheetId="94">#REF!</definedName>
    <definedName name="f_24" localSheetId="95">#REF!</definedName>
    <definedName name="f_24" localSheetId="96">#REF!</definedName>
    <definedName name="f_24" localSheetId="97">#REF!</definedName>
    <definedName name="f_24" localSheetId="98">#REF!</definedName>
    <definedName name="f_24" localSheetId="99">#REF!</definedName>
    <definedName name="f_24" localSheetId="100">#REF!</definedName>
    <definedName name="f_24" localSheetId="101">#REF!</definedName>
    <definedName name="f_24" localSheetId="102">#REF!</definedName>
    <definedName name="f_24" localSheetId="103">#REF!</definedName>
    <definedName name="f_24" localSheetId="15">#REF!</definedName>
    <definedName name="f_24" localSheetId="16">#REF!</definedName>
    <definedName name="f_24" localSheetId="20">#REF!</definedName>
    <definedName name="f_24" localSheetId="21">#REF!</definedName>
    <definedName name="f_24" localSheetId="22">#REF!</definedName>
    <definedName name="f_24" localSheetId="23">#REF!</definedName>
    <definedName name="f_24" localSheetId="17">#REF!</definedName>
    <definedName name="f_24" localSheetId="24">#REF!</definedName>
    <definedName name="f_24" localSheetId="25">#REF!</definedName>
    <definedName name="f_24" localSheetId="18">#REF!</definedName>
    <definedName name="f_24" localSheetId="19">#REF!</definedName>
    <definedName name="f_24" localSheetId="5">#REF!</definedName>
    <definedName name="f_24" localSheetId="6">#REF!</definedName>
    <definedName name="f_24" localSheetId="7">#REF!</definedName>
    <definedName name="f_24" localSheetId="8">#REF!</definedName>
    <definedName name="f_24" localSheetId="9">#REF!</definedName>
    <definedName name="f_24" localSheetId="10">#REF!</definedName>
    <definedName name="f_24" localSheetId="11">#REF!</definedName>
    <definedName name="f_24" localSheetId="12">#REF!</definedName>
    <definedName name="f_24" localSheetId="13">#REF!</definedName>
    <definedName name="f_24" localSheetId="14">#REF!</definedName>
    <definedName name="f_24">#REF!</definedName>
    <definedName name="f_25" localSheetId="27">#REF!</definedName>
    <definedName name="f_25" localSheetId="26">#REF!</definedName>
    <definedName name="f_25" localSheetId="28">#REF!</definedName>
    <definedName name="f_25" localSheetId="29">#REF!</definedName>
    <definedName name="f_25" localSheetId="30">#REF!</definedName>
    <definedName name="f_25" localSheetId="31">#REF!</definedName>
    <definedName name="f_25" localSheetId="32">#REF!</definedName>
    <definedName name="f_25" localSheetId="33">#REF!</definedName>
    <definedName name="f_25" localSheetId="34">#REF!</definedName>
    <definedName name="f_25" localSheetId="35">#REF!</definedName>
    <definedName name="f_25" localSheetId="36">#REF!</definedName>
    <definedName name="f_25" localSheetId="37">#REF!</definedName>
    <definedName name="f_25" localSheetId="38">#REF!</definedName>
    <definedName name="f_25" localSheetId="39">#REF!</definedName>
    <definedName name="f_25" localSheetId="40">#REF!</definedName>
    <definedName name="f_25" localSheetId="41">#REF!</definedName>
    <definedName name="f_25" localSheetId="42">#REF!</definedName>
    <definedName name="f_25" localSheetId="43">#REF!</definedName>
    <definedName name="f_25" localSheetId="44">#REF!</definedName>
    <definedName name="f_25" localSheetId="45">#REF!</definedName>
    <definedName name="f_25" localSheetId="46">#REF!</definedName>
    <definedName name="f_25" localSheetId="47">#REF!</definedName>
    <definedName name="f_25" localSheetId="48">#REF!</definedName>
    <definedName name="f_25" localSheetId="49">#REF!</definedName>
    <definedName name="f_25" localSheetId="50">#REF!</definedName>
    <definedName name="f_25" localSheetId="51">#REF!</definedName>
    <definedName name="f_25" localSheetId="52">#REF!</definedName>
    <definedName name="f_25" localSheetId="53">#REF!</definedName>
    <definedName name="f_25" localSheetId="54">#REF!</definedName>
    <definedName name="f_25" localSheetId="55">#REF!</definedName>
    <definedName name="f_25" localSheetId="56">#REF!</definedName>
    <definedName name="f_25" localSheetId="57">#REF!</definedName>
    <definedName name="f_25" localSheetId="58">#REF!</definedName>
    <definedName name="f_25" localSheetId="59">#REF!</definedName>
    <definedName name="f_25" localSheetId="60">#REF!</definedName>
    <definedName name="f_25" localSheetId="61">#REF!</definedName>
    <definedName name="f_25" localSheetId="62">#REF!</definedName>
    <definedName name="f_25" localSheetId="63">#REF!</definedName>
    <definedName name="f_25" localSheetId="64">#REF!</definedName>
    <definedName name="f_25" localSheetId="65">#REF!</definedName>
    <definedName name="f_25" localSheetId="66">#REF!</definedName>
    <definedName name="f_25" localSheetId="67">#REF!</definedName>
    <definedName name="f_25" localSheetId="68">#REF!</definedName>
    <definedName name="f_25" localSheetId="69">#REF!</definedName>
    <definedName name="f_25" localSheetId="70">#REF!</definedName>
    <definedName name="f_25" localSheetId="71">#REF!</definedName>
    <definedName name="f_25" localSheetId="72">#REF!</definedName>
    <definedName name="f_25" localSheetId="73">#REF!</definedName>
    <definedName name="f_25" localSheetId="74">#REF!</definedName>
    <definedName name="f_25" localSheetId="75">#REF!</definedName>
    <definedName name="f_25" localSheetId="76">#REF!</definedName>
    <definedName name="f_25" localSheetId="77">#REF!</definedName>
    <definedName name="f_25" localSheetId="78">#REF!</definedName>
    <definedName name="f_25" localSheetId="79">#REF!</definedName>
    <definedName name="f_25" localSheetId="80">#REF!</definedName>
    <definedName name="f_25" localSheetId="81">#REF!</definedName>
    <definedName name="f_25" localSheetId="82">#REF!</definedName>
    <definedName name="f_25" localSheetId="83">#REF!</definedName>
    <definedName name="f_25" localSheetId="84">#REF!</definedName>
    <definedName name="f_25" localSheetId="85">#REF!</definedName>
    <definedName name="f_25" localSheetId="86">#REF!</definedName>
    <definedName name="f_25" localSheetId="87">#REF!</definedName>
    <definedName name="f_25" localSheetId="88">#REF!</definedName>
    <definedName name="f_25" localSheetId="89">#REF!</definedName>
    <definedName name="f_25" localSheetId="90">#REF!</definedName>
    <definedName name="f_25" localSheetId="91">#REF!</definedName>
    <definedName name="f_25" localSheetId="92">#REF!</definedName>
    <definedName name="f_25" localSheetId="93">#REF!</definedName>
    <definedName name="f_25" localSheetId="94">#REF!</definedName>
    <definedName name="f_25" localSheetId="95">#REF!</definedName>
    <definedName name="f_25" localSheetId="96">#REF!</definedName>
    <definedName name="f_25" localSheetId="97">#REF!</definedName>
    <definedName name="f_25" localSheetId="98">#REF!</definedName>
    <definedName name="f_25" localSheetId="99">#REF!</definedName>
    <definedName name="f_25" localSheetId="100">#REF!</definedName>
    <definedName name="f_25" localSheetId="101">#REF!</definedName>
    <definedName name="f_25" localSheetId="102">#REF!</definedName>
    <definedName name="f_25" localSheetId="103">#REF!</definedName>
    <definedName name="f_25" localSheetId="15">#REF!</definedName>
    <definedName name="f_25" localSheetId="16">#REF!</definedName>
    <definedName name="f_25" localSheetId="20">#REF!</definedName>
    <definedName name="f_25" localSheetId="21">#REF!</definedName>
    <definedName name="f_25" localSheetId="22">#REF!</definedName>
    <definedName name="f_25" localSheetId="23">#REF!</definedName>
    <definedName name="f_25" localSheetId="17">#REF!</definedName>
    <definedName name="f_25" localSheetId="24">#REF!</definedName>
    <definedName name="f_25" localSheetId="25">#REF!</definedName>
    <definedName name="f_25" localSheetId="18">#REF!</definedName>
    <definedName name="f_25" localSheetId="19">#REF!</definedName>
    <definedName name="f_25" localSheetId="5">#REF!</definedName>
    <definedName name="f_25" localSheetId="6">#REF!</definedName>
    <definedName name="f_25" localSheetId="7">#REF!</definedName>
    <definedName name="f_25" localSheetId="8">#REF!</definedName>
    <definedName name="f_25" localSheetId="9">#REF!</definedName>
    <definedName name="f_25" localSheetId="10">#REF!</definedName>
    <definedName name="f_25" localSheetId="11">#REF!</definedName>
    <definedName name="f_25" localSheetId="12">#REF!</definedName>
    <definedName name="f_25" localSheetId="13">#REF!</definedName>
    <definedName name="f_25" localSheetId="14">#REF!</definedName>
    <definedName name="f_25">#REF!</definedName>
    <definedName name="f_26" localSheetId="27">#REF!</definedName>
    <definedName name="f_26" localSheetId="26">#REF!</definedName>
    <definedName name="f_26" localSheetId="28">#REF!</definedName>
    <definedName name="f_26" localSheetId="29">#REF!</definedName>
    <definedName name="f_26" localSheetId="30">#REF!</definedName>
    <definedName name="f_26" localSheetId="31">#REF!</definedName>
    <definedName name="f_26" localSheetId="32">#REF!</definedName>
    <definedName name="f_26" localSheetId="33">#REF!</definedName>
    <definedName name="f_26" localSheetId="34">#REF!</definedName>
    <definedName name="f_26" localSheetId="35">#REF!</definedName>
    <definedName name="f_26" localSheetId="36">#REF!</definedName>
    <definedName name="f_26" localSheetId="37">#REF!</definedName>
    <definedName name="f_26" localSheetId="38">#REF!</definedName>
    <definedName name="f_26" localSheetId="39">#REF!</definedName>
    <definedName name="f_26" localSheetId="40">#REF!</definedName>
    <definedName name="f_26" localSheetId="41">#REF!</definedName>
    <definedName name="f_26" localSheetId="42">#REF!</definedName>
    <definedName name="f_26" localSheetId="43">#REF!</definedName>
    <definedName name="f_26" localSheetId="44">#REF!</definedName>
    <definedName name="f_26" localSheetId="45">#REF!</definedName>
    <definedName name="f_26" localSheetId="46">#REF!</definedName>
    <definedName name="f_26" localSheetId="47">#REF!</definedName>
    <definedName name="f_26" localSheetId="48">#REF!</definedName>
    <definedName name="f_26" localSheetId="49">#REF!</definedName>
    <definedName name="f_26" localSheetId="50">#REF!</definedName>
    <definedName name="f_26" localSheetId="51">#REF!</definedName>
    <definedName name="f_26" localSheetId="52">#REF!</definedName>
    <definedName name="f_26" localSheetId="53">#REF!</definedName>
    <definedName name="f_26" localSheetId="54">#REF!</definedName>
    <definedName name="f_26" localSheetId="55">#REF!</definedName>
    <definedName name="f_26" localSheetId="56">#REF!</definedName>
    <definedName name="f_26" localSheetId="57">#REF!</definedName>
    <definedName name="f_26" localSheetId="58">#REF!</definedName>
    <definedName name="f_26" localSheetId="59">#REF!</definedName>
    <definedName name="f_26" localSheetId="60">#REF!</definedName>
    <definedName name="f_26" localSheetId="61">#REF!</definedName>
    <definedName name="f_26" localSheetId="62">#REF!</definedName>
    <definedName name="f_26" localSheetId="63">#REF!</definedName>
    <definedName name="f_26" localSheetId="64">#REF!</definedName>
    <definedName name="f_26" localSheetId="65">#REF!</definedName>
    <definedName name="f_26" localSheetId="66">#REF!</definedName>
    <definedName name="f_26" localSheetId="67">#REF!</definedName>
    <definedName name="f_26" localSheetId="68">#REF!</definedName>
    <definedName name="f_26" localSheetId="69">#REF!</definedName>
    <definedName name="f_26" localSheetId="70">#REF!</definedName>
    <definedName name="f_26" localSheetId="71">#REF!</definedName>
    <definedName name="f_26" localSheetId="72">#REF!</definedName>
    <definedName name="f_26" localSheetId="73">#REF!</definedName>
    <definedName name="f_26" localSheetId="74">#REF!</definedName>
    <definedName name="f_26" localSheetId="75">#REF!</definedName>
    <definedName name="f_26" localSheetId="76">#REF!</definedName>
    <definedName name="f_26" localSheetId="77">#REF!</definedName>
    <definedName name="f_26" localSheetId="78">#REF!</definedName>
    <definedName name="f_26" localSheetId="79">#REF!</definedName>
    <definedName name="f_26" localSheetId="80">#REF!</definedName>
    <definedName name="f_26" localSheetId="81">#REF!</definedName>
    <definedName name="f_26" localSheetId="82">#REF!</definedName>
    <definedName name="f_26" localSheetId="83">#REF!</definedName>
    <definedName name="f_26" localSheetId="84">#REF!</definedName>
    <definedName name="f_26" localSheetId="85">#REF!</definedName>
    <definedName name="f_26" localSheetId="86">#REF!</definedName>
    <definedName name="f_26" localSheetId="87">#REF!</definedName>
    <definedName name="f_26" localSheetId="88">#REF!</definedName>
    <definedName name="f_26" localSheetId="89">#REF!</definedName>
    <definedName name="f_26" localSheetId="90">#REF!</definedName>
    <definedName name="f_26" localSheetId="91">#REF!</definedName>
    <definedName name="f_26" localSheetId="92">#REF!</definedName>
    <definedName name="f_26" localSheetId="93">#REF!</definedName>
    <definedName name="f_26" localSheetId="94">#REF!</definedName>
    <definedName name="f_26" localSheetId="95">#REF!</definedName>
    <definedName name="f_26" localSheetId="96">#REF!</definedName>
    <definedName name="f_26" localSheetId="97">#REF!</definedName>
    <definedName name="f_26" localSheetId="98">#REF!</definedName>
    <definedName name="f_26" localSheetId="99">#REF!</definedName>
    <definedName name="f_26" localSheetId="100">#REF!</definedName>
    <definedName name="f_26" localSheetId="101">#REF!</definedName>
    <definedName name="f_26" localSheetId="102">#REF!</definedName>
    <definedName name="f_26" localSheetId="103">#REF!</definedName>
    <definedName name="f_26" localSheetId="15">#REF!</definedName>
    <definedName name="f_26" localSheetId="16">#REF!</definedName>
    <definedName name="f_26" localSheetId="20">#REF!</definedName>
    <definedName name="f_26" localSheetId="21">#REF!</definedName>
    <definedName name="f_26" localSheetId="22">#REF!</definedName>
    <definedName name="f_26" localSheetId="23">#REF!</definedName>
    <definedName name="f_26" localSheetId="17">#REF!</definedName>
    <definedName name="f_26" localSheetId="24">#REF!</definedName>
    <definedName name="f_26" localSheetId="25">#REF!</definedName>
    <definedName name="f_26" localSheetId="18">#REF!</definedName>
    <definedName name="f_26" localSheetId="19">#REF!</definedName>
    <definedName name="f_26" localSheetId="5">#REF!</definedName>
    <definedName name="f_26" localSheetId="6">#REF!</definedName>
    <definedName name="f_26" localSheetId="7">#REF!</definedName>
    <definedName name="f_26" localSheetId="8">#REF!</definedName>
    <definedName name="f_26" localSheetId="9">#REF!</definedName>
    <definedName name="f_26" localSheetId="10">#REF!</definedName>
    <definedName name="f_26" localSheetId="11">#REF!</definedName>
    <definedName name="f_26" localSheetId="12">#REF!</definedName>
    <definedName name="f_26" localSheetId="13">#REF!</definedName>
    <definedName name="f_26" localSheetId="14">#REF!</definedName>
    <definedName name="f_26">#REF!</definedName>
    <definedName name="f_27" localSheetId="27">#REF!</definedName>
    <definedName name="f_27" localSheetId="26">#REF!</definedName>
    <definedName name="f_27" localSheetId="28">#REF!</definedName>
    <definedName name="f_27" localSheetId="29">#REF!</definedName>
    <definedName name="f_27" localSheetId="30">#REF!</definedName>
    <definedName name="f_27" localSheetId="31">#REF!</definedName>
    <definedName name="f_27" localSheetId="32">#REF!</definedName>
    <definedName name="f_27" localSheetId="33">#REF!</definedName>
    <definedName name="f_27" localSheetId="34">#REF!</definedName>
    <definedName name="f_27" localSheetId="35">#REF!</definedName>
    <definedName name="f_27" localSheetId="36">#REF!</definedName>
    <definedName name="f_27" localSheetId="37">#REF!</definedName>
    <definedName name="f_27" localSheetId="38">#REF!</definedName>
    <definedName name="f_27" localSheetId="39">#REF!</definedName>
    <definedName name="f_27" localSheetId="40">#REF!</definedName>
    <definedName name="f_27" localSheetId="41">#REF!</definedName>
    <definedName name="f_27" localSheetId="42">#REF!</definedName>
    <definedName name="f_27" localSheetId="43">#REF!</definedName>
    <definedName name="f_27" localSheetId="44">#REF!</definedName>
    <definedName name="f_27" localSheetId="45">#REF!</definedName>
    <definedName name="f_27" localSheetId="46">#REF!</definedName>
    <definedName name="f_27" localSheetId="47">#REF!</definedName>
    <definedName name="f_27" localSheetId="48">#REF!</definedName>
    <definedName name="f_27" localSheetId="49">#REF!</definedName>
    <definedName name="f_27" localSheetId="50">#REF!</definedName>
    <definedName name="f_27" localSheetId="51">#REF!</definedName>
    <definedName name="f_27" localSheetId="52">#REF!</definedName>
    <definedName name="f_27" localSheetId="53">#REF!</definedName>
    <definedName name="f_27" localSheetId="54">#REF!</definedName>
    <definedName name="f_27" localSheetId="55">#REF!</definedName>
    <definedName name="f_27" localSheetId="56">#REF!</definedName>
    <definedName name="f_27" localSheetId="57">#REF!</definedName>
    <definedName name="f_27" localSheetId="58">#REF!</definedName>
    <definedName name="f_27" localSheetId="59">#REF!</definedName>
    <definedName name="f_27" localSheetId="60">#REF!</definedName>
    <definedName name="f_27" localSheetId="61">#REF!</definedName>
    <definedName name="f_27" localSheetId="62">#REF!</definedName>
    <definedName name="f_27" localSheetId="63">#REF!</definedName>
    <definedName name="f_27" localSheetId="64">#REF!</definedName>
    <definedName name="f_27" localSheetId="65">#REF!</definedName>
    <definedName name="f_27" localSheetId="66">#REF!</definedName>
    <definedName name="f_27" localSheetId="67">#REF!</definedName>
    <definedName name="f_27" localSheetId="68">#REF!</definedName>
    <definedName name="f_27" localSheetId="69">#REF!</definedName>
    <definedName name="f_27" localSheetId="70">#REF!</definedName>
    <definedName name="f_27" localSheetId="71">#REF!</definedName>
    <definedName name="f_27" localSheetId="72">#REF!</definedName>
    <definedName name="f_27" localSheetId="73">#REF!</definedName>
    <definedName name="f_27" localSheetId="74">#REF!</definedName>
    <definedName name="f_27" localSheetId="75">#REF!</definedName>
    <definedName name="f_27" localSheetId="76">#REF!</definedName>
    <definedName name="f_27" localSheetId="77">#REF!</definedName>
    <definedName name="f_27" localSheetId="78">#REF!</definedName>
    <definedName name="f_27" localSheetId="79">#REF!</definedName>
    <definedName name="f_27" localSheetId="80">#REF!</definedName>
    <definedName name="f_27" localSheetId="81">#REF!</definedName>
    <definedName name="f_27" localSheetId="82">#REF!</definedName>
    <definedName name="f_27" localSheetId="83">#REF!</definedName>
    <definedName name="f_27" localSheetId="84">#REF!</definedName>
    <definedName name="f_27" localSheetId="85">#REF!</definedName>
    <definedName name="f_27" localSheetId="86">#REF!</definedName>
    <definedName name="f_27" localSheetId="87">#REF!</definedName>
    <definedName name="f_27" localSheetId="88">#REF!</definedName>
    <definedName name="f_27" localSheetId="89">#REF!</definedName>
    <definedName name="f_27" localSheetId="90">#REF!</definedName>
    <definedName name="f_27" localSheetId="91">#REF!</definedName>
    <definedName name="f_27" localSheetId="92">#REF!</definedName>
    <definedName name="f_27" localSheetId="93">#REF!</definedName>
    <definedName name="f_27" localSheetId="94">#REF!</definedName>
    <definedName name="f_27" localSheetId="95">#REF!</definedName>
    <definedName name="f_27" localSheetId="96">#REF!</definedName>
    <definedName name="f_27" localSheetId="97">#REF!</definedName>
    <definedName name="f_27" localSheetId="98">#REF!</definedName>
    <definedName name="f_27" localSheetId="99">#REF!</definedName>
    <definedName name="f_27" localSheetId="100">#REF!</definedName>
    <definedName name="f_27" localSheetId="101">#REF!</definedName>
    <definedName name="f_27" localSheetId="102">#REF!</definedName>
    <definedName name="f_27" localSheetId="103">#REF!</definedName>
    <definedName name="f_27" localSheetId="15">#REF!</definedName>
    <definedName name="f_27" localSheetId="16">#REF!</definedName>
    <definedName name="f_27" localSheetId="20">#REF!</definedName>
    <definedName name="f_27" localSheetId="21">#REF!</definedName>
    <definedName name="f_27" localSheetId="22">#REF!</definedName>
    <definedName name="f_27" localSheetId="23">#REF!</definedName>
    <definedName name="f_27" localSheetId="17">#REF!</definedName>
    <definedName name="f_27" localSheetId="24">#REF!</definedName>
    <definedName name="f_27" localSheetId="25">#REF!</definedName>
    <definedName name="f_27" localSheetId="18">#REF!</definedName>
    <definedName name="f_27" localSheetId="19">#REF!</definedName>
    <definedName name="f_27" localSheetId="5">#REF!</definedName>
    <definedName name="f_27" localSheetId="6">#REF!</definedName>
    <definedName name="f_27" localSheetId="7">#REF!</definedName>
    <definedName name="f_27" localSheetId="8">#REF!</definedName>
    <definedName name="f_27" localSheetId="9">#REF!</definedName>
    <definedName name="f_27" localSheetId="10">#REF!</definedName>
    <definedName name="f_27" localSheetId="11">#REF!</definedName>
    <definedName name="f_27" localSheetId="12">#REF!</definedName>
    <definedName name="f_27" localSheetId="13">#REF!</definedName>
    <definedName name="f_27" localSheetId="14">#REF!</definedName>
    <definedName name="f_27">#REF!</definedName>
    <definedName name="f_28" localSheetId="27">#REF!</definedName>
    <definedName name="f_28" localSheetId="26">#REF!</definedName>
    <definedName name="f_28" localSheetId="28">#REF!</definedName>
    <definedName name="f_28" localSheetId="29">#REF!</definedName>
    <definedName name="f_28" localSheetId="30">#REF!</definedName>
    <definedName name="f_28" localSheetId="31">#REF!</definedName>
    <definedName name="f_28" localSheetId="32">#REF!</definedName>
    <definedName name="f_28" localSheetId="33">#REF!</definedName>
    <definedName name="f_28" localSheetId="34">#REF!</definedName>
    <definedName name="f_28" localSheetId="35">#REF!</definedName>
    <definedName name="f_28" localSheetId="36">#REF!</definedName>
    <definedName name="f_28" localSheetId="37">#REF!</definedName>
    <definedName name="f_28" localSheetId="38">#REF!</definedName>
    <definedName name="f_28" localSheetId="39">#REF!</definedName>
    <definedName name="f_28" localSheetId="40">#REF!</definedName>
    <definedName name="f_28" localSheetId="41">#REF!</definedName>
    <definedName name="f_28" localSheetId="42">#REF!</definedName>
    <definedName name="f_28" localSheetId="43">#REF!</definedName>
    <definedName name="f_28" localSheetId="44">#REF!</definedName>
    <definedName name="f_28" localSheetId="45">#REF!</definedName>
    <definedName name="f_28" localSheetId="46">#REF!</definedName>
    <definedName name="f_28" localSheetId="47">#REF!</definedName>
    <definedName name="f_28" localSheetId="48">#REF!</definedName>
    <definedName name="f_28" localSheetId="49">#REF!</definedName>
    <definedName name="f_28" localSheetId="50">#REF!</definedName>
    <definedName name="f_28" localSheetId="51">#REF!</definedName>
    <definedName name="f_28" localSheetId="52">#REF!</definedName>
    <definedName name="f_28" localSheetId="53">#REF!</definedName>
    <definedName name="f_28" localSheetId="54">#REF!</definedName>
    <definedName name="f_28" localSheetId="55">#REF!</definedName>
    <definedName name="f_28" localSheetId="56">#REF!</definedName>
    <definedName name="f_28" localSheetId="57">#REF!</definedName>
    <definedName name="f_28" localSheetId="58">#REF!</definedName>
    <definedName name="f_28" localSheetId="59">#REF!</definedName>
    <definedName name="f_28" localSheetId="60">#REF!</definedName>
    <definedName name="f_28" localSheetId="61">#REF!</definedName>
    <definedName name="f_28" localSheetId="62">#REF!</definedName>
    <definedName name="f_28" localSheetId="63">#REF!</definedName>
    <definedName name="f_28" localSheetId="64">#REF!</definedName>
    <definedName name="f_28" localSheetId="65">#REF!</definedName>
    <definedName name="f_28" localSheetId="66">#REF!</definedName>
    <definedName name="f_28" localSheetId="67">#REF!</definedName>
    <definedName name="f_28" localSheetId="68">#REF!</definedName>
    <definedName name="f_28" localSheetId="69">#REF!</definedName>
    <definedName name="f_28" localSheetId="70">#REF!</definedName>
    <definedName name="f_28" localSheetId="71">#REF!</definedName>
    <definedName name="f_28" localSheetId="72">#REF!</definedName>
    <definedName name="f_28" localSheetId="73">#REF!</definedName>
    <definedName name="f_28" localSheetId="74">#REF!</definedName>
    <definedName name="f_28" localSheetId="75">#REF!</definedName>
    <definedName name="f_28" localSheetId="76">#REF!</definedName>
    <definedName name="f_28" localSheetId="77">#REF!</definedName>
    <definedName name="f_28" localSheetId="78">#REF!</definedName>
    <definedName name="f_28" localSheetId="79">#REF!</definedName>
    <definedName name="f_28" localSheetId="80">#REF!</definedName>
    <definedName name="f_28" localSheetId="81">#REF!</definedName>
    <definedName name="f_28" localSheetId="82">#REF!</definedName>
    <definedName name="f_28" localSheetId="83">#REF!</definedName>
    <definedName name="f_28" localSheetId="84">#REF!</definedName>
    <definedName name="f_28" localSheetId="85">#REF!</definedName>
    <definedName name="f_28" localSheetId="86">#REF!</definedName>
    <definedName name="f_28" localSheetId="87">#REF!</definedName>
    <definedName name="f_28" localSheetId="88">#REF!</definedName>
    <definedName name="f_28" localSheetId="89">#REF!</definedName>
    <definedName name="f_28" localSheetId="90">#REF!</definedName>
    <definedName name="f_28" localSheetId="91">#REF!</definedName>
    <definedName name="f_28" localSheetId="92">#REF!</definedName>
    <definedName name="f_28" localSheetId="93">#REF!</definedName>
    <definedName name="f_28" localSheetId="94">#REF!</definedName>
    <definedName name="f_28" localSheetId="95">#REF!</definedName>
    <definedName name="f_28" localSheetId="96">#REF!</definedName>
    <definedName name="f_28" localSheetId="97">#REF!</definedName>
    <definedName name="f_28" localSheetId="98">#REF!</definedName>
    <definedName name="f_28" localSheetId="99">#REF!</definedName>
    <definedName name="f_28" localSheetId="100">#REF!</definedName>
    <definedName name="f_28" localSheetId="101">#REF!</definedName>
    <definedName name="f_28" localSheetId="102">#REF!</definedName>
    <definedName name="f_28" localSheetId="103">#REF!</definedName>
    <definedName name="f_28" localSheetId="15">#REF!</definedName>
    <definedName name="f_28" localSheetId="16">#REF!</definedName>
    <definedName name="f_28" localSheetId="20">#REF!</definedName>
    <definedName name="f_28" localSheetId="21">#REF!</definedName>
    <definedName name="f_28" localSheetId="22">#REF!</definedName>
    <definedName name="f_28" localSheetId="23">#REF!</definedName>
    <definedName name="f_28" localSheetId="17">#REF!</definedName>
    <definedName name="f_28" localSheetId="24">#REF!</definedName>
    <definedName name="f_28" localSheetId="25">#REF!</definedName>
    <definedName name="f_28" localSheetId="18">#REF!</definedName>
    <definedName name="f_28" localSheetId="19">#REF!</definedName>
    <definedName name="f_28" localSheetId="5">#REF!</definedName>
    <definedName name="f_28" localSheetId="6">#REF!</definedName>
    <definedName name="f_28" localSheetId="7">#REF!</definedName>
    <definedName name="f_28" localSheetId="8">#REF!</definedName>
    <definedName name="f_28" localSheetId="9">#REF!</definedName>
    <definedName name="f_28" localSheetId="10">#REF!</definedName>
    <definedName name="f_28" localSheetId="11">#REF!</definedName>
    <definedName name="f_28" localSheetId="12">#REF!</definedName>
    <definedName name="f_28" localSheetId="13">#REF!</definedName>
    <definedName name="f_28" localSheetId="14">#REF!</definedName>
    <definedName name="f_28">#REF!</definedName>
    <definedName name="f_29" localSheetId="27">#REF!</definedName>
    <definedName name="f_29" localSheetId="26">#REF!</definedName>
    <definedName name="f_29" localSheetId="28">#REF!</definedName>
    <definedName name="f_29" localSheetId="29">#REF!</definedName>
    <definedName name="f_29" localSheetId="30">#REF!</definedName>
    <definedName name="f_29" localSheetId="31">#REF!</definedName>
    <definedName name="f_29" localSheetId="32">#REF!</definedName>
    <definedName name="f_29" localSheetId="33">#REF!</definedName>
    <definedName name="f_29" localSheetId="34">#REF!</definedName>
    <definedName name="f_29" localSheetId="35">#REF!</definedName>
    <definedName name="f_29" localSheetId="36">#REF!</definedName>
    <definedName name="f_29" localSheetId="37">#REF!</definedName>
    <definedName name="f_29" localSheetId="38">#REF!</definedName>
    <definedName name="f_29" localSheetId="39">#REF!</definedName>
    <definedName name="f_29" localSheetId="40">#REF!</definedName>
    <definedName name="f_29" localSheetId="41">#REF!</definedName>
    <definedName name="f_29" localSheetId="42">#REF!</definedName>
    <definedName name="f_29" localSheetId="43">#REF!</definedName>
    <definedName name="f_29" localSheetId="44">#REF!</definedName>
    <definedName name="f_29" localSheetId="45">#REF!</definedName>
    <definedName name="f_29" localSheetId="46">#REF!</definedName>
    <definedName name="f_29" localSheetId="47">#REF!</definedName>
    <definedName name="f_29" localSheetId="48">#REF!</definedName>
    <definedName name="f_29" localSheetId="49">#REF!</definedName>
    <definedName name="f_29" localSheetId="50">#REF!</definedName>
    <definedName name="f_29" localSheetId="51">#REF!</definedName>
    <definedName name="f_29" localSheetId="52">#REF!</definedName>
    <definedName name="f_29" localSheetId="53">#REF!</definedName>
    <definedName name="f_29" localSheetId="54">#REF!</definedName>
    <definedName name="f_29" localSheetId="55">#REF!</definedName>
    <definedName name="f_29" localSheetId="56">#REF!</definedName>
    <definedName name="f_29" localSheetId="57">#REF!</definedName>
    <definedName name="f_29" localSheetId="58">#REF!</definedName>
    <definedName name="f_29" localSheetId="59">#REF!</definedName>
    <definedName name="f_29" localSheetId="60">#REF!</definedName>
    <definedName name="f_29" localSheetId="61">#REF!</definedName>
    <definedName name="f_29" localSheetId="62">#REF!</definedName>
    <definedName name="f_29" localSheetId="63">#REF!</definedName>
    <definedName name="f_29" localSheetId="64">#REF!</definedName>
    <definedName name="f_29" localSheetId="65">#REF!</definedName>
    <definedName name="f_29" localSheetId="66">#REF!</definedName>
    <definedName name="f_29" localSheetId="67">#REF!</definedName>
    <definedName name="f_29" localSheetId="68">#REF!</definedName>
    <definedName name="f_29" localSheetId="69">#REF!</definedName>
    <definedName name="f_29" localSheetId="70">#REF!</definedName>
    <definedName name="f_29" localSheetId="71">#REF!</definedName>
    <definedName name="f_29" localSheetId="72">#REF!</definedName>
    <definedName name="f_29" localSheetId="73">#REF!</definedName>
    <definedName name="f_29" localSheetId="74">#REF!</definedName>
    <definedName name="f_29" localSheetId="75">#REF!</definedName>
    <definedName name="f_29" localSheetId="76">#REF!</definedName>
    <definedName name="f_29" localSheetId="77">#REF!</definedName>
    <definedName name="f_29" localSheetId="78">#REF!</definedName>
    <definedName name="f_29" localSheetId="79">#REF!</definedName>
    <definedName name="f_29" localSheetId="80">#REF!</definedName>
    <definedName name="f_29" localSheetId="81">#REF!</definedName>
    <definedName name="f_29" localSheetId="82">#REF!</definedName>
    <definedName name="f_29" localSheetId="83">#REF!</definedName>
    <definedName name="f_29" localSheetId="84">#REF!</definedName>
    <definedName name="f_29" localSheetId="85">#REF!</definedName>
    <definedName name="f_29" localSheetId="86">#REF!</definedName>
    <definedName name="f_29" localSheetId="87">#REF!</definedName>
    <definedName name="f_29" localSheetId="88">#REF!</definedName>
    <definedName name="f_29" localSheetId="89">#REF!</definedName>
    <definedName name="f_29" localSheetId="90">#REF!</definedName>
    <definedName name="f_29" localSheetId="91">#REF!</definedName>
    <definedName name="f_29" localSheetId="92">#REF!</definedName>
    <definedName name="f_29" localSheetId="93">#REF!</definedName>
    <definedName name="f_29" localSheetId="94">#REF!</definedName>
    <definedName name="f_29" localSheetId="95">#REF!</definedName>
    <definedName name="f_29" localSheetId="96">#REF!</definedName>
    <definedName name="f_29" localSheetId="97">#REF!</definedName>
    <definedName name="f_29" localSheetId="98">#REF!</definedName>
    <definedName name="f_29" localSheetId="99">#REF!</definedName>
    <definedName name="f_29" localSheetId="100">#REF!</definedName>
    <definedName name="f_29" localSheetId="101">#REF!</definedName>
    <definedName name="f_29" localSheetId="102">#REF!</definedName>
    <definedName name="f_29" localSheetId="103">#REF!</definedName>
    <definedName name="f_29" localSheetId="15">#REF!</definedName>
    <definedName name="f_29" localSheetId="16">#REF!</definedName>
    <definedName name="f_29" localSheetId="20">#REF!</definedName>
    <definedName name="f_29" localSheetId="21">#REF!</definedName>
    <definedName name="f_29" localSheetId="22">#REF!</definedName>
    <definedName name="f_29" localSheetId="23">#REF!</definedName>
    <definedName name="f_29" localSheetId="17">#REF!</definedName>
    <definedName name="f_29" localSheetId="24">#REF!</definedName>
    <definedName name="f_29" localSheetId="25">#REF!</definedName>
    <definedName name="f_29" localSheetId="18">#REF!</definedName>
    <definedName name="f_29" localSheetId="19">#REF!</definedName>
    <definedName name="f_29" localSheetId="5">#REF!</definedName>
    <definedName name="f_29" localSheetId="6">#REF!</definedName>
    <definedName name="f_29" localSheetId="7">#REF!</definedName>
    <definedName name="f_29" localSheetId="8">#REF!</definedName>
    <definedName name="f_29" localSheetId="9">#REF!</definedName>
    <definedName name="f_29" localSheetId="10">#REF!</definedName>
    <definedName name="f_29" localSheetId="11">#REF!</definedName>
    <definedName name="f_29" localSheetId="12">#REF!</definedName>
    <definedName name="f_29" localSheetId="13">#REF!</definedName>
    <definedName name="f_29" localSheetId="14">#REF!</definedName>
    <definedName name="f_29">#REF!</definedName>
    <definedName name="f_30" localSheetId="27">#REF!</definedName>
    <definedName name="f_30" localSheetId="26">#REF!</definedName>
    <definedName name="f_30" localSheetId="28">#REF!</definedName>
    <definedName name="f_30" localSheetId="29">#REF!</definedName>
    <definedName name="f_30" localSheetId="30">#REF!</definedName>
    <definedName name="f_30" localSheetId="31">#REF!</definedName>
    <definedName name="f_30" localSheetId="32">#REF!</definedName>
    <definedName name="f_30" localSheetId="33">#REF!</definedName>
    <definedName name="f_30" localSheetId="34">#REF!</definedName>
    <definedName name="f_30" localSheetId="35">#REF!</definedName>
    <definedName name="f_30" localSheetId="36">#REF!</definedName>
    <definedName name="f_30" localSheetId="37">#REF!</definedName>
    <definedName name="f_30" localSheetId="38">#REF!</definedName>
    <definedName name="f_30" localSheetId="39">#REF!</definedName>
    <definedName name="f_30" localSheetId="40">#REF!</definedName>
    <definedName name="f_30" localSheetId="41">#REF!</definedName>
    <definedName name="f_30" localSheetId="42">#REF!</definedName>
    <definedName name="f_30" localSheetId="43">#REF!</definedName>
    <definedName name="f_30" localSheetId="44">#REF!</definedName>
    <definedName name="f_30" localSheetId="45">#REF!</definedName>
    <definedName name="f_30" localSheetId="46">#REF!</definedName>
    <definedName name="f_30" localSheetId="47">#REF!</definedName>
    <definedName name="f_30" localSheetId="48">#REF!</definedName>
    <definedName name="f_30" localSheetId="49">#REF!</definedName>
    <definedName name="f_30" localSheetId="50">#REF!</definedName>
    <definedName name="f_30" localSheetId="51">#REF!</definedName>
    <definedName name="f_30" localSheetId="52">#REF!</definedName>
    <definedName name="f_30" localSheetId="53">#REF!</definedName>
    <definedName name="f_30" localSheetId="54">#REF!</definedName>
    <definedName name="f_30" localSheetId="55">#REF!</definedName>
    <definedName name="f_30" localSheetId="56">#REF!</definedName>
    <definedName name="f_30" localSheetId="57">#REF!</definedName>
    <definedName name="f_30" localSheetId="58">#REF!</definedName>
    <definedName name="f_30" localSheetId="59">#REF!</definedName>
    <definedName name="f_30" localSheetId="60">#REF!</definedName>
    <definedName name="f_30" localSheetId="61">#REF!</definedName>
    <definedName name="f_30" localSheetId="62">#REF!</definedName>
    <definedName name="f_30" localSheetId="63">#REF!</definedName>
    <definedName name="f_30" localSheetId="64">#REF!</definedName>
    <definedName name="f_30" localSheetId="65">#REF!</definedName>
    <definedName name="f_30" localSheetId="66">#REF!</definedName>
    <definedName name="f_30" localSheetId="67">#REF!</definedName>
    <definedName name="f_30" localSheetId="68">#REF!</definedName>
    <definedName name="f_30" localSheetId="69">#REF!</definedName>
    <definedName name="f_30" localSheetId="70">#REF!</definedName>
    <definedName name="f_30" localSheetId="71">#REF!</definedName>
    <definedName name="f_30" localSheetId="72">#REF!</definedName>
    <definedName name="f_30" localSheetId="73">#REF!</definedName>
    <definedName name="f_30" localSheetId="74">#REF!</definedName>
    <definedName name="f_30" localSheetId="75">#REF!</definedName>
    <definedName name="f_30" localSheetId="76">#REF!</definedName>
    <definedName name="f_30" localSheetId="77">#REF!</definedName>
    <definedName name="f_30" localSheetId="78">#REF!</definedName>
    <definedName name="f_30" localSheetId="79">#REF!</definedName>
    <definedName name="f_30" localSheetId="80">#REF!</definedName>
    <definedName name="f_30" localSheetId="81">#REF!</definedName>
    <definedName name="f_30" localSheetId="82">#REF!</definedName>
    <definedName name="f_30" localSheetId="83">#REF!</definedName>
    <definedName name="f_30" localSheetId="84">#REF!</definedName>
    <definedName name="f_30" localSheetId="85">#REF!</definedName>
    <definedName name="f_30" localSheetId="86">#REF!</definedName>
    <definedName name="f_30" localSheetId="87">#REF!</definedName>
    <definedName name="f_30" localSheetId="88">#REF!</definedName>
    <definedName name="f_30" localSheetId="89">#REF!</definedName>
    <definedName name="f_30" localSheetId="90">#REF!</definedName>
    <definedName name="f_30" localSheetId="91">#REF!</definedName>
    <definedName name="f_30" localSheetId="92">#REF!</definedName>
    <definedName name="f_30" localSheetId="93">#REF!</definedName>
    <definedName name="f_30" localSheetId="94">#REF!</definedName>
    <definedName name="f_30" localSheetId="95">#REF!</definedName>
    <definedName name="f_30" localSheetId="96">#REF!</definedName>
    <definedName name="f_30" localSheetId="97">#REF!</definedName>
    <definedName name="f_30" localSheetId="98">#REF!</definedName>
    <definedName name="f_30" localSheetId="99">#REF!</definedName>
    <definedName name="f_30" localSheetId="100">#REF!</definedName>
    <definedName name="f_30" localSheetId="101">#REF!</definedName>
    <definedName name="f_30" localSheetId="102">#REF!</definedName>
    <definedName name="f_30" localSheetId="103">#REF!</definedName>
    <definedName name="f_30" localSheetId="15">#REF!</definedName>
    <definedName name="f_30" localSheetId="16">#REF!</definedName>
    <definedName name="f_30" localSheetId="20">#REF!</definedName>
    <definedName name="f_30" localSheetId="21">#REF!</definedName>
    <definedName name="f_30" localSheetId="22">#REF!</definedName>
    <definedName name="f_30" localSheetId="23">#REF!</definedName>
    <definedName name="f_30" localSheetId="17">#REF!</definedName>
    <definedName name="f_30" localSheetId="24">#REF!</definedName>
    <definedName name="f_30" localSheetId="25">#REF!</definedName>
    <definedName name="f_30" localSheetId="18">#REF!</definedName>
    <definedName name="f_30" localSheetId="19">#REF!</definedName>
    <definedName name="f_30" localSheetId="5">#REF!</definedName>
    <definedName name="f_30" localSheetId="6">#REF!</definedName>
    <definedName name="f_30" localSheetId="7">#REF!</definedName>
    <definedName name="f_30" localSheetId="8">#REF!</definedName>
    <definedName name="f_30" localSheetId="9">#REF!</definedName>
    <definedName name="f_30" localSheetId="10">#REF!</definedName>
    <definedName name="f_30" localSheetId="11">#REF!</definedName>
    <definedName name="f_30" localSheetId="12">#REF!</definedName>
    <definedName name="f_30" localSheetId="13">#REF!</definedName>
    <definedName name="f_30" localSheetId="14">#REF!</definedName>
    <definedName name="f_30">#REF!</definedName>
    <definedName name="f_31" localSheetId="27">#REF!</definedName>
    <definedName name="f_31" localSheetId="26">#REF!</definedName>
    <definedName name="f_31" localSheetId="28">#REF!</definedName>
    <definedName name="f_31" localSheetId="29">#REF!</definedName>
    <definedName name="f_31" localSheetId="30">#REF!</definedName>
    <definedName name="f_31" localSheetId="31">#REF!</definedName>
    <definedName name="f_31" localSheetId="32">#REF!</definedName>
    <definedName name="f_31" localSheetId="33">#REF!</definedName>
    <definedName name="f_31" localSheetId="34">#REF!</definedName>
    <definedName name="f_31" localSheetId="35">#REF!</definedName>
    <definedName name="f_31" localSheetId="36">#REF!</definedName>
    <definedName name="f_31" localSheetId="37">#REF!</definedName>
    <definedName name="f_31" localSheetId="38">#REF!</definedName>
    <definedName name="f_31" localSheetId="39">#REF!</definedName>
    <definedName name="f_31" localSheetId="40">#REF!</definedName>
    <definedName name="f_31" localSheetId="41">#REF!</definedName>
    <definedName name="f_31" localSheetId="42">#REF!</definedName>
    <definedName name="f_31" localSheetId="43">#REF!</definedName>
    <definedName name="f_31" localSheetId="44">#REF!</definedName>
    <definedName name="f_31" localSheetId="45">#REF!</definedName>
    <definedName name="f_31" localSheetId="46">#REF!</definedName>
    <definedName name="f_31" localSheetId="47">#REF!</definedName>
    <definedName name="f_31" localSheetId="48">#REF!</definedName>
    <definedName name="f_31" localSheetId="49">#REF!</definedName>
    <definedName name="f_31" localSheetId="50">#REF!</definedName>
    <definedName name="f_31" localSheetId="51">#REF!</definedName>
    <definedName name="f_31" localSheetId="52">#REF!</definedName>
    <definedName name="f_31" localSheetId="53">#REF!</definedName>
    <definedName name="f_31" localSheetId="54">#REF!</definedName>
    <definedName name="f_31" localSheetId="55">#REF!</definedName>
    <definedName name="f_31" localSheetId="56">#REF!</definedName>
    <definedName name="f_31" localSheetId="57">#REF!</definedName>
    <definedName name="f_31" localSheetId="58">#REF!</definedName>
    <definedName name="f_31" localSheetId="59">#REF!</definedName>
    <definedName name="f_31" localSheetId="60">#REF!</definedName>
    <definedName name="f_31" localSheetId="61">#REF!</definedName>
    <definedName name="f_31" localSheetId="62">#REF!</definedName>
    <definedName name="f_31" localSheetId="63">#REF!</definedName>
    <definedName name="f_31" localSheetId="64">#REF!</definedName>
    <definedName name="f_31" localSheetId="65">#REF!</definedName>
    <definedName name="f_31" localSheetId="66">#REF!</definedName>
    <definedName name="f_31" localSheetId="67">#REF!</definedName>
    <definedName name="f_31" localSheetId="68">#REF!</definedName>
    <definedName name="f_31" localSheetId="69">#REF!</definedName>
    <definedName name="f_31" localSheetId="70">#REF!</definedName>
    <definedName name="f_31" localSheetId="71">#REF!</definedName>
    <definedName name="f_31" localSheetId="72">#REF!</definedName>
    <definedName name="f_31" localSheetId="73">#REF!</definedName>
    <definedName name="f_31" localSheetId="74">#REF!</definedName>
    <definedName name="f_31" localSheetId="75">#REF!</definedName>
    <definedName name="f_31" localSheetId="76">#REF!</definedName>
    <definedName name="f_31" localSheetId="77">#REF!</definedName>
    <definedName name="f_31" localSheetId="78">#REF!</definedName>
    <definedName name="f_31" localSheetId="79">#REF!</definedName>
    <definedName name="f_31" localSheetId="80">#REF!</definedName>
    <definedName name="f_31" localSheetId="81">#REF!</definedName>
    <definedName name="f_31" localSheetId="82">#REF!</definedName>
    <definedName name="f_31" localSheetId="83">#REF!</definedName>
    <definedName name="f_31" localSheetId="84">#REF!</definedName>
    <definedName name="f_31" localSheetId="85">#REF!</definedName>
    <definedName name="f_31" localSheetId="86">#REF!</definedName>
    <definedName name="f_31" localSheetId="87">#REF!</definedName>
    <definedName name="f_31" localSheetId="88">#REF!</definedName>
    <definedName name="f_31" localSheetId="89">#REF!</definedName>
    <definedName name="f_31" localSheetId="90">#REF!</definedName>
    <definedName name="f_31" localSheetId="91">#REF!</definedName>
    <definedName name="f_31" localSheetId="92">#REF!</definedName>
    <definedName name="f_31" localSheetId="93">#REF!</definedName>
    <definedName name="f_31" localSheetId="94">#REF!</definedName>
    <definedName name="f_31" localSheetId="95">#REF!</definedName>
    <definedName name="f_31" localSheetId="96">#REF!</definedName>
    <definedName name="f_31" localSheetId="97">#REF!</definedName>
    <definedName name="f_31" localSheetId="98">#REF!</definedName>
    <definedName name="f_31" localSheetId="99">#REF!</definedName>
    <definedName name="f_31" localSheetId="100">#REF!</definedName>
    <definedName name="f_31" localSheetId="101">#REF!</definedName>
    <definedName name="f_31" localSheetId="102">#REF!</definedName>
    <definedName name="f_31" localSheetId="103">#REF!</definedName>
    <definedName name="f_31" localSheetId="15">#REF!</definedName>
    <definedName name="f_31" localSheetId="16">#REF!</definedName>
    <definedName name="f_31" localSheetId="20">#REF!</definedName>
    <definedName name="f_31" localSheetId="21">#REF!</definedName>
    <definedName name="f_31" localSheetId="22">#REF!</definedName>
    <definedName name="f_31" localSheetId="23">#REF!</definedName>
    <definedName name="f_31" localSheetId="17">#REF!</definedName>
    <definedName name="f_31" localSheetId="24">#REF!</definedName>
    <definedName name="f_31" localSheetId="25">#REF!</definedName>
    <definedName name="f_31" localSheetId="18">#REF!</definedName>
    <definedName name="f_31" localSheetId="19">#REF!</definedName>
    <definedName name="f_31" localSheetId="5">#REF!</definedName>
    <definedName name="f_31" localSheetId="6">#REF!</definedName>
    <definedName name="f_31" localSheetId="7">#REF!</definedName>
    <definedName name="f_31" localSheetId="8">#REF!</definedName>
    <definedName name="f_31" localSheetId="9">#REF!</definedName>
    <definedName name="f_31" localSheetId="10">#REF!</definedName>
    <definedName name="f_31" localSheetId="11">#REF!</definedName>
    <definedName name="f_31" localSheetId="12">#REF!</definedName>
    <definedName name="f_31" localSheetId="13">#REF!</definedName>
    <definedName name="f_31" localSheetId="14">#REF!</definedName>
    <definedName name="f_31">#REF!</definedName>
    <definedName name="f_32" localSheetId="27">#REF!</definedName>
    <definedName name="f_32" localSheetId="26">#REF!</definedName>
    <definedName name="f_32" localSheetId="28">#REF!</definedName>
    <definedName name="f_32" localSheetId="29">#REF!</definedName>
    <definedName name="f_32" localSheetId="30">#REF!</definedName>
    <definedName name="f_32" localSheetId="31">#REF!</definedName>
    <definedName name="f_32" localSheetId="32">#REF!</definedName>
    <definedName name="f_32" localSheetId="33">#REF!</definedName>
    <definedName name="f_32" localSheetId="34">#REF!</definedName>
    <definedName name="f_32" localSheetId="35">#REF!</definedName>
    <definedName name="f_32" localSheetId="36">#REF!</definedName>
    <definedName name="f_32" localSheetId="37">#REF!</definedName>
    <definedName name="f_32" localSheetId="38">#REF!</definedName>
    <definedName name="f_32" localSheetId="39">#REF!</definedName>
    <definedName name="f_32" localSheetId="40">#REF!</definedName>
    <definedName name="f_32" localSheetId="41">#REF!</definedName>
    <definedName name="f_32" localSheetId="42">#REF!</definedName>
    <definedName name="f_32" localSheetId="43">#REF!</definedName>
    <definedName name="f_32" localSheetId="44">#REF!</definedName>
    <definedName name="f_32" localSheetId="45">#REF!</definedName>
    <definedName name="f_32" localSheetId="46">#REF!</definedName>
    <definedName name="f_32" localSheetId="47">#REF!</definedName>
    <definedName name="f_32" localSheetId="48">#REF!</definedName>
    <definedName name="f_32" localSheetId="49">#REF!</definedName>
    <definedName name="f_32" localSheetId="50">#REF!</definedName>
    <definedName name="f_32" localSheetId="51">#REF!</definedName>
    <definedName name="f_32" localSheetId="52">#REF!</definedName>
    <definedName name="f_32" localSheetId="53">#REF!</definedName>
    <definedName name="f_32" localSheetId="54">#REF!</definedName>
    <definedName name="f_32" localSheetId="55">#REF!</definedName>
    <definedName name="f_32" localSheetId="56">#REF!</definedName>
    <definedName name="f_32" localSheetId="57">#REF!</definedName>
    <definedName name="f_32" localSheetId="58">#REF!</definedName>
    <definedName name="f_32" localSheetId="59">#REF!</definedName>
    <definedName name="f_32" localSheetId="60">#REF!</definedName>
    <definedName name="f_32" localSheetId="61">#REF!</definedName>
    <definedName name="f_32" localSheetId="62">#REF!</definedName>
    <definedName name="f_32" localSheetId="63">#REF!</definedName>
    <definedName name="f_32" localSheetId="64">#REF!</definedName>
    <definedName name="f_32" localSheetId="65">#REF!</definedName>
    <definedName name="f_32" localSheetId="66">#REF!</definedName>
    <definedName name="f_32" localSheetId="67">#REF!</definedName>
    <definedName name="f_32" localSheetId="68">#REF!</definedName>
    <definedName name="f_32" localSheetId="69">#REF!</definedName>
    <definedName name="f_32" localSheetId="70">#REF!</definedName>
    <definedName name="f_32" localSheetId="71">#REF!</definedName>
    <definedName name="f_32" localSheetId="72">#REF!</definedName>
    <definedName name="f_32" localSheetId="73">#REF!</definedName>
    <definedName name="f_32" localSheetId="74">#REF!</definedName>
    <definedName name="f_32" localSheetId="75">#REF!</definedName>
    <definedName name="f_32" localSheetId="76">#REF!</definedName>
    <definedName name="f_32" localSheetId="77">#REF!</definedName>
    <definedName name="f_32" localSheetId="78">#REF!</definedName>
    <definedName name="f_32" localSheetId="79">#REF!</definedName>
    <definedName name="f_32" localSheetId="80">#REF!</definedName>
    <definedName name="f_32" localSheetId="81">#REF!</definedName>
    <definedName name="f_32" localSheetId="82">#REF!</definedName>
    <definedName name="f_32" localSheetId="83">#REF!</definedName>
    <definedName name="f_32" localSheetId="84">#REF!</definedName>
    <definedName name="f_32" localSheetId="85">#REF!</definedName>
    <definedName name="f_32" localSheetId="86">#REF!</definedName>
    <definedName name="f_32" localSheetId="87">#REF!</definedName>
    <definedName name="f_32" localSheetId="88">#REF!</definedName>
    <definedName name="f_32" localSheetId="89">#REF!</definedName>
    <definedName name="f_32" localSheetId="90">#REF!</definedName>
    <definedName name="f_32" localSheetId="91">#REF!</definedName>
    <definedName name="f_32" localSheetId="92">#REF!</definedName>
    <definedName name="f_32" localSheetId="93">#REF!</definedName>
    <definedName name="f_32" localSheetId="94">#REF!</definedName>
    <definedName name="f_32" localSheetId="95">#REF!</definedName>
    <definedName name="f_32" localSheetId="96">#REF!</definedName>
    <definedName name="f_32" localSheetId="97">#REF!</definedName>
    <definedName name="f_32" localSheetId="98">#REF!</definedName>
    <definedName name="f_32" localSheetId="99">#REF!</definedName>
    <definedName name="f_32" localSheetId="100">#REF!</definedName>
    <definedName name="f_32" localSheetId="101">#REF!</definedName>
    <definedName name="f_32" localSheetId="102">#REF!</definedName>
    <definedName name="f_32" localSheetId="103">#REF!</definedName>
    <definedName name="f_32" localSheetId="15">#REF!</definedName>
    <definedName name="f_32" localSheetId="16">#REF!</definedName>
    <definedName name="f_32" localSheetId="20">#REF!</definedName>
    <definedName name="f_32" localSheetId="21">#REF!</definedName>
    <definedName name="f_32" localSheetId="22">#REF!</definedName>
    <definedName name="f_32" localSheetId="23">#REF!</definedName>
    <definedName name="f_32" localSheetId="17">#REF!</definedName>
    <definedName name="f_32" localSheetId="24">#REF!</definedName>
    <definedName name="f_32" localSheetId="25">#REF!</definedName>
    <definedName name="f_32" localSheetId="18">#REF!</definedName>
    <definedName name="f_32" localSheetId="19">#REF!</definedName>
    <definedName name="f_32" localSheetId="5">#REF!</definedName>
    <definedName name="f_32" localSheetId="6">#REF!</definedName>
    <definedName name="f_32" localSheetId="7">#REF!</definedName>
    <definedName name="f_32" localSheetId="8">#REF!</definedName>
    <definedName name="f_32" localSheetId="9">#REF!</definedName>
    <definedName name="f_32" localSheetId="10">#REF!</definedName>
    <definedName name="f_32" localSheetId="11">#REF!</definedName>
    <definedName name="f_32" localSheetId="12">#REF!</definedName>
    <definedName name="f_32" localSheetId="13">#REF!</definedName>
    <definedName name="f_32" localSheetId="14">#REF!</definedName>
    <definedName name="f_32">#REF!</definedName>
    <definedName name="f_33" localSheetId="27">#REF!</definedName>
    <definedName name="f_33" localSheetId="26">#REF!</definedName>
    <definedName name="f_33" localSheetId="28">#REF!</definedName>
    <definedName name="f_33" localSheetId="29">#REF!</definedName>
    <definedName name="f_33" localSheetId="30">#REF!</definedName>
    <definedName name="f_33" localSheetId="31">#REF!</definedName>
    <definedName name="f_33" localSheetId="32">#REF!</definedName>
    <definedName name="f_33" localSheetId="33">#REF!</definedName>
    <definedName name="f_33" localSheetId="34">#REF!</definedName>
    <definedName name="f_33" localSheetId="35">#REF!</definedName>
    <definedName name="f_33" localSheetId="36">#REF!</definedName>
    <definedName name="f_33" localSheetId="37">#REF!</definedName>
    <definedName name="f_33" localSheetId="38">#REF!</definedName>
    <definedName name="f_33" localSheetId="39">#REF!</definedName>
    <definedName name="f_33" localSheetId="40">#REF!</definedName>
    <definedName name="f_33" localSheetId="41">#REF!</definedName>
    <definedName name="f_33" localSheetId="42">#REF!</definedName>
    <definedName name="f_33" localSheetId="43">#REF!</definedName>
    <definedName name="f_33" localSheetId="44">#REF!</definedName>
    <definedName name="f_33" localSheetId="45">#REF!</definedName>
    <definedName name="f_33" localSheetId="46">#REF!</definedName>
    <definedName name="f_33" localSheetId="47">#REF!</definedName>
    <definedName name="f_33" localSheetId="48">#REF!</definedName>
    <definedName name="f_33" localSheetId="49">#REF!</definedName>
    <definedName name="f_33" localSheetId="50">#REF!</definedName>
    <definedName name="f_33" localSheetId="51">#REF!</definedName>
    <definedName name="f_33" localSheetId="52">#REF!</definedName>
    <definedName name="f_33" localSheetId="53">#REF!</definedName>
    <definedName name="f_33" localSheetId="54">#REF!</definedName>
    <definedName name="f_33" localSheetId="55">#REF!</definedName>
    <definedName name="f_33" localSheetId="56">#REF!</definedName>
    <definedName name="f_33" localSheetId="57">#REF!</definedName>
    <definedName name="f_33" localSheetId="58">#REF!</definedName>
    <definedName name="f_33" localSheetId="59">#REF!</definedName>
    <definedName name="f_33" localSheetId="60">#REF!</definedName>
    <definedName name="f_33" localSheetId="61">#REF!</definedName>
    <definedName name="f_33" localSheetId="62">#REF!</definedName>
    <definedName name="f_33" localSheetId="63">#REF!</definedName>
    <definedName name="f_33" localSheetId="64">#REF!</definedName>
    <definedName name="f_33" localSheetId="65">#REF!</definedName>
    <definedName name="f_33" localSheetId="66">#REF!</definedName>
    <definedName name="f_33" localSheetId="67">#REF!</definedName>
    <definedName name="f_33" localSheetId="68">#REF!</definedName>
    <definedName name="f_33" localSheetId="69">#REF!</definedName>
    <definedName name="f_33" localSheetId="70">#REF!</definedName>
    <definedName name="f_33" localSheetId="71">#REF!</definedName>
    <definedName name="f_33" localSheetId="72">#REF!</definedName>
    <definedName name="f_33" localSheetId="73">#REF!</definedName>
    <definedName name="f_33" localSheetId="74">#REF!</definedName>
    <definedName name="f_33" localSheetId="75">#REF!</definedName>
    <definedName name="f_33" localSheetId="76">#REF!</definedName>
    <definedName name="f_33" localSheetId="77">#REF!</definedName>
    <definedName name="f_33" localSheetId="78">#REF!</definedName>
    <definedName name="f_33" localSheetId="79">#REF!</definedName>
    <definedName name="f_33" localSheetId="80">#REF!</definedName>
    <definedName name="f_33" localSheetId="81">#REF!</definedName>
    <definedName name="f_33" localSheetId="82">#REF!</definedName>
    <definedName name="f_33" localSheetId="83">#REF!</definedName>
    <definedName name="f_33" localSheetId="84">#REF!</definedName>
    <definedName name="f_33" localSheetId="85">#REF!</definedName>
    <definedName name="f_33" localSheetId="86">#REF!</definedName>
    <definedName name="f_33" localSheetId="87">#REF!</definedName>
    <definedName name="f_33" localSheetId="88">#REF!</definedName>
    <definedName name="f_33" localSheetId="89">#REF!</definedName>
    <definedName name="f_33" localSheetId="90">#REF!</definedName>
    <definedName name="f_33" localSheetId="91">#REF!</definedName>
    <definedName name="f_33" localSheetId="92">#REF!</definedName>
    <definedName name="f_33" localSheetId="93">#REF!</definedName>
    <definedName name="f_33" localSheetId="94">#REF!</definedName>
    <definedName name="f_33" localSheetId="95">#REF!</definedName>
    <definedName name="f_33" localSheetId="96">#REF!</definedName>
    <definedName name="f_33" localSheetId="97">#REF!</definedName>
    <definedName name="f_33" localSheetId="98">#REF!</definedName>
    <definedName name="f_33" localSheetId="99">#REF!</definedName>
    <definedName name="f_33" localSheetId="100">#REF!</definedName>
    <definedName name="f_33" localSheetId="101">#REF!</definedName>
    <definedName name="f_33" localSheetId="102">#REF!</definedName>
    <definedName name="f_33" localSheetId="103">#REF!</definedName>
    <definedName name="f_33" localSheetId="15">#REF!</definedName>
    <definedName name="f_33" localSheetId="16">#REF!</definedName>
    <definedName name="f_33" localSheetId="20">#REF!</definedName>
    <definedName name="f_33" localSheetId="21">#REF!</definedName>
    <definedName name="f_33" localSheetId="22">#REF!</definedName>
    <definedName name="f_33" localSheetId="23">#REF!</definedName>
    <definedName name="f_33" localSheetId="17">#REF!</definedName>
    <definedName name="f_33" localSheetId="24">#REF!</definedName>
    <definedName name="f_33" localSheetId="25">#REF!</definedName>
    <definedName name="f_33" localSheetId="18">#REF!</definedName>
    <definedName name="f_33" localSheetId="19">#REF!</definedName>
    <definedName name="f_33" localSheetId="5">#REF!</definedName>
    <definedName name="f_33" localSheetId="6">#REF!</definedName>
    <definedName name="f_33" localSheetId="7">#REF!</definedName>
    <definedName name="f_33" localSheetId="8">#REF!</definedName>
    <definedName name="f_33" localSheetId="9">#REF!</definedName>
    <definedName name="f_33" localSheetId="10">#REF!</definedName>
    <definedName name="f_33" localSheetId="11">#REF!</definedName>
    <definedName name="f_33" localSheetId="12">#REF!</definedName>
    <definedName name="f_33" localSheetId="13">#REF!</definedName>
    <definedName name="f_33" localSheetId="14">#REF!</definedName>
    <definedName name="f_33">#REF!</definedName>
    <definedName name="f_34" localSheetId="27">#REF!</definedName>
    <definedName name="f_34" localSheetId="26">#REF!</definedName>
    <definedName name="f_34" localSheetId="28">#REF!</definedName>
    <definedName name="f_34" localSheetId="29">#REF!</definedName>
    <definedName name="f_34" localSheetId="30">#REF!</definedName>
    <definedName name="f_34" localSheetId="31">#REF!</definedName>
    <definedName name="f_34" localSheetId="32">#REF!</definedName>
    <definedName name="f_34" localSheetId="33">#REF!</definedName>
    <definedName name="f_34" localSheetId="34">#REF!</definedName>
    <definedName name="f_34" localSheetId="35">#REF!</definedName>
    <definedName name="f_34" localSheetId="36">#REF!</definedName>
    <definedName name="f_34" localSheetId="37">#REF!</definedName>
    <definedName name="f_34" localSheetId="38">#REF!</definedName>
    <definedName name="f_34" localSheetId="39">#REF!</definedName>
    <definedName name="f_34" localSheetId="40">#REF!</definedName>
    <definedName name="f_34" localSheetId="41">#REF!</definedName>
    <definedName name="f_34" localSheetId="42">#REF!</definedName>
    <definedName name="f_34" localSheetId="43">#REF!</definedName>
    <definedName name="f_34" localSheetId="44">#REF!</definedName>
    <definedName name="f_34" localSheetId="45">#REF!</definedName>
    <definedName name="f_34" localSheetId="46">#REF!</definedName>
    <definedName name="f_34" localSheetId="47">#REF!</definedName>
    <definedName name="f_34" localSheetId="48">#REF!</definedName>
    <definedName name="f_34" localSheetId="49">#REF!</definedName>
    <definedName name="f_34" localSheetId="50">#REF!</definedName>
    <definedName name="f_34" localSheetId="51">#REF!</definedName>
    <definedName name="f_34" localSheetId="52">#REF!</definedName>
    <definedName name="f_34" localSheetId="53">#REF!</definedName>
    <definedName name="f_34" localSheetId="54">#REF!</definedName>
    <definedName name="f_34" localSheetId="55">#REF!</definedName>
    <definedName name="f_34" localSheetId="56">#REF!</definedName>
    <definedName name="f_34" localSheetId="57">#REF!</definedName>
    <definedName name="f_34" localSheetId="58">#REF!</definedName>
    <definedName name="f_34" localSheetId="59">#REF!</definedName>
    <definedName name="f_34" localSheetId="60">#REF!</definedName>
    <definedName name="f_34" localSheetId="61">#REF!</definedName>
    <definedName name="f_34" localSheetId="62">#REF!</definedName>
    <definedName name="f_34" localSheetId="63">#REF!</definedName>
    <definedName name="f_34" localSheetId="64">#REF!</definedName>
    <definedName name="f_34" localSheetId="65">#REF!</definedName>
    <definedName name="f_34" localSheetId="66">#REF!</definedName>
    <definedName name="f_34" localSheetId="67">#REF!</definedName>
    <definedName name="f_34" localSheetId="68">#REF!</definedName>
    <definedName name="f_34" localSheetId="69">#REF!</definedName>
    <definedName name="f_34" localSheetId="70">#REF!</definedName>
    <definedName name="f_34" localSheetId="71">#REF!</definedName>
    <definedName name="f_34" localSheetId="72">#REF!</definedName>
    <definedName name="f_34" localSheetId="73">#REF!</definedName>
    <definedName name="f_34" localSheetId="74">#REF!</definedName>
    <definedName name="f_34" localSheetId="75">#REF!</definedName>
    <definedName name="f_34" localSheetId="76">#REF!</definedName>
    <definedName name="f_34" localSheetId="77">#REF!</definedName>
    <definedName name="f_34" localSheetId="78">#REF!</definedName>
    <definedName name="f_34" localSheetId="79">#REF!</definedName>
    <definedName name="f_34" localSheetId="80">#REF!</definedName>
    <definedName name="f_34" localSheetId="81">#REF!</definedName>
    <definedName name="f_34" localSheetId="82">#REF!</definedName>
    <definedName name="f_34" localSheetId="83">#REF!</definedName>
    <definedName name="f_34" localSheetId="84">#REF!</definedName>
    <definedName name="f_34" localSheetId="85">#REF!</definedName>
    <definedName name="f_34" localSheetId="86">#REF!</definedName>
    <definedName name="f_34" localSheetId="87">#REF!</definedName>
    <definedName name="f_34" localSheetId="88">#REF!</definedName>
    <definedName name="f_34" localSheetId="89">#REF!</definedName>
    <definedName name="f_34" localSheetId="90">#REF!</definedName>
    <definedName name="f_34" localSheetId="91">#REF!</definedName>
    <definedName name="f_34" localSheetId="92">#REF!</definedName>
    <definedName name="f_34" localSheetId="93">#REF!</definedName>
    <definedName name="f_34" localSheetId="94">#REF!</definedName>
    <definedName name="f_34" localSheetId="95">#REF!</definedName>
    <definedName name="f_34" localSheetId="96">#REF!</definedName>
    <definedName name="f_34" localSheetId="97">#REF!</definedName>
    <definedName name="f_34" localSheetId="98">#REF!</definedName>
    <definedName name="f_34" localSheetId="99">#REF!</definedName>
    <definedName name="f_34" localSheetId="100">#REF!</definedName>
    <definedName name="f_34" localSheetId="101">#REF!</definedName>
    <definedName name="f_34" localSheetId="102">#REF!</definedName>
    <definedName name="f_34" localSheetId="103">#REF!</definedName>
    <definedName name="f_34" localSheetId="15">#REF!</definedName>
    <definedName name="f_34" localSheetId="16">#REF!</definedName>
    <definedName name="f_34" localSheetId="20">#REF!</definedName>
    <definedName name="f_34" localSheetId="21">#REF!</definedName>
    <definedName name="f_34" localSheetId="22">#REF!</definedName>
    <definedName name="f_34" localSheetId="23">#REF!</definedName>
    <definedName name="f_34" localSheetId="17">#REF!</definedName>
    <definedName name="f_34" localSheetId="24">#REF!</definedName>
    <definedName name="f_34" localSheetId="25">#REF!</definedName>
    <definedName name="f_34" localSheetId="18">#REF!</definedName>
    <definedName name="f_34" localSheetId="19">#REF!</definedName>
    <definedName name="f_34" localSheetId="5">#REF!</definedName>
    <definedName name="f_34" localSheetId="6">#REF!</definedName>
    <definedName name="f_34" localSheetId="7">#REF!</definedName>
    <definedName name="f_34" localSheetId="8">#REF!</definedName>
    <definedName name="f_34" localSheetId="9">#REF!</definedName>
    <definedName name="f_34" localSheetId="10">#REF!</definedName>
    <definedName name="f_34" localSheetId="11">#REF!</definedName>
    <definedName name="f_34" localSheetId="12">#REF!</definedName>
    <definedName name="f_34" localSheetId="13">#REF!</definedName>
    <definedName name="f_34" localSheetId="14">#REF!</definedName>
    <definedName name="f_34">#REF!</definedName>
    <definedName name="f_35" localSheetId="27">#REF!</definedName>
    <definedName name="f_35" localSheetId="26">#REF!</definedName>
    <definedName name="f_35" localSheetId="28">#REF!</definedName>
    <definedName name="f_35" localSheetId="29">#REF!</definedName>
    <definedName name="f_35" localSheetId="30">#REF!</definedName>
    <definedName name="f_35" localSheetId="31">#REF!</definedName>
    <definedName name="f_35" localSheetId="32">#REF!</definedName>
    <definedName name="f_35" localSheetId="33">#REF!</definedName>
    <definedName name="f_35" localSheetId="34">#REF!</definedName>
    <definedName name="f_35" localSheetId="35">#REF!</definedName>
    <definedName name="f_35" localSheetId="36">#REF!</definedName>
    <definedName name="f_35" localSheetId="37">#REF!</definedName>
    <definedName name="f_35" localSheetId="38">#REF!</definedName>
    <definedName name="f_35" localSheetId="39">#REF!</definedName>
    <definedName name="f_35" localSheetId="40">#REF!</definedName>
    <definedName name="f_35" localSheetId="41">#REF!</definedName>
    <definedName name="f_35" localSheetId="42">#REF!</definedName>
    <definedName name="f_35" localSheetId="43">#REF!</definedName>
    <definedName name="f_35" localSheetId="44">#REF!</definedName>
    <definedName name="f_35" localSheetId="45">#REF!</definedName>
    <definedName name="f_35" localSheetId="46">#REF!</definedName>
    <definedName name="f_35" localSheetId="47">#REF!</definedName>
    <definedName name="f_35" localSheetId="48">#REF!</definedName>
    <definedName name="f_35" localSheetId="49">#REF!</definedName>
    <definedName name="f_35" localSheetId="50">#REF!</definedName>
    <definedName name="f_35" localSheetId="51">#REF!</definedName>
    <definedName name="f_35" localSheetId="52">#REF!</definedName>
    <definedName name="f_35" localSheetId="53">#REF!</definedName>
    <definedName name="f_35" localSheetId="54">#REF!</definedName>
    <definedName name="f_35" localSheetId="55">#REF!</definedName>
    <definedName name="f_35" localSheetId="56">#REF!</definedName>
    <definedName name="f_35" localSheetId="57">#REF!</definedName>
    <definedName name="f_35" localSheetId="58">#REF!</definedName>
    <definedName name="f_35" localSheetId="59">#REF!</definedName>
    <definedName name="f_35" localSheetId="60">#REF!</definedName>
    <definedName name="f_35" localSheetId="61">#REF!</definedName>
    <definedName name="f_35" localSheetId="62">#REF!</definedName>
    <definedName name="f_35" localSheetId="63">#REF!</definedName>
    <definedName name="f_35" localSheetId="64">#REF!</definedName>
    <definedName name="f_35" localSheetId="65">#REF!</definedName>
    <definedName name="f_35" localSheetId="66">#REF!</definedName>
    <definedName name="f_35" localSheetId="67">#REF!</definedName>
    <definedName name="f_35" localSheetId="68">#REF!</definedName>
    <definedName name="f_35" localSheetId="69">#REF!</definedName>
    <definedName name="f_35" localSheetId="70">#REF!</definedName>
    <definedName name="f_35" localSheetId="71">#REF!</definedName>
    <definedName name="f_35" localSheetId="72">#REF!</definedName>
    <definedName name="f_35" localSheetId="73">#REF!</definedName>
    <definedName name="f_35" localSheetId="74">#REF!</definedName>
    <definedName name="f_35" localSheetId="75">#REF!</definedName>
    <definedName name="f_35" localSheetId="76">#REF!</definedName>
    <definedName name="f_35" localSheetId="77">#REF!</definedName>
    <definedName name="f_35" localSheetId="78">#REF!</definedName>
    <definedName name="f_35" localSheetId="79">#REF!</definedName>
    <definedName name="f_35" localSheetId="80">#REF!</definedName>
    <definedName name="f_35" localSheetId="81">#REF!</definedName>
    <definedName name="f_35" localSheetId="82">#REF!</definedName>
    <definedName name="f_35" localSheetId="83">#REF!</definedName>
    <definedName name="f_35" localSheetId="84">#REF!</definedName>
    <definedName name="f_35" localSheetId="85">#REF!</definedName>
    <definedName name="f_35" localSheetId="86">#REF!</definedName>
    <definedName name="f_35" localSheetId="87">#REF!</definedName>
    <definedName name="f_35" localSheetId="88">#REF!</definedName>
    <definedName name="f_35" localSheetId="89">#REF!</definedName>
    <definedName name="f_35" localSheetId="90">#REF!</definedName>
    <definedName name="f_35" localSheetId="91">#REF!</definedName>
    <definedName name="f_35" localSheetId="92">#REF!</definedName>
    <definedName name="f_35" localSheetId="93">#REF!</definedName>
    <definedName name="f_35" localSheetId="94">#REF!</definedName>
    <definedName name="f_35" localSheetId="95">#REF!</definedName>
    <definedName name="f_35" localSheetId="96">#REF!</definedName>
    <definedName name="f_35" localSheetId="97">#REF!</definedName>
    <definedName name="f_35" localSheetId="98">#REF!</definedName>
    <definedName name="f_35" localSheetId="99">#REF!</definedName>
    <definedName name="f_35" localSheetId="100">#REF!</definedName>
    <definedName name="f_35" localSheetId="101">#REF!</definedName>
    <definedName name="f_35" localSheetId="102">#REF!</definedName>
    <definedName name="f_35" localSheetId="103">#REF!</definedName>
    <definedName name="f_35" localSheetId="15">#REF!</definedName>
    <definedName name="f_35" localSheetId="16">#REF!</definedName>
    <definedName name="f_35" localSheetId="20">#REF!</definedName>
    <definedName name="f_35" localSheetId="21">#REF!</definedName>
    <definedName name="f_35" localSheetId="22">#REF!</definedName>
    <definedName name="f_35" localSheetId="23">#REF!</definedName>
    <definedName name="f_35" localSheetId="17">#REF!</definedName>
    <definedName name="f_35" localSheetId="24">#REF!</definedName>
    <definedName name="f_35" localSheetId="25">#REF!</definedName>
    <definedName name="f_35" localSheetId="18">#REF!</definedName>
    <definedName name="f_35" localSheetId="19">#REF!</definedName>
    <definedName name="f_35" localSheetId="5">#REF!</definedName>
    <definedName name="f_35" localSheetId="6">#REF!</definedName>
    <definedName name="f_35" localSheetId="7">#REF!</definedName>
    <definedName name="f_35" localSheetId="8">#REF!</definedName>
    <definedName name="f_35" localSheetId="9">#REF!</definedName>
    <definedName name="f_35" localSheetId="10">#REF!</definedName>
    <definedName name="f_35" localSheetId="11">#REF!</definedName>
    <definedName name="f_35" localSheetId="12">#REF!</definedName>
    <definedName name="f_35" localSheetId="13">#REF!</definedName>
    <definedName name="f_35" localSheetId="14">#REF!</definedName>
    <definedName name="f_35">#REF!</definedName>
    <definedName name="f_36" localSheetId="27">#REF!</definedName>
    <definedName name="f_36" localSheetId="26">#REF!</definedName>
    <definedName name="f_36" localSheetId="28">#REF!</definedName>
    <definedName name="f_36" localSheetId="29">#REF!</definedName>
    <definedName name="f_36" localSheetId="30">#REF!</definedName>
    <definedName name="f_36" localSheetId="31">#REF!</definedName>
    <definedName name="f_36" localSheetId="32">#REF!</definedName>
    <definedName name="f_36" localSheetId="33">#REF!</definedName>
    <definedName name="f_36" localSheetId="34">#REF!</definedName>
    <definedName name="f_36" localSheetId="35">#REF!</definedName>
    <definedName name="f_36" localSheetId="36">#REF!</definedName>
    <definedName name="f_36" localSheetId="37">#REF!</definedName>
    <definedName name="f_36" localSheetId="38">#REF!</definedName>
    <definedName name="f_36" localSheetId="39">#REF!</definedName>
    <definedName name="f_36" localSheetId="40">#REF!</definedName>
    <definedName name="f_36" localSheetId="41">#REF!</definedName>
    <definedName name="f_36" localSheetId="42">#REF!</definedName>
    <definedName name="f_36" localSheetId="43">#REF!</definedName>
    <definedName name="f_36" localSheetId="44">#REF!</definedName>
    <definedName name="f_36" localSheetId="45">#REF!</definedName>
    <definedName name="f_36" localSheetId="46">#REF!</definedName>
    <definedName name="f_36" localSheetId="47">#REF!</definedName>
    <definedName name="f_36" localSheetId="48">#REF!</definedName>
    <definedName name="f_36" localSheetId="49">#REF!</definedName>
    <definedName name="f_36" localSheetId="50">#REF!</definedName>
    <definedName name="f_36" localSheetId="51">#REF!</definedName>
    <definedName name="f_36" localSheetId="52">#REF!</definedName>
    <definedName name="f_36" localSheetId="53">#REF!</definedName>
    <definedName name="f_36" localSheetId="54">#REF!</definedName>
    <definedName name="f_36" localSheetId="55">#REF!</definedName>
    <definedName name="f_36" localSheetId="56">#REF!</definedName>
    <definedName name="f_36" localSheetId="57">#REF!</definedName>
    <definedName name="f_36" localSheetId="58">#REF!</definedName>
    <definedName name="f_36" localSheetId="59">#REF!</definedName>
    <definedName name="f_36" localSheetId="60">#REF!</definedName>
    <definedName name="f_36" localSheetId="61">#REF!</definedName>
    <definedName name="f_36" localSheetId="62">#REF!</definedName>
    <definedName name="f_36" localSheetId="63">#REF!</definedName>
    <definedName name="f_36" localSheetId="64">#REF!</definedName>
    <definedName name="f_36" localSheetId="65">#REF!</definedName>
    <definedName name="f_36" localSheetId="66">#REF!</definedName>
    <definedName name="f_36" localSheetId="67">#REF!</definedName>
    <definedName name="f_36" localSheetId="68">#REF!</definedName>
    <definedName name="f_36" localSheetId="69">#REF!</definedName>
    <definedName name="f_36" localSheetId="70">#REF!</definedName>
    <definedName name="f_36" localSheetId="71">#REF!</definedName>
    <definedName name="f_36" localSheetId="72">#REF!</definedName>
    <definedName name="f_36" localSheetId="73">#REF!</definedName>
    <definedName name="f_36" localSheetId="74">#REF!</definedName>
    <definedName name="f_36" localSheetId="75">#REF!</definedName>
    <definedName name="f_36" localSheetId="76">#REF!</definedName>
    <definedName name="f_36" localSheetId="77">#REF!</definedName>
    <definedName name="f_36" localSheetId="78">#REF!</definedName>
    <definedName name="f_36" localSheetId="79">#REF!</definedName>
    <definedName name="f_36" localSheetId="80">#REF!</definedName>
    <definedName name="f_36" localSheetId="81">#REF!</definedName>
    <definedName name="f_36" localSheetId="82">#REF!</definedName>
    <definedName name="f_36" localSheetId="83">#REF!</definedName>
    <definedName name="f_36" localSheetId="84">#REF!</definedName>
    <definedName name="f_36" localSheetId="85">#REF!</definedName>
    <definedName name="f_36" localSheetId="86">#REF!</definedName>
    <definedName name="f_36" localSheetId="87">#REF!</definedName>
    <definedName name="f_36" localSheetId="88">#REF!</definedName>
    <definedName name="f_36" localSheetId="89">#REF!</definedName>
    <definedName name="f_36" localSheetId="90">#REF!</definedName>
    <definedName name="f_36" localSheetId="91">#REF!</definedName>
    <definedName name="f_36" localSheetId="92">#REF!</definedName>
    <definedName name="f_36" localSheetId="93">#REF!</definedName>
    <definedName name="f_36" localSheetId="94">#REF!</definedName>
    <definedName name="f_36" localSheetId="95">#REF!</definedName>
    <definedName name="f_36" localSheetId="96">#REF!</definedName>
    <definedName name="f_36" localSheetId="97">#REF!</definedName>
    <definedName name="f_36" localSheetId="98">#REF!</definedName>
    <definedName name="f_36" localSheetId="99">#REF!</definedName>
    <definedName name="f_36" localSheetId="100">#REF!</definedName>
    <definedName name="f_36" localSheetId="101">#REF!</definedName>
    <definedName name="f_36" localSheetId="102">#REF!</definedName>
    <definedName name="f_36" localSheetId="103">#REF!</definedName>
    <definedName name="f_36" localSheetId="15">#REF!</definedName>
    <definedName name="f_36" localSheetId="16">#REF!</definedName>
    <definedName name="f_36" localSheetId="20">#REF!</definedName>
    <definedName name="f_36" localSheetId="21">#REF!</definedName>
    <definedName name="f_36" localSheetId="22">#REF!</definedName>
    <definedName name="f_36" localSheetId="23">#REF!</definedName>
    <definedName name="f_36" localSheetId="17">#REF!</definedName>
    <definedName name="f_36" localSheetId="24">#REF!</definedName>
    <definedName name="f_36" localSheetId="25">#REF!</definedName>
    <definedName name="f_36" localSheetId="18">#REF!</definedName>
    <definedName name="f_36" localSheetId="19">#REF!</definedName>
    <definedName name="f_36" localSheetId="5">#REF!</definedName>
    <definedName name="f_36" localSheetId="6">#REF!</definedName>
    <definedName name="f_36" localSheetId="7">#REF!</definedName>
    <definedName name="f_36" localSheetId="8">#REF!</definedName>
    <definedName name="f_36" localSheetId="9">#REF!</definedName>
    <definedName name="f_36" localSheetId="10">#REF!</definedName>
    <definedName name="f_36" localSheetId="11">#REF!</definedName>
    <definedName name="f_36" localSheetId="12">#REF!</definedName>
    <definedName name="f_36" localSheetId="13">#REF!</definedName>
    <definedName name="f_36" localSheetId="14">#REF!</definedName>
    <definedName name="f_36">#REF!</definedName>
    <definedName name="f_37" localSheetId="27">#REF!</definedName>
    <definedName name="f_37" localSheetId="26">#REF!</definedName>
    <definedName name="f_37" localSheetId="28">#REF!</definedName>
    <definedName name="f_37" localSheetId="29">#REF!</definedName>
    <definedName name="f_37" localSheetId="30">#REF!</definedName>
    <definedName name="f_37" localSheetId="31">#REF!</definedName>
    <definedName name="f_37" localSheetId="32">#REF!</definedName>
    <definedName name="f_37" localSheetId="33">#REF!</definedName>
    <definedName name="f_37" localSheetId="34">#REF!</definedName>
    <definedName name="f_37" localSheetId="35">#REF!</definedName>
    <definedName name="f_37" localSheetId="36">#REF!</definedName>
    <definedName name="f_37" localSheetId="37">#REF!</definedName>
    <definedName name="f_37" localSheetId="38">#REF!</definedName>
    <definedName name="f_37" localSheetId="39">#REF!</definedName>
    <definedName name="f_37" localSheetId="40">#REF!</definedName>
    <definedName name="f_37" localSheetId="41">#REF!</definedName>
    <definedName name="f_37" localSheetId="42">#REF!</definedName>
    <definedName name="f_37" localSheetId="43">#REF!</definedName>
    <definedName name="f_37" localSheetId="44">#REF!</definedName>
    <definedName name="f_37" localSheetId="45">#REF!</definedName>
    <definedName name="f_37" localSheetId="46">#REF!</definedName>
    <definedName name="f_37" localSheetId="47">#REF!</definedName>
    <definedName name="f_37" localSheetId="48">#REF!</definedName>
    <definedName name="f_37" localSheetId="49">#REF!</definedName>
    <definedName name="f_37" localSheetId="50">#REF!</definedName>
    <definedName name="f_37" localSheetId="51">#REF!</definedName>
    <definedName name="f_37" localSheetId="52">#REF!</definedName>
    <definedName name="f_37" localSheetId="53">#REF!</definedName>
    <definedName name="f_37" localSheetId="54">#REF!</definedName>
    <definedName name="f_37" localSheetId="55">#REF!</definedName>
    <definedName name="f_37" localSheetId="56">#REF!</definedName>
    <definedName name="f_37" localSheetId="57">#REF!</definedName>
    <definedName name="f_37" localSheetId="58">#REF!</definedName>
    <definedName name="f_37" localSheetId="59">#REF!</definedName>
    <definedName name="f_37" localSheetId="60">#REF!</definedName>
    <definedName name="f_37" localSheetId="61">#REF!</definedName>
    <definedName name="f_37" localSheetId="62">#REF!</definedName>
    <definedName name="f_37" localSheetId="63">#REF!</definedName>
    <definedName name="f_37" localSheetId="64">#REF!</definedName>
    <definedName name="f_37" localSheetId="65">#REF!</definedName>
    <definedName name="f_37" localSheetId="66">#REF!</definedName>
    <definedName name="f_37" localSheetId="67">#REF!</definedName>
    <definedName name="f_37" localSheetId="68">#REF!</definedName>
    <definedName name="f_37" localSheetId="69">#REF!</definedName>
    <definedName name="f_37" localSheetId="70">#REF!</definedName>
    <definedName name="f_37" localSheetId="71">#REF!</definedName>
    <definedName name="f_37" localSheetId="72">#REF!</definedName>
    <definedName name="f_37" localSheetId="73">#REF!</definedName>
    <definedName name="f_37" localSheetId="74">#REF!</definedName>
    <definedName name="f_37" localSheetId="75">#REF!</definedName>
    <definedName name="f_37" localSheetId="76">#REF!</definedName>
    <definedName name="f_37" localSheetId="77">#REF!</definedName>
    <definedName name="f_37" localSheetId="78">#REF!</definedName>
    <definedName name="f_37" localSheetId="79">#REF!</definedName>
    <definedName name="f_37" localSheetId="80">#REF!</definedName>
    <definedName name="f_37" localSheetId="81">#REF!</definedName>
    <definedName name="f_37" localSheetId="82">#REF!</definedName>
    <definedName name="f_37" localSheetId="83">#REF!</definedName>
    <definedName name="f_37" localSheetId="84">#REF!</definedName>
    <definedName name="f_37" localSheetId="85">#REF!</definedName>
    <definedName name="f_37" localSheetId="86">#REF!</definedName>
    <definedName name="f_37" localSheetId="87">#REF!</definedName>
    <definedName name="f_37" localSheetId="88">#REF!</definedName>
    <definedName name="f_37" localSheetId="89">#REF!</definedName>
    <definedName name="f_37" localSheetId="90">#REF!</definedName>
    <definedName name="f_37" localSheetId="91">#REF!</definedName>
    <definedName name="f_37" localSheetId="92">#REF!</definedName>
    <definedName name="f_37" localSheetId="93">#REF!</definedName>
    <definedName name="f_37" localSheetId="94">#REF!</definedName>
    <definedName name="f_37" localSheetId="95">#REF!</definedName>
    <definedName name="f_37" localSheetId="96">#REF!</definedName>
    <definedName name="f_37" localSheetId="97">#REF!</definedName>
    <definedName name="f_37" localSheetId="98">#REF!</definedName>
    <definedName name="f_37" localSheetId="99">#REF!</definedName>
    <definedName name="f_37" localSheetId="100">#REF!</definedName>
    <definedName name="f_37" localSheetId="101">#REF!</definedName>
    <definedName name="f_37" localSheetId="102">#REF!</definedName>
    <definedName name="f_37" localSheetId="103">#REF!</definedName>
    <definedName name="f_37" localSheetId="15">#REF!</definedName>
    <definedName name="f_37" localSheetId="16">#REF!</definedName>
    <definedName name="f_37" localSheetId="20">#REF!</definedName>
    <definedName name="f_37" localSheetId="21">#REF!</definedName>
    <definedName name="f_37" localSheetId="22">#REF!</definedName>
    <definedName name="f_37" localSheetId="23">#REF!</definedName>
    <definedName name="f_37" localSheetId="17">#REF!</definedName>
    <definedName name="f_37" localSheetId="24">#REF!</definedName>
    <definedName name="f_37" localSheetId="25">#REF!</definedName>
    <definedName name="f_37" localSheetId="18">#REF!</definedName>
    <definedName name="f_37" localSheetId="19">#REF!</definedName>
    <definedName name="f_37" localSheetId="5">#REF!</definedName>
    <definedName name="f_37" localSheetId="6">#REF!</definedName>
    <definedName name="f_37" localSheetId="7">#REF!</definedName>
    <definedName name="f_37" localSheetId="8">#REF!</definedName>
    <definedName name="f_37" localSheetId="9">#REF!</definedName>
    <definedName name="f_37" localSheetId="10">#REF!</definedName>
    <definedName name="f_37" localSheetId="11">#REF!</definedName>
    <definedName name="f_37" localSheetId="12">#REF!</definedName>
    <definedName name="f_37" localSheetId="13">#REF!</definedName>
    <definedName name="f_37" localSheetId="14">#REF!</definedName>
    <definedName name="f_37">#REF!</definedName>
    <definedName name="f_38" localSheetId="27">#REF!</definedName>
    <definedName name="f_38" localSheetId="26">#REF!</definedName>
    <definedName name="f_38" localSheetId="28">#REF!</definedName>
    <definedName name="f_38" localSheetId="29">#REF!</definedName>
    <definedName name="f_38" localSheetId="30">#REF!</definedName>
    <definedName name="f_38" localSheetId="31">#REF!</definedName>
    <definedName name="f_38" localSheetId="32">#REF!</definedName>
    <definedName name="f_38" localSheetId="33">#REF!</definedName>
    <definedName name="f_38" localSheetId="34">#REF!</definedName>
    <definedName name="f_38" localSheetId="35">#REF!</definedName>
    <definedName name="f_38" localSheetId="36">#REF!</definedName>
    <definedName name="f_38" localSheetId="37">#REF!</definedName>
    <definedName name="f_38" localSheetId="38">#REF!</definedName>
    <definedName name="f_38" localSheetId="39">#REF!</definedName>
    <definedName name="f_38" localSheetId="40">#REF!</definedName>
    <definedName name="f_38" localSheetId="41">#REF!</definedName>
    <definedName name="f_38" localSheetId="42">#REF!</definedName>
    <definedName name="f_38" localSheetId="43">#REF!</definedName>
    <definedName name="f_38" localSheetId="44">#REF!</definedName>
    <definedName name="f_38" localSheetId="45">#REF!</definedName>
    <definedName name="f_38" localSheetId="46">#REF!</definedName>
    <definedName name="f_38" localSheetId="47">#REF!</definedName>
    <definedName name="f_38" localSheetId="48">#REF!</definedName>
    <definedName name="f_38" localSheetId="49">#REF!</definedName>
    <definedName name="f_38" localSheetId="50">#REF!</definedName>
    <definedName name="f_38" localSheetId="51">#REF!</definedName>
    <definedName name="f_38" localSheetId="52">#REF!</definedName>
    <definedName name="f_38" localSheetId="53">#REF!</definedName>
    <definedName name="f_38" localSheetId="54">#REF!</definedName>
    <definedName name="f_38" localSheetId="55">#REF!</definedName>
    <definedName name="f_38" localSheetId="56">#REF!</definedName>
    <definedName name="f_38" localSheetId="57">#REF!</definedName>
    <definedName name="f_38" localSheetId="58">#REF!</definedName>
    <definedName name="f_38" localSheetId="59">#REF!</definedName>
    <definedName name="f_38" localSheetId="60">#REF!</definedName>
    <definedName name="f_38" localSheetId="61">#REF!</definedName>
    <definedName name="f_38" localSheetId="62">#REF!</definedName>
    <definedName name="f_38" localSheetId="63">#REF!</definedName>
    <definedName name="f_38" localSheetId="64">#REF!</definedName>
    <definedName name="f_38" localSheetId="65">#REF!</definedName>
    <definedName name="f_38" localSheetId="66">#REF!</definedName>
    <definedName name="f_38" localSheetId="67">#REF!</definedName>
    <definedName name="f_38" localSheetId="68">#REF!</definedName>
    <definedName name="f_38" localSheetId="69">#REF!</definedName>
    <definedName name="f_38" localSheetId="70">#REF!</definedName>
    <definedName name="f_38" localSheetId="71">#REF!</definedName>
    <definedName name="f_38" localSheetId="72">#REF!</definedName>
    <definedName name="f_38" localSheetId="73">#REF!</definedName>
    <definedName name="f_38" localSheetId="74">#REF!</definedName>
    <definedName name="f_38" localSheetId="75">#REF!</definedName>
    <definedName name="f_38" localSheetId="76">#REF!</definedName>
    <definedName name="f_38" localSheetId="77">#REF!</definedName>
    <definedName name="f_38" localSheetId="78">#REF!</definedName>
    <definedName name="f_38" localSheetId="79">#REF!</definedName>
    <definedName name="f_38" localSheetId="80">#REF!</definedName>
    <definedName name="f_38" localSheetId="81">#REF!</definedName>
    <definedName name="f_38" localSheetId="82">#REF!</definedName>
    <definedName name="f_38" localSheetId="83">#REF!</definedName>
    <definedName name="f_38" localSheetId="84">#REF!</definedName>
    <definedName name="f_38" localSheetId="85">#REF!</definedName>
    <definedName name="f_38" localSheetId="86">#REF!</definedName>
    <definedName name="f_38" localSheetId="87">#REF!</definedName>
    <definedName name="f_38" localSheetId="88">#REF!</definedName>
    <definedName name="f_38" localSheetId="89">#REF!</definedName>
    <definedName name="f_38" localSheetId="90">#REF!</definedName>
    <definedName name="f_38" localSheetId="91">#REF!</definedName>
    <definedName name="f_38" localSheetId="92">#REF!</definedName>
    <definedName name="f_38" localSheetId="93">#REF!</definedName>
    <definedName name="f_38" localSheetId="94">#REF!</definedName>
    <definedName name="f_38" localSheetId="95">#REF!</definedName>
    <definedName name="f_38" localSheetId="96">#REF!</definedName>
    <definedName name="f_38" localSheetId="97">#REF!</definedName>
    <definedName name="f_38" localSheetId="98">#REF!</definedName>
    <definedName name="f_38" localSheetId="99">#REF!</definedName>
    <definedName name="f_38" localSheetId="100">#REF!</definedName>
    <definedName name="f_38" localSheetId="101">#REF!</definedName>
    <definedName name="f_38" localSheetId="102">#REF!</definedName>
    <definedName name="f_38" localSheetId="103">#REF!</definedName>
    <definedName name="f_38" localSheetId="15">#REF!</definedName>
    <definedName name="f_38" localSheetId="16">#REF!</definedName>
    <definedName name="f_38" localSheetId="20">#REF!</definedName>
    <definedName name="f_38" localSheetId="21">#REF!</definedName>
    <definedName name="f_38" localSheetId="22">#REF!</definedName>
    <definedName name="f_38" localSheetId="23">#REF!</definedName>
    <definedName name="f_38" localSheetId="17">#REF!</definedName>
    <definedName name="f_38" localSheetId="24">#REF!</definedName>
    <definedName name="f_38" localSheetId="25">#REF!</definedName>
    <definedName name="f_38" localSheetId="18">#REF!</definedName>
    <definedName name="f_38" localSheetId="19">#REF!</definedName>
    <definedName name="f_38" localSheetId="5">#REF!</definedName>
    <definedName name="f_38" localSheetId="6">#REF!</definedName>
    <definedName name="f_38" localSheetId="7">#REF!</definedName>
    <definedName name="f_38" localSheetId="8">#REF!</definedName>
    <definedName name="f_38" localSheetId="9">#REF!</definedName>
    <definedName name="f_38" localSheetId="10">#REF!</definedName>
    <definedName name="f_38" localSheetId="11">#REF!</definedName>
    <definedName name="f_38" localSheetId="12">#REF!</definedName>
    <definedName name="f_38" localSheetId="13">#REF!</definedName>
    <definedName name="f_38" localSheetId="14">#REF!</definedName>
    <definedName name="f_38">#REF!</definedName>
    <definedName name="f_39" localSheetId="27">#REF!</definedName>
    <definedName name="f_39" localSheetId="26">#REF!</definedName>
    <definedName name="f_39" localSheetId="28">#REF!</definedName>
    <definedName name="f_39" localSheetId="29">#REF!</definedName>
    <definedName name="f_39" localSheetId="30">#REF!</definedName>
    <definedName name="f_39" localSheetId="31">#REF!</definedName>
    <definedName name="f_39" localSheetId="32">#REF!</definedName>
    <definedName name="f_39" localSheetId="33">#REF!</definedName>
    <definedName name="f_39" localSheetId="34">#REF!</definedName>
    <definedName name="f_39" localSheetId="35">#REF!</definedName>
    <definedName name="f_39" localSheetId="36">#REF!</definedName>
    <definedName name="f_39" localSheetId="37">#REF!</definedName>
    <definedName name="f_39" localSheetId="38">#REF!</definedName>
    <definedName name="f_39" localSheetId="39">#REF!</definedName>
    <definedName name="f_39" localSheetId="40">#REF!</definedName>
    <definedName name="f_39" localSheetId="41">#REF!</definedName>
    <definedName name="f_39" localSheetId="42">#REF!</definedName>
    <definedName name="f_39" localSheetId="43">#REF!</definedName>
    <definedName name="f_39" localSheetId="44">#REF!</definedName>
    <definedName name="f_39" localSheetId="45">#REF!</definedName>
    <definedName name="f_39" localSheetId="46">#REF!</definedName>
    <definedName name="f_39" localSheetId="47">#REF!</definedName>
    <definedName name="f_39" localSheetId="48">#REF!</definedName>
    <definedName name="f_39" localSheetId="49">#REF!</definedName>
    <definedName name="f_39" localSheetId="50">#REF!</definedName>
    <definedName name="f_39" localSheetId="51">#REF!</definedName>
    <definedName name="f_39" localSheetId="52">#REF!</definedName>
    <definedName name="f_39" localSheetId="53">#REF!</definedName>
    <definedName name="f_39" localSheetId="54">#REF!</definedName>
    <definedName name="f_39" localSheetId="55">#REF!</definedName>
    <definedName name="f_39" localSheetId="56">#REF!</definedName>
    <definedName name="f_39" localSheetId="57">#REF!</definedName>
    <definedName name="f_39" localSheetId="58">#REF!</definedName>
    <definedName name="f_39" localSheetId="59">#REF!</definedName>
    <definedName name="f_39" localSheetId="60">#REF!</definedName>
    <definedName name="f_39" localSheetId="61">#REF!</definedName>
    <definedName name="f_39" localSheetId="62">#REF!</definedName>
    <definedName name="f_39" localSheetId="63">#REF!</definedName>
    <definedName name="f_39" localSheetId="64">#REF!</definedName>
    <definedName name="f_39" localSheetId="65">#REF!</definedName>
    <definedName name="f_39" localSheetId="66">#REF!</definedName>
    <definedName name="f_39" localSheetId="67">#REF!</definedName>
    <definedName name="f_39" localSheetId="68">#REF!</definedName>
    <definedName name="f_39" localSheetId="69">#REF!</definedName>
    <definedName name="f_39" localSheetId="70">#REF!</definedName>
    <definedName name="f_39" localSheetId="71">#REF!</definedName>
    <definedName name="f_39" localSheetId="72">#REF!</definedName>
    <definedName name="f_39" localSheetId="73">#REF!</definedName>
    <definedName name="f_39" localSheetId="74">#REF!</definedName>
    <definedName name="f_39" localSheetId="75">#REF!</definedName>
    <definedName name="f_39" localSheetId="76">#REF!</definedName>
    <definedName name="f_39" localSheetId="77">#REF!</definedName>
    <definedName name="f_39" localSheetId="78">#REF!</definedName>
    <definedName name="f_39" localSheetId="79">#REF!</definedName>
    <definedName name="f_39" localSheetId="80">#REF!</definedName>
    <definedName name="f_39" localSheetId="81">#REF!</definedName>
    <definedName name="f_39" localSheetId="82">#REF!</definedName>
    <definedName name="f_39" localSheetId="83">#REF!</definedName>
    <definedName name="f_39" localSheetId="84">#REF!</definedName>
    <definedName name="f_39" localSheetId="85">#REF!</definedName>
    <definedName name="f_39" localSheetId="86">#REF!</definedName>
    <definedName name="f_39" localSheetId="87">#REF!</definedName>
    <definedName name="f_39" localSheetId="88">#REF!</definedName>
    <definedName name="f_39" localSheetId="89">#REF!</definedName>
    <definedName name="f_39" localSheetId="90">#REF!</definedName>
    <definedName name="f_39" localSheetId="91">#REF!</definedName>
    <definedName name="f_39" localSheetId="92">#REF!</definedName>
    <definedName name="f_39" localSheetId="93">#REF!</definedName>
    <definedName name="f_39" localSheetId="94">#REF!</definedName>
    <definedName name="f_39" localSheetId="95">#REF!</definedName>
    <definedName name="f_39" localSheetId="96">#REF!</definedName>
    <definedName name="f_39" localSheetId="97">#REF!</definedName>
    <definedName name="f_39" localSheetId="98">#REF!</definedName>
    <definedName name="f_39" localSheetId="99">#REF!</definedName>
    <definedName name="f_39" localSheetId="100">#REF!</definedName>
    <definedName name="f_39" localSheetId="101">#REF!</definedName>
    <definedName name="f_39" localSheetId="102">#REF!</definedName>
    <definedName name="f_39" localSheetId="103">#REF!</definedName>
    <definedName name="f_39" localSheetId="15">#REF!</definedName>
    <definedName name="f_39" localSheetId="16">#REF!</definedName>
    <definedName name="f_39" localSheetId="20">#REF!</definedName>
    <definedName name="f_39" localSheetId="21">#REF!</definedName>
    <definedName name="f_39" localSheetId="22">#REF!</definedName>
    <definedName name="f_39" localSheetId="23">#REF!</definedName>
    <definedName name="f_39" localSheetId="17">#REF!</definedName>
    <definedName name="f_39" localSheetId="24">#REF!</definedName>
    <definedName name="f_39" localSheetId="25">#REF!</definedName>
    <definedName name="f_39" localSheetId="18">#REF!</definedName>
    <definedName name="f_39" localSheetId="19">#REF!</definedName>
    <definedName name="f_39" localSheetId="5">#REF!</definedName>
    <definedName name="f_39" localSheetId="6">#REF!</definedName>
    <definedName name="f_39" localSheetId="7">#REF!</definedName>
    <definedName name="f_39" localSheetId="8">#REF!</definedName>
    <definedName name="f_39" localSheetId="9">#REF!</definedName>
    <definedName name="f_39" localSheetId="10">#REF!</definedName>
    <definedName name="f_39" localSheetId="11">#REF!</definedName>
    <definedName name="f_39" localSheetId="12">#REF!</definedName>
    <definedName name="f_39" localSheetId="13">#REF!</definedName>
    <definedName name="f_39" localSheetId="14">#REF!</definedName>
    <definedName name="f_39">#REF!</definedName>
    <definedName name="f_40" localSheetId="27">#REF!</definedName>
    <definedName name="f_40" localSheetId="26">#REF!</definedName>
    <definedName name="f_40" localSheetId="28">#REF!</definedName>
    <definedName name="f_40" localSheetId="29">#REF!</definedName>
    <definedName name="f_40" localSheetId="30">#REF!</definedName>
    <definedName name="f_40" localSheetId="31">#REF!</definedName>
    <definedName name="f_40" localSheetId="32">#REF!</definedName>
    <definedName name="f_40" localSheetId="33">#REF!</definedName>
    <definedName name="f_40" localSheetId="34">#REF!</definedName>
    <definedName name="f_40" localSheetId="35">#REF!</definedName>
    <definedName name="f_40" localSheetId="36">#REF!</definedName>
    <definedName name="f_40" localSheetId="37">#REF!</definedName>
    <definedName name="f_40" localSheetId="38">#REF!</definedName>
    <definedName name="f_40" localSheetId="39">#REF!</definedName>
    <definedName name="f_40" localSheetId="40">#REF!</definedName>
    <definedName name="f_40" localSheetId="41">#REF!</definedName>
    <definedName name="f_40" localSheetId="42">#REF!</definedName>
    <definedName name="f_40" localSheetId="43">#REF!</definedName>
    <definedName name="f_40" localSheetId="44">#REF!</definedName>
    <definedName name="f_40" localSheetId="45">#REF!</definedName>
    <definedName name="f_40" localSheetId="46">#REF!</definedName>
    <definedName name="f_40" localSheetId="47">#REF!</definedName>
    <definedName name="f_40" localSheetId="48">#REF!</definedName>
    <definedName name="f_40" localSheetId="49">#REF!</definedName>
    <definedName name="f_40" localSheetId="50">#REF!</definedName>
    <definedName name="f_40" localSheetId="51">#REF!</definedName>
    <definedName name="f_40" localSheetId="52">#REF!</definedName>
    <definedName name="f_40" localSheetId="53">#REF!</definedName>
    <definedName name="f_40" localSheetId="54">#REF!</definedName>
    <definedName name="f_40" localSheetId="55">#REF!</definedName>
    <definedName name="f_40" localSheetId="56">#REF!</definedName>
    <definedName name="f_40" localSheetId="57">#REF!</definedName>
    <definedName name="f_40" localSheetId="58">#REF!</definedName>
    <definedName name="f_40" localSheetId="59">#REF!</definedName>
    <definedName name="f_40" localSheetId="60">#REF!</definedName>
    <definedName name="f_40" localSheetId="61">#REF!</definedName>
    <definedName name="f_40" localSheetId="62">#REF!</definedName>
    <definedName name="f_40" localSheetId="63">#REF!</definedName>
    <definedName name="f_40" localSheetId="64">#REF!</definedName>
    <definedName name="f_40" localSheetId="65">#REF!</definedName>
    <definedName name="f_40" localSheetId="66">#REF!</definedName>
    <definedName name="f_40" localSheetId="67">#REF!</definedName>
    <definedName name="f_40" localSheetId="68">#REF!</definedName>
    <definedName name="f_40" localSheetId="69">#REF!</definedName>
    <definedName name="f_40" localSheetId="70">#REF!</definedName>
    <definedName name="f_40" localSheetId="71">#REF!</definedName>
    <definedName name="f_40" localSheetId="72">#REF!</definedName>
    <definedName name="f_40" localSheetId="73">#REF!</definedName>
    <definedName name="f_40" localSheetId="74">#REF!</definedName>
    <definedName name="f_40" localSheetId="75">#REF!</definedName>
    <definedName name="f_40" localSheetId="76">#REF!</definedName>
    <definedName name="f_40" localSheetId="77">#REF!</definedName>
    <definedName name="f_40" localSheetId="78">#REF!</definedName>
    <definedName name="f_40" localSheetId="79">#REF!</definedName>
    <definedName name="f_40" localSheetId="80">#REF!</definedName>
    <definedName name="f_40" localSheetId="81">#REF!</definedName>
    <definedName name="f_40" localSheetId="82">#REF!</definedName>
    <definedName name="f_40" localSheetId="83">#REF!</definedName>
    <definedName name="f_40" localSheetId="84">#REF!</definedName>
    <definedName name="f_40" localSheetId="85">#REF!</definedName>
    <definedName name="f_40" localSheetId="86">#REF!</definedName>
    <definedName name="f_40" localSheetId="87">#REF!</definedName>
    <definedName name="f_40" localSheetId="88">#REF!</definedName>
    <definedName name="f_40" localSheetId="89">#REF!</definedName>
    <definedName name="f_40" localSheetId="90">#REF!</definedName>
    <definedName name="f_40" localSheetId="91">#REF!</definedName>
    <definedName name="f_40" localSheetId="92">#REF!</definedName>
    <definedName name="f_40" localSheetId="93">#REF!</definedName>
    <definedName name="f_40" localSheetId="94">#REF!</definedName>
    <definedName name="f_40" localSheetId="95">#REF!</definedName>
    <definedName name="f_40" localSheetId="96">#REF!</definedName>
    <definedName name="f_40" localSheetId="97">#REF!</definedName>
    <definedName name="f_40" localSheetId="98">#REF!</definedName>
    <definedName name="f_40" localSheetId="99">#REF!</definedName>
    <definedName name="f_40" localSheetId="100">#REF!</definedName>
    <definedName name="f_40" localSheetId="101">#REF!</definedName>
    <definedName name="f_40" localSheetId="102">#REF!</definedName>
    <definedName name="f_40" localSheetId="103">#REF!</definedName>
    <definedName name="f_40" localSheetId="15">#REF!</definedName>
    <definedName name="f_40" localSheetId="16">#REF!</definedName>
    <definedName name="f_40" localSheetId="20">#REF!</definedName>
    <definedName name="f_40" localSheetId="21">#REF!</definedName>
    <definedName name="f_40" localSheetId="22">#REF!</definedName>
    <definedName name="f_40" localSheetId="23">#REF!</definedName>
    <definedName name="f_40" localSheetId="17">#REF!</definedName>
    <definedName name="f_40" localSheetId="24">#REF!</definedName>
    <definedName name="f_40" localSheetId="25">#REF!</definedName>
    <definedName name="f_40" localSheetId="18">#REF!</definedName>
    <definedName name="f_40" localSheetId="19">#REF!</definedName>
    <definedName name="f_40" localSheetId="5">#REF!</definedName>
    <definedName name="f_40" localSheetId="6">#REF!</definedName>
    <definedName name="f_40" localSheetId="7">#REF!</definedName>
    <definedName name="f_40" localSheetId="8">#REF!</definedName>
    <definedName name="f_40" localSheetId="9">#REF!</definedName>
    <definedName name="f_40" localSheetId="10">#REF!</definedName>
    <definedName name="f_40" localSheetId="11">#REF!</definedName>
    <definedName name="f_40" localSheetId="12">#REF!</definedName>
    <definedName name="f_40" localSheetId="13">#REF!</definedName>
    <definedName name="f_40" localSheetId="14">#REF!</definedName>
    <definedName name="f_40">#REF!</definedName>
    <definedName name="f_bucode" localSheetId="27">#REF!</definedName>
    <definedName name="f_bucode" localSheetId="26">#REF!</definedName>
    <definedName name="f_bucode" localSheetId="28">#REF!</definedName>
    <definedName name="f_bucode" localSheetId="29">#REF!</definedName>
    <definedName name="f_bucode" localSheetId="30">#REF!</definedName>
    <definedName name="f_bucode" localSheetId="31">#REF!</definedName>
    <definedName name="f_bucode" localSheetId="32">#REF!</definedName>
    <definedName name="f_bucode" localSheetId="33">#REF!</definedName>
    <definedName name="f_bucode" localSheetId="34">#REF!</definedName>
    <definedName name="f_bucode" localSheetId="35">#REF!</definedName>
    <definedName name="f_bucode" localSheetId="36">#REF!</definedName>
    <definedName name="f_bucode" localSheetId="37">#REF!</definedName>
    <definedName name="f_bucode" localSheetId="38">#REF!</definedName>
    <definedName name="f_bucode" localSheetId="39">#REF!</definedName>
    <definedName name="f_bucode" localSheetId="40">#REF!</definedName>
    <definedName name="f_bucode" localSheetId="41">#REF!</definedName>
    <definedName name="f_bucode" localSheetId="42">#REF!</definedName>
    <definedName name="f_bucode" localSheetId="43">#REF!</definedName>
    <definedName name="f_bucode" localSheetId="44">#REF!</definedName>
    <definedName name="f_bucode" localSheetId="45">#REF!</definedName>
    <definedName name="f_bucode" localSheetId="46">#REF!</definedName>
    <definedName name="f_bucode" localSheetId="47">#REF!</definedName>
    <definedName name="f_bucode" localSheetId="48">#REF!</definedName>
    <definedName name="f_bucode" localSheetId="49">#REF!</definedName>
    <definedName name="f_bucode" localSheetId="50">#REF!</definedName>
    <definedName name="f_bucode" localSheetId="51">#REF!</definedName>
    <definedName name="f_bucode" localSheetId="52">#REF!</definedName>
    <definedName name="f_bucode" localSheetId="53">#REF!</definedName>
    <definedName name="f_bucode" localSheetId="54">#REF!</definedName>
    <definedName name="f_bucode" localSheetId="55">#REF!</definedName>
    <definedName name="f_bucode" localSheetId="56">#REF!</definedName>
    <definedName name="f_bucode" localSheetId="57">#REF!</definedName>
    <definedName name="f_bucode" localSheetId="58">#REF!</definedName>
    <definedName name="f_bucode" localSheetId="59">#REF!</definedName>
    <definedName name="f_bucode" localSheetId="60">#REF!</definedName>
    <definedName name="f_bucode" localSheetId="61">#REF!</definedName>
    <definedName name="f_bucode" localSheetId="62">#REF!</definedName>
    <definedName name="f_bucode" localSheetId="63">#REF!</definedName>
    <definedName name="f_bucode" localSheetId="64">#REF!</definedName>
    <definedName name="f_bucode" localSheetId="65">#REF!</definedName>
    <definedName name="f_bucode" localSheetId="66">#REF!</definedName>
    <definedName name="f_bucode" localSheetId="67">#REF!</definedName>
    <definedName name="f_bucode" localSheetId="68">#REF!</definedName>
    <definedName name="f_bucode" localSheetId="69">#REF!</definedName>
    <definedName name="f_bucode" localSheetId="70">#REF!</definedName>
    <definedName name="f_bucode" localSheetId="71">#REF!</definedName>
    <definedName name="f_bucode" localSheetId="72">#REF!</definedName>
    <definedName name="f_bucode" localSheetId="73">#REF!</definedName>
    <definedName name="f_bucode" localSheetId="74">#REF!</definedName>
    <definedName name="f_bucode" localSheetId="75">#REF!</definedName>
    <definedName name="f_bucode" localSheetId="76">#REF!</definedName>
    <definedName name="f_bucode" localSheetId="77">#REF!</definedName>
    <definedName name="f_bucode" localSheetId="78">#REF!</definedName>
    <definedName name="f_bucode" localSheetId="79">#REF!</definedName>
    <definedName name="f_bucode" localSheetId="80">#REF!</definedName>
    <definedName name="f_bucode" localSheetId="81">#REF!</definedName>
    <definedName name="f_bucode" localSheetId="82">#REF!</definedName>
    <definedName name="f_bucode" localSheetId="83">#REF!</definedName>
    <definedName name="f_bucode" localSheetId="84">#REF!</definedName>
    <definedName name="f_bucode" localSheetId="85">#REF!</definedName>
    <definedName name="f_bucode" localSheetId="86">#REF!</definedName>
    <definedName name="f_bucode" localSheetId="87">#REF!</definedName>
    <definedName name="f_bucode" localSheetId="88">#REF!</definedName>
    <definedName name="f_bucode" localSheetId="89">#REF!</definedName>
    <definedName name="f_bucode" localSheetId="90">#REF!</definedName>
    <definedName name="f_bucode" localSheetId="91">#REF!</definedName>
    <definedName name="f_bucode" localSheetId="92">#REF!</definedName>
    <definedName name="f_bucode" localSheetId="93">#REF!</definedName>
    <definedName name="f_bucode" localSheetId="94">#REF!</definedName>
    <definedName name="f_bucode" localSheetId="95">#REF!</definedName>
    <definedName name="f_bucode" localSheetId="96">#REF!</definedName>
    <definedName name="f_bucode" localSheetId="97">#REF!</definedName>
    <definedName name="f_bucode" localSheetId="98">#REF!</definedName>
    <definedName name="f_bucode" localSheetId="99">#REF!</definedName>
    <definedName name="f_bucode" localSheetId="100">#REF!</definedName>
    <definedName name="f_bucode" localSheetId="101">#REF!</definedName>
    <definedName name="f_bucode" localSheetId="102">#REF!</definedName>
    <definedName name="f_bucode" localSheetId="103">#REF!</definedName>
    <definedName name="f_bucode" localSheetId="15">#REF!</definedName>
    <definedName name="f_bucode" localSheetId="16">#REF!</definedName>
    <definedName name="f_bucode" localSheetId="20">#REF!</definedName>
    <definedName name="f_bucode" localSheetId="21">#REF!</definedName>
    <definedName name="f_bucode" localSheetId="22">#REF!</definedName>
    <definedName name="f_bucode" localSheetId="23">#REF!</definedName>
    <definedName name="f_bucode" localSheetId="17">#REF!</definedName>
    <definedName name="f_bucode" localSheetId="24">#REF!</definedName>
    <definedName name="f_bucode" localSheetId="25">#REF!</definedName>
    <definedName name="f_bucode" localSheetId="18">#REF!</definedName>
    <definedName name="f_bucode" localSheetId="19">#REF!</definedName>
    <definedName name="f_bucode" localSheetId="5">#REF!</definedName>
    <definedName name="f_bucode" localSheetId="6">#REF!</definedName>
    <definedName name="f_bucode" localSheetId="7">#REF!</definedName>
    <definedName name="f_bucode" localSheetId="8">#REF!</definedName>
    <definedName name="f_bucode" localSheetId="9">#REF!</definedName>
    <definedName name="f_bucode" localSheetId="10">#REF!</definedName>
    <definedName name="f_bucode" localSheetId="11">#REF!</definedName>
    <definedName name="f_bucode" localSheetId="12">#REF!</definedName>
    <definedName name="f_bucode" localSheetId="13">#REF!</definedName>
    <definedName name="f_bucode" localSheetId="14">#REF!</definedName>
    <definedName name="f_bucode">#REF!</definedName>
    <definedName name="f_buname" localSheetId="27">#REF!</definedName>
    <definedName name="f_buname" localSheetId="26">#REF!</definedName>
    <definedName name="f_buname" localSheetId="28">#REF!</definedName>
    <definedName name="f_buname" localSheetId="29">#REF!</definedName>
    <definedName name="f_buname" localSheetId="30">#REF!</definedName>
    <definedName name="f_buname" localSheetId="31">#REF!</definedName>
    <definedName name="f_buname" localSheetId="32">#REF!</definedName>
    <definedName name="f_buname" localSheetId="33">#REF!</definedName>
    <definedName name="f_buname" localSheetId="34">#REF!</definedName>
    <definedName name="f_buname" localSheetId="35">#REF!</definedName>
    <definedName name="f_buname" localSheetId="36">#REF!</definedName>
    <definedName name="f_buname" localSheetId="37">#REF!</definedName>
    <definedName name="f_buname" localSheetId="38">#REF!</definedName>
    <definedName name="f_buname" localSheetId="39">#REF!</definedName>
    <definedName name="f_buname" localSheetId="40">#REF!</definedName>
    <definedName name="f_buname" localSheetId="41">#REF!</definedName>
    <definedName name="f_buname" localSheetId="42">#REF!</definedName>
    <definedName name="f_buname" localSheetId="43">#REF!</definedName>
    <definedName name="f_buname" localSheetId="44">#REF!</definedName>
    <definedName name="f_buname" localSheetId="45">#REF!</definedName>
    <definedName name="f_buname" localSheetId="46">#REF!</definedName>
    <definedName name="f_buname" localSheetId="47">#REF!</definedName>
    <definedName name="f_buname" localSheetId="48">#REF!</definedName>
    <definedName name="f_buname" localSheetId="49">#REF!</definedName>
    <definedName name="f_buname" localSheetId="50">#REF!</definedName>
    <definedName name="f_buname" localSheetId="51">#REF!</definedName>
    <definedName name="f_buname" localSheetId="52">#REF!</definedName>
    <definedName name="f_buname" localSheetId="53">#REF!</definedName>
    <definedName name="f_buname" localSheetId="54">#REF!</definedName>
    <definedName name="f_buname" localSheetId="55">#REF!</definedName>
    <definedName name="f_buname" localSheetId="56">#REF!</definedName>
    <definedName name="f_buname" localSheetId="57">#REF!</definedName>
    <definedName name="f_buname" localSheetId="58">#REF!</definedName>
    <definedName name="f_buname" localSheetId="59">#REF!</definedName>
    <definedName name="f_buname" localSheetId="60">#REF!</definedName>
    <definedName name="f_buname" localSheetId="61">#REF!</definedName>
    <definedName name="f_buname" localSheetId="62">#REF!</definedName>
    <definedName name="f_buname" localSheetId="63">#REF!</definedName>
    <definedName name="f_buname" localSheetId="64">#REF!</definedName>
    <definedName name="f_buname" localSheetId="65">#REF!</definedName>
    <definedName name="f_buname" localSheetId="66">#REF!</definedName>
    <definedName name="f_buname" localSheetId="67">#REF!</definedName>
    <definedName name="f_buname" localSheetId="68">#REF!</definedName>
    <definedName name="f_buname" localSheetId="69">#REF!</definedName>
    <definedName name="f_buname" localSheetId="70">#REF!</definedName>
    <definedName name="f_buname" localSheetId="71">#REF!</definedName>
    <definedName name="f_buname" localSheetId="72">#REF!</definedName>
    <definedName name="f_buname" localSheetId="73">#REF!</definedName>
    <definedName name="f_buname" localSheetId="74">#REF!</definedName>
    <definedName name="f_buname" localSheetId="75">#REF!</definedName>
    <definedName name="f_buname" localSheetId="76">#REF!</definedName>
    <definedName name="f_buname" localSheetId="77">#REF!</definedName>
    <definedName name="f_buname" localSheetId="78">#REF!</definedName>
    <definedName name="f_buname" localSheetId="79">#REF!</definedName>
    <definedName name="f_buname" localSheetId="80">#REF!</definedName>
    <definedName name="f_buname" localSheetId="81">#REF!</definedName>
    <definedName name="f_buname" localSheetId="82">#REF!</definedName>
    <definedName name="f_buname" localSheetId="83">#REF!</definedName>
    <definedName name="f_buname" localSheetId="84">#REF!</definedName>
    <definedName name="f_buname" localSheetId="85">#REF!</definedName>
    <definedName name="f_buname" localSheetId="86">#REF!</definedName>
    <definedName name="f_buname" localSheetId="87">#REF!</definedName>
    <definedName name="f_buname" localSheetId="88">#REF!</definedName>
    <definedName name="f_buname" localSheetId="89">#REF!</definedName>
    <definedName name="f_buname" localSheetId="90">#REF!</definedName>
    <definedName name="f_buname" localSheetId="91">#REF!</definedName>
    <definedName name="f_buname" localSheetId="92">#REF!</definedName>
    <definedName name="f_buname" localSheetId="93">#REF!</definedName>
    <definedName name="f_buname" localSheetId="94">#REF!</definedName>
    <definedName name="f_buname" localSheetId="95">#REF!</definedName>
    <definedName name="f_buname" localSheetId="96">#REF!</definedName>
    <definedName name="f_buname" localSheetId="97">#REF!</definedName>
    <definedName name="f_buname" localSheetId="98">#REF!</definedName>
    <definedName name="f_buname" localSheetId="99">#REF!</definedName>
    <definedName name="f_buname" localSheetId="100">#REF!</definedName>
    <definedName name="f_buname" localSheetId="101">#REF!</definedName>
    <definedName name="f_buname" localSheetId="102">#REF!</definedName>
    <definedName name="f_buname" localSheetId="103">#REF!</definedName>
    <definedName name="f_buname" localSheetId="15">#REF!</definedName>
    <definedName name="f_buname" localSheetId="16">#REF!</definedName>
    <definedName name="f_buname" localSheetId="20">#REF!</definedName>
    <definedName name="f_buname" localSheetId="21">#REF!</definedName>
    <definedName name="f_buname" localSheetId="22">#REF!</definedName>
    <definedName name="f_buname" localSheetId="23">#REF!</definedName>
    <definedName name="f_buname" localSheetId="17">#REF!</definedName>
    <definedName name="f_buname" localSheetId="24">#REF!</definedName>
    <definedName name="f_buname" localSheetId="25">#REF!</definedName>
    <definedName name="f_buname" localSheetId="18">#REF!</definedName>
    <definedName name="f_buname" localSheetId="19">#REF!</definedName>
    <definedName name="f_buname" localSheetId="5">#REF!</definedName>
    <definedName name="f_buname" localSheetId="6">#REF!</definedName>
    <definedName name="f_buname" localSheetId="7">#REF!</definedName>
    <definedName name="f_buname" localSheetId="8">#REF!</definedName>
    <definedName name="f_buname" localSheetId="9">#REF!</definedName>
    <definedName name="f_buname" localSheetId="10">#REF!</definedName>
    <definedName name="f_buname" localSheetId="11">#REF!</definedName>
    <definedName name="f_buname" localSheetId="12">#REF!</definedName>
    <definedName name="f_buname" localSheetId="13">#REF!</definedName>
    <definedName name="f_buname" localSheetId="14">#REF!</definedName>
    <definedName name="f_buname">#REF!</definedName>
    <definedName name="f_date" localSheetId="27">#REF!</definedName>
    <definedName name="f_date" localSheetId="26">#REF!</definedName>
    <definedName name="f_date" localSheetId="28">#REF!</definedName>
    <definedName name="f_date" localSheetId="29">#REF!</definedName>
    <definedName name="f_date" localSheetId="30">#REF!</definedName>
    <definedName name="f_date" localSheetId="31">#REF!</definedName>
    <definedName name="f_date" localSheetId="32">#REF!</definedName>
    <definedName name="f_date" localSheetId="33">#REF!</definedName>
    <definedName name="f_date" localSheetId="34">#REF!</definedName>
    <definedName name="f_date" localSheetId="35">#REF!</definedName>
    <definedName name="f_date" localSheetId="36">#REF!</definedName>
    <definedName name="f_date" localSheetId="37">#REF!</definedName>
    <definedName name="f_date" localSheetId="38">#REF!</definedName>
    <definedName name="f_date" localSheetId="39">#REF!</definedName>
    <definedName name="f_date" localSheetId="40">#REF!</definedName>
    <definedName name="f_date" localSheetId="41">#REF!</definedName>
    <definedName name="f_date" localSheetId="42">#REF!</definedName>
    <definedName name="f_date" localSheetId="43">#REF!</definedName>
    <definedName name="f_date" localSheetId="44">#REF!</definedName>
    <definedName name="f_date" localSheetId="45">#REF!</definedName>
    <definedName name="f_date" localSheetId="46">#REF!</definedName>
    <definedName name="f_date" localSheetId="47">#REF!</definedName>
    <definedName name="f_date" localSheetId="48">#REF!</definedName>
    <definedName name="f_date" localSheetId="49">#REF!</definedName>
    <definedName name="f_date" localSheetId="50">#REF!</definedName>
    <definedName name="f_date" localSheetId="51">#REF!</definedName>
    <definedName name="f_date" localSheetId="52">#REF!</definedName>
    <definedName name="f_date" localSheetId="53">#REF!</definedName>
    <definedName name="f_date" localSheetId="54">#REF!</definedName>
    <definedName name="f_date" localSheetId="55">#REF!</definedName>
    <definedName name="f_date" localSheetId="56">#REF!</definedName>
    <definedName name="f_date" localSheetId="57">#REF!</definedName>
    <definedName name="f_date" localSheetId="58">#REF!</definedName>
    <definedName name="f_date" localSheetId="59">#REF!</definedName>
    <definedName name="f_date" localSheetId="60">#REF!</definedName>
    <definedName name="f_date" localSheetId="61">#REF!</definedName>
    <definedName name="f_date" localSheetId="62">#REF!</definedName>
    <definedName name="f_date" localSheetId="63">#REF!</definedName>
    <definedName name="f_date" localSheetId="64">#REF!</definedName>
    <definedName name="f_date" localSheetId="65">#REF!</definedName>
    <definedName name="f_date" localSheetId="66">#REF!</definedName>
    <definedName name="f_date" localSheetId="67">#REF!</definedName>
    <definedName name="f_date" localSheetId="68">#REF!</definedName>
    <definedName name="f_date" localSheetId="69">#REF!</definedName>
    <definedName name="f_date" localSheetId="70">#REF!</definedName>
    <definedName name="f_date" localSheetId="71">#REF!</definedName>
    <definedName name="f_date" localSheetId="72">#REF!</definedName>
    <definedName name="f_date" localSheetId="73">#REF!</definedName>
    <definedName name="f_date" localSheetId="74">#REF!</definedName>
    <definedName name="f_date" localSheetId="75">#REF!</definedName>
    <definedName name="f_date" localSheetId="76">#REF!</definedName>
    <definedName name="f_date" localSheetId="77">#REF!</definedName>
    <definedName name="f_date" localSheetId="78">#REF!</definedName>
    <definedName name="f_date" localSheetId="79">#REF!</definedName>
    <definedName name="f_date" localSheetId="80">#REF!</definedName>
    <definedName name="f_date" localSheetId="81">#REF!</definedName>
    <definedName name="f_date" localSheetId="82">#REF!</definedName>
    <definedName name="f_date" localSheetId="83">#REF!</definedName>
    <definedName name="f_date" localSheetId="84">#REF!</definedName>
    <definedName name="f_date" localSheetId="85">#REF!</definedName>
    <definedName name="f_date" localSheetId="86">#REF!</definedName>
    <definedName name="f_date" localSheetId="87">#REF!</definedName>
    <definedName name="f_date" localSheetId="88">#REF!</definedName>
    <definedName name="f_date" localSheetId="89">#REF!</definedName>
    <definedName name="f_date" localSheetId="90">#REF!</definedName>
    <definedName name="f_date" localSheetId="91">#REF!</definedName>
    <definedName name="f_date" localSheetId="92">#REF!</definedName>
    <definedName name="f_date" localSheetId="93">#REF!</definedName>
    <definedName name="f_date" localSheetId="94">#REF!</definedName>
    <definedName name="f_date" localSheetId="95">#REF!</definedName>
    <definedName name="f_date" localSheetId="96">#REF!</definedName>
    <definedName name="f_date" localSheetId="97">#REF!</definedName>
    <definedName name="f_date" localSheetId="98">#REF!</definedName>
    <definedName name="f_date" localSheetId="99">#REF!</definedName>
    <definedName name="f_date" localSheetId="100">#REF!</definedName>
    <definedName name="f_date" localSheetId="101">#REF!</definedName>
    <definedName name="f_date" localSheetId="102">#REF!</definedName>
    <definedName name="f_date" localSheetId="103">#REF!</definedName>
    <definedName name="f_date" localSheetId="15">#REF!</definedName>
    <definedName name="f_date" localSheetId="16">#REF!</definedName>
    <definedName name="f_date" localSheetId="20">#REF!</definedName>
    <definedName name="f_date" localSheetId="21">#REF!</definedName>
    <definedName name="f_date" localSheetId="22">#REF!</definedName>
    <definedName name="f_date" localSheetId="23">#REF!</definedName>
    <definedName name="f_date" localSheetId="17">#REF!</definedName>
    <definedName name="f_date" localSheetId="24">#REF!</definedName>
    <definedName name="f_date" localSheetId="25">#REF!</definedName>
    <definedName name="f_date" localSheetId="18">#REF!</definedName>
    <definedName name="f_date" localSheetId="19">#REF!</definedName>
    <definedName name="f_date" localSheetId="5">#REF!</definedName>
    <definedName name="f_date" localSheetId="6">#REF!</definedName>
    <definedName name="f_date" localSheetId="7">#REF!</definedName>
    <definedName name="f_date" localSheetId="8">#REF!</definedName>
    <definedName name="f_date" localSheetId="9">#REF!</definedName>
    <definedName name="f_date" localSheetId="10">#REF!</definedName>
    <definedName name="f_date" localSheetId="11">#REF!</definedName>
    <definedName name="f_date" localSheetId="12">#REF!</definedName>
    <definedName name="f_date" localSheetId="13">#REF!</definedName>
    <definedName name="f_date" localSheetId="14">#REF!</definedName>
    <definedName name="f_date">#REF!</definedName>
    <definedName name="f_formid" localSheetId="27">#REF!</definedName>
    <definedName name="f_formid" localSheetId="26">#REF!</definedName>
    <definedName name="f_formid" localSheetId="28">#REF!</definedName>
    <definedName name="f_formid" localSheetId="29">#REF!</definedName>
    <definedName name="f_formid" localSheetId="30">#REF!</definedName>
    <definedName name="f_formid" localSheetId="31">#REF!</definedName>
    <definedName name="f_formid" localSheetId="32">#REF!</definedName>
    <definedName name="f_formid" localSheetId="33">#REF!</definedName>
    <definedName name="f_formid" localSheetId="34">#REF!</definedName>
    <definedName name="f_formid" localSheetId="35">#REF!</definedName>
    <definedName name="f_formid" localSheetId="36">#REF!</definedName>
    <definedName name="f_formid" localSheetId="37">#REF!</definedName>
    <definedName name="f_formid" localSheetId="38">#REF!</definedName>
    <definedName name="f_formid" localSheetId="39">#REF!</definedName>
    <definedName name="f_formid" localSheetId="40">#REF!</definedName>
    <definedName name="f_formid" localSheetId="41">#REF!</definedName>
    <definedName name="f_formid" localSheetId="42">#REF!</definedName>
    <definedName name="f_formid" localSheetId="43">#REF!</definedName>
    <definedName name="f_formid" localSheetId="44">#REF!</definedName>
    <definedName name="f_formid" localSheetId="45">#REF!</definedName>
    <definedName name="f_formid" localSheetId="46">#REF!</definedName>
    <definedName name="f_formid" localSheetId="47">#REF!</definedName>
    <definedName name="f_formid" localSheetId="48">#REF!</definedName>
    <definedName name="f_formid" localSheetId="49">#REF!</definedName>
    <definedName name="f_formid" localSheetId="50">#REF!</definedName>
    <definedName name="f_formid" localSheetId="51">#REF!</definedName>
    <definedName name="f_formid" localSheetId="52">#REF!</definedName>
    <definedName name="f_formid" localSheetId="53">#REF!</definedName>
    <definedName name="f_formid" localSheetId="54">#REF!</definedName>
    <definedName name="f_formid" localSheetId="55">#REF!</definedName>
    <definedName name="f_formid" localSheetId="56">#REF!</definedName>
    <definedName name="f_formid" localSheetId="57">#REF!</definedName>
    <definedName name="f_formid" localSheetId="58">#REF!</definedName>
    <definedName name="f_formid" localSheetId="59">#REF!</definedName>
    <definedName name="f_formid" localSheetId="60">#REF!</definedName>
    <definedName name="f_formid" localSheetId="61">#REF!</definedName>
    <definedName name="f_formid" localSheetId="62">#REF!</definedName>
    <definedName name="f_formid" localSheetId="63">#REF!</definedName>
    <definedName name="f_formid" localSheetId="64">#REF!</definedName>
    <definedName name="f_formid" localSheetId="65">#REF!</definedName>
    <definedName name="f_formid" localSheetId="66">#REF!</definedName>
    <definedName name="f_formid" localSheetId="67">#REF!</definedName>
    <definedName name="f_formid" localSheetId="68">#REF!</definedName>
    <definedName name="f_formid" localSheetId="69">#REF!</definedName>
    <definedName name="f_formid" localSheetId="70">#REF!</definedName>
    <definedName name="f_formid" localSheetId="71">#REF!</definedName>
    <definedName name="f_formid" localSheetId="72">#REF!</definedName>
    <definedName name="f_formid" localSheetId="73">#REF!</definedName>
    <definedName name="f_formid" localSheetId="74">#REF!</definedName>
    <definedName name="f_formid" localSheetId="75">#REF!</definedName>
    <definedName name="f_formid" localSheetId="76">#REF!</definedName>
    <definedName name="f_formid" localSheetId="77">#REF!</definedName>
    <definedName name="f_formid" localSheetId="78">#REF!</definedName>
    <definedName name="f_formid" localSheetId="79">#REF!</definedName>
    <definedName name="f_formid" localSheetId="80">#REF!</definedName>
    <definedName name="f_formid" localSheetId="81">#REF!</definedName>
    <definedName name="f_formid" localSheetId="82">#REF!</definedName>
    <definedName name="f_formid" localSheetId="83">#REF!</definedName>
    <definedName name="f_formid" localSheetId="84">#REF!</definedName>
    <definedName name="f_formid" localSheetId="85">#REF!</definedName>
    <definedName name="f_formid" localSheetId="86">#REF!</definedName>
    <definedName name="f_formid" localSheetId="87">#REF!</definedName>
    <definedName name="f_formid" localSheetId="88">#REF!</definedName>
    <definedName name="f_formid" localSheetId="89">#REF!</definedName>
    <definedName name="f_formid" localSheetId="90">#REF!</definedName>
    <definedName name="f_formid" localSheetId="91">#REF!</definedName>
    <definedName name="f_formid" localSheetId="92">#REF!</definedName>
    <definedName name="f_formid" localSheetId="93">#REF!</definedName>
    <definedName name="f_formid" localSheetId="94">#REF!</definedName>
    <definedName name="f_formid" localSheetId="95">#REF!</definedName>
    <definedName name="f_formid" localSheetId="96">#REF!</definedName>
    <definedName name="f_formid" localSheetId="97">#REF!</definedName>
    <definedName name="f_formid" localSheetId="98">#REF!</definedName>
    <definedName name="f_formid" localSheetId="99">#REF!</definedName>
    <definedName name="f_formid" localSheetId="100">#REF!</definedName>
    <definedName name="f_formid" localSheetId="101">#REF!</definedName>
    <definedName name="f_formid" localSheetId="102">#REF!</definedName>
    <definedName name="f_formid" localSheetId="103">#REF!</definedName>
    <definedName name="f_formid" localSheetId="15">#REF!</definedName>
    <definedName name="f_formid" localSheetId="16">#REF!</definedName>
    <definedName name="f_formid" localSheetId="20">#REF!</definedName>
    <definedName name="f_formid" localSheetId="21">#REF!</definedName>
    <definedName name="f_formid" localSheetId="22">#REF!</definedName>
    <definedName name="f_formid" localSheetId="23">#REF!</definedName>
    <definedName name="f_formid" localSheetId="17">#REF!</definedName>
    <definedName name="f_formid" localSheetId="24">#REF!</definedName>
    <definedName name="f_formid" localSheetId="25">#REF!</definedName>
    <definedName name="f_formid" localSheetId="18">#REF!</definedName>
    <definedName name="f_formid" localSheetId="19">#REF!</definedName>
    <definedName name="f_formid" localSheetId="5">#REF!</definedName>
    <definedName name="f_formid" localSheetId="6">#REF!</definedName>
    <definedName name="f_formid" localSheetId="7">#REF!</definedName>
    <definedName name="f_formid" localSheetId="8">#REF!</definedName>
    <definedName name="f_formid" localSheetId="9">#REF!</definedName>
    <definedName name="f_formid" localSheetId="10">#REF!</definedName>
    <definedName name="f_formid" localSheetId="11">#REF!</definedName>
    <definedName name="f_formid" localSheetId="12">#REF!</definedName>
    <definedName name="f_formid" localSheetId="13">#REF!</definedName>
    <definedName name="f_formid" localSheetId="14">#REF!</definedName>
    <definedName name="f_formid">#REF!</definedName>
    <definedName name="f_formname" localSheetId="27">#REF!</definedName>
    <definedName name="f_formname" localSheetId="26">#REF!</definedName>
    <definedName name="f_formname" localSheetId="28">#REF!</definedName>
    <definedName name="f_formname" localSheetId="29">#REF!</definedName>
    <definedName name="f_formname" localSheetId="30">#REF!</definedName>
    <definedName name="f_formname" localSheetId="31">#REF!</definedName>
    <definedName name="f_formname" localSheetId="32">#REF!</definedName>
    <definedName name="f_formname" localSheetId="33">#REF!</definedName>
    <definedName name="f_formname" localSheetId="34">#REF!</definedName>
    <definedName name="f_formname" localSheetId="35">#REF!</definedName>
    <definedName name="f_formname" localSheetId="36">#REF!</definedName>
    <definedName name="f_formname" localSheetId="37">#REF!</definedName>
    <definedName name="f_formname" localSheetId="38">#REF!</definedName>
    <definedName name="f_formname" localSheetId="39">#REF!</definedName>
    <definedName name="f_formname" localSheetId="40">#REF!</definedName>
    <definedName name="f_formname" localSheetId="41">#REF!</definedName>
    <definedName name="f_formname" localSheetId="42">#REF!</definedName>
    <definedName name="f_formname" localSheetId="43">#REF!</definedName>
    <definedName name="f_formname" localSheetId="44">#REF!</definedName>
    <definedName name="f_formname" localSheetId="45">#REF!</definedName>
    <definedName name="f_formname" localSheetId="46">#REF!</definedName>
    <definedName name="f_formname" localSheetId="47">#REF!</definedName>
    <definedName name="f_formname" localSheetId="48">#REF!</definedName>
    <definedName name="f_formname" localSheetId="49">#REF!</definedName>
    <definedName name="f_formname" localSheetId="50">#REF!</definedName>
    <definedName name="f_formname" localSheetId="51">#REF!</definedName>
    <definedName name="f_formname" localSheetId="52">#REF!</definedName>
    <definedName name="f_formname" localSheetId="53">#REF!</definedName>
    <definedName name="f_formname" localSheetId="54">#REF!</definedName>
    <definedName name="f_formname" localSheetId="55">#REF!</definedName>
    <definedName name="f_formname" localSheetId="56">#REF!</definedName>
    <definedName name="f_formname" localSheetId="57">#REF!</definedName>
    <definedName name="f_formname" localSheetId="58">#REF!</definedName>
    <definedName name="f_formname" localSheetId="59">#REF!</definedName>
    <definedName name="f_formname" localSheetId="60">#REF!</definedName>
    <definedName name="f_formname" localSheetId="61">#REF!</definedName>
    <definedName name="f_formname" localSheetId="62">#REF!</definedName>
    <definedName name="f_formname" localSheetId="63">#REF!</definedName>
    <definedName name="f_formname" localSheetId="64">#REF!</definedName>
    <definedName name="f_formname" localSheetId="65">#REF!</definedName>
    <definedName name="f_formname" localSheetId="66">#REF!</definedName>
    <definedName name="f_formname" localSheetId="67">#REF!</definedName>
    <definedName name="f_formname" localSheetId="68">#REF!</definedName>
    <definedName name="f_formname" localSheetId="69">#REF!</definedName>
    <definedName name="f_formname" localSheetId="70">#REF!</definedName>
    <definedName name="f_formname" localSheetId="71">#REF!</definedName>
    <definedName name="f_formname" localSheetId="72">#REF!</definedName>
    <definedName name="f_formname" localSheetId="73">#REF!</definedName>
    <definedName name="f_formname" localSheetId="74">#REF!</definedName>
    <definedName name="f_formname" localSheetId="75">#REF!</definedName>
    <definedName name="f_formname" localSheetId="76">#REF!</definedName>
    <definedName name="f_formname" localSheetId="77">#REF!</definedName>
    <definedName name="f_formname" localSheetId="78">#REF!</definedName>
    <definedName name="f_formname" localSheetId="79">#REF!</definedName>
    <definedName name="f_formname" localSheetId="80">#REF!</definedName>
    <definedName name="f_formname" localSheetId="81">#REF!</definedName>
    <definedName name="f_formname" localSheetId="82">#REF!</definedName>
    <definedName name="f_formname" localSheetId="83">#REF!</definedName>
    <definedName name="f_formname" localSheetId="84">#REF!</definedName>
    <definedName name="f_formname" localSheetId="85">#REF!</definedName>
    <definedName name="f_formname" localSheetId="86">#REF!</definedName>
    <definedName name="f_formname" localSheetId="87">#REF!</definedName>
    <definedName name="f_formname" localSheetId="88">#REF!</definedName>
    <definedName name="f_formname" localSheetId="89">#REF!</definedName>
    <definedName name="f_formname" localSheetId="90">#REF!</definedName>
    <definedName name="f_formname" localSheetId="91">#REF!</definedName>
    <definedName name="f_formname" localSheetId="92">#REF!</definedName>
    <definedName name="f_formname" localSheetId="93">#REF!</definedName>
    <definedName name="f_formname" localSheetId="94">#REF!</definedName>
    <definedName name="f_formname" localSheetId="95">#REF!</definedName>
    <definedName name="f_formname" localSheetId="96">#REF!</definedName>
    <definedName name="f_formname" localSheetId="97">#REF!</definedName>
    <definedName name="f_formname" localSheetId="98">#REF!</definedName>
    <definedName name="f_formname" localSheetId="99">#REF!</definedName>
    <definedName name="f_formname" localSheetId="100">#REF!</definedName>
    <definedName name="f_formname" localSheetId="101">#REF!</definedName>
    <definedName name="f_formname" localSheetId="102">#REF!</definedName>
    <definedName name="f_formname" localSheetId="103">#REF!</definedName>
    <definedName name="f_formname" localSheetId="15">#REF!</definedName>
    <definedName name="f_formname" localSheetId="16">#REF!</definedName>
    <definedName name="f_formname" localSheetId="20">#REF!</definedName>
    <definedName name="f_formname" localSheetId="21">#REF!</definedName>
    <definedName name="f_formname" localSheetId="22">#REF!</definedName>
    <definedName name="f_formname" localSheetId="23">#REF!</definedName>
    <definedName name="f_formname" localSheetId="17">#REF!</definedName>
    <definedName name="f_formname" localSheetId="24">#REF!</definedName>
    <definedName name="f_formname" localSheetId="25">#REF!</definedName>
    <definedName name="f_formname" localSheetId="18">#REF!</definedName>
    <definedName name="f_formname" localSheetId="19">#REF!</definedName>
    <definedName name="f_formname" localSheetId="5">#REF!</definedName>
    <definedName name="f_formname" localSheetId="6">#REF!</definedName>
    <definedName name="f_formname" localSheetId="7">#REF!</definedName>
    <definedName name="f_formname" localSheetId="8">#REF!</definedName>
    <definedName name="f_formname" localSheetId="9">#REF!</definedName>
    <definedName name="f_formname" localSheetId="10">#REF!</definedName>
    <definedName name="f_formname" localSheetId="11">#REF!</definedName>
    <definedName name="f_formname" localSheetId="12">#REF!</definedName>
    <definedName name="f_formname" localSheetId="13">#REF!</definedName>
    <definedName name="f_formname" localSheetId="14">#REF!</definedName>
    <definedName name="f_formname">#REF!</definedName>
    <definedName name="f_page" localSheetId="27">#REF!</definedName>
    <definedName name="f_page" localSheetId="26">#REF!</definedName>
    <definedName name="f_page" localSheetId="28">#REF!</definedName>
    <definedName name="f_page" localSheetId="29">#REF!</definedName>
    <definedName name="f_page" localSheetId="30">#REF!</definedName>
    <definedName name="f_page" localSheetId="31">#REF!</definedName>
    <definedName name="f_page" localSheetId="32">#REF!</definedName>
    <definedName name="f_page" localSheetId="33">#REF!</definedName>
    <definedName name="f_page" localSheetId="34">#REF!</definedName>
    <definedName name="f_page" localSheetId="35">#REF!</definedName>
    <definedName name="f_page" localSheetId="36">#REF!</definedName>
    <definedName name="f_page" localSheetId="37">#REF!</definedName>
    <definedName name="f_page" localSheetId="38">#REF!</definedName>
    <definedName name="f_page" localSheetId="39">#REF!</definedName>
    <definedName name="f_page" localSheetId="40">#REF!</definedName>
    <definedName name="f_page" localSheetId="41">#REF!</definedName>
    <definedName name="f_page" localSheetId="42">#REF!</definedName>
    <definedName name="f_page" localSheetId="43">#REF!</definedName>
    <definedName name="f_page" localSheetId="44">#REF!</definedName>
    <definedName name="f_page" localSheetId="45">#REF!</definedName>
    <definedName name="f_page" localSheetId="46">#REF!</definedName>
    <definedName name="f_page" localSheetId="47">#REF!</definedName>
    <definedName name="f_page" localSheetId="48">#REF!</definedName>
    <definedName name="f_page" localSheetId="49">#REF!</definedName>
    <definedName name="f_page" localSheetId="50">#REF!</definedName>
    <definedName name="f_page" localSheetId="51">#REF!</definedName>
    <definedName name="f_page" localSheetId="52">#REF!</definedName>
    <definedName name="f_page" localSheetId="53">#REF!</definedName>
    <definedName name="f_page" localSheetId="54">#REF!</definedName>
    <definedName name="f_page" localSheetId="55">#REF!</definedName>
    <definedName name="f_page" localSheetId="56">#REF!</definedName>
    <definedName name="f_page" localSheetId="57">#REF!</definedName>
    <definedName name="f_page" localSheetId="58">#REF!</definedName>
    <definedName name="f_page" localSheetId="59">#REF!</definedName>
    <definedName name="f_page" localSheetId="60">#REF!</definedName>
    <definedName name="f_page" localSheetId="61">#REF!</definedName>
    <definedName name="f_page" localSheetId="62">#REF!</definedName>
    <definedName name="f_page" localSheetId="63">#REF!</definedName>
    <definedName name="f_page" localSheetId="64">#REF!</definedName>
    <definedName name="f_page" localSheetId="65">#REF!</definedName>
    <definedName name="f_page" localSheetId="66">#REF!</definedName>
    <definedName name="f_page" localSheetId="67">#REF!</definedName>
    <definedName name="f_page" localSheetId="68">#REF!</definedName>
    <definedName name="f_page" localSheetId="69">#REF!</definedName>
    <definedName name="f_page" localSheetId="70">#REF!</definedName>
    <definedName name="f_page" localSheetId="71">#REF!</definedName>
    <definedName name="f_page" localSheetId="72">#REF!</definedName>
    <definedName name="f_page" localSheetId="73">#REF!</definedName>
    <definedName name="f_page" localSheetId="74">#REF!</definedName>
    <definedName name="f_page" localSheetId="75">#REF!</definedName>
    <definedName name="f_page" localSheetId="76">#REF!</definedName>
    <definedName name="f_page" localSheetId="77">#REF!</definedName>
    <definedName name="f_page" localSheetId="78">#REF!</definedName>
    <definedName name="f_page" localSheetId="79">#REF!</definedName>
    <definedName name="f_page" localSheetId="80">#REF!</definedName>
    <definedName name="f_page" localSheetId="81">#REF!</definedName>
    <definedName name="f_page" localSheetId="82">#REF!</definedName>
    <definedName name="f_page" localSheetId="83">#REF!</definedName>
    <definedName name="f_page" localSheetId="84">#REF!</definedName>
    <definedName name="f_page" localSheetId="85">#REF!</definedName>
    <definedName name="f_page" localSheetId="86">#REF!</definedName>
    <definedName name="f_page" localSheetId="87">#REF!</definedName>
    <definedName name="f_page" localSheetId="88">#REF!</definedName>
    <definedName name="f_page" localSheetId="89">#REF!</definedName>
    <definedName name="f_page" localSheetId="90">#REF!</definedName>
    <definedName name="f_page" localSheetId="91">#REF!</definedName>
    <definedName name="f_page" localSheetId="92">#REF!</definedName>
    <definedName name="f_page" localSheetId="93">#REF!</definedName>
    <definedName name="f_page" localSheetId="94">#REF!</definedName>
    <definedName name="f_page" localSheetId="95">#REF!</definedName>
    <definedName name="f_page" localSheetId="96">#REF!</definedName>
    <definedName name="f_page" localSheetId="97">#REF!</definedName>
    <definedName name="f_page" localSheetId="98">#REF!</definedName>
    <definedName name="f_page" localSheetId="99">#REF!</definedName>
    <definedName name="f_page" localSheetId="100">#REF!</definedName>
    <definedName name="f_page" localSheetId="101">#REF!</definedName>
    <definedName name="f_page" localSheetId="102">#REF!</definedName>
    <definedName name="f_page" localSheetId="103">#REF!</definedName>
    <definedName name="f_page" localSheetId="15">#REF!</definedName>
    <definedName name="f_page" localSheetId="16">#REF!</definedName>
    <definedName name="f_page" localSheetId="20">#REF!</definedName>
    <definedName name="f_page" localSheetId="21">#REF!</definedName>
    <definedName name="f_page" localSheetId="22">#REF!</definedName>
    <definedName name="f_page" localSheetId="23">#REF!</definedName>
    <definedName name="f_page" localSheetId="17">#REF!</definedName>
    <definedName name="f_page" localSheetId="24">#REF!</definedName>
    <definedName name="f_page" localSheetId="25">#REF!</definedName>
    <definedName name="f_page" localSheetId="18">#REF!</definedName>
    <definedName name="f_page" localSheetId="19">#REF!</definedName>
    <definedName name="f_page" localSheetId="5">#REF!</definedName>
    <definedName name="f_page" localSheetId="6">#REF!</definedName>
    <definedName name="f_page" localSheetId="7">#REF!</definedName>
    <definedName name="f_page" localSheetId="8">#REF!</definedName>
    <definedName name="f_page" localSheetId="9">#REF!</definedName>
    <definedName name="f_page" localSheetId="10">#REF!</definedName>
    <definedName name="f_page" localSheetId="11">#REF!</definedName>
    <definedName name="f_page" localSheetId="12">#REF!</definedName>
    <definedName name="f_page" localSheetId="13">#REF!</definedName>
    <definedName name="f_page" localSheetId="14">#REF!</definedName>
    <definedName name="f_page">#REF!</definedName>
    <definedName name="FA" localSheetId="27">[2]A!#REF!</definedName>
    <definedName name="FA" localSheetId="26">[2]A!#REF!</definedName>
    <definedName name="FA" localSheetId="28">[2]A!#REF!</definedName>
    <definedName name="FA" localSheetId="29">[2]A!#REF!</definedName>
    <definedName name="FA" localSheetId="30">[2]A!#REF!</definedName>
    <definedName name="FA" localSheetId="31">[2]A!#REF!</definedName>
    <definedName name="FA" localSheetId="32">[2]A!#REF!</definedName>
    <definedName name="FA" localSheetId="33">[2]A!#REF!</definedName>
    <definedName name="FA" localSheetId="34">[2]A!#REF!</definedName>
    <definedName name="FA" localSheetId="35">[2]A!#REF!</definedName>
    <definedName name="FA" localSheetId="36">[2]A!#REF!</definedName>
    <definedName name="FA" localSheetId="37">[2]A!#REF!</definedName>
    <definedName name="FA" localSheetId="38">[2]A!#REF!</definedName>
    <definedName name="FA" localSheetId="39">[2]A!#REF!</definedName>
    <definedName name="FA" localSheetId="40">[2]A!#REF!</definedName>
    <definedName name="FA" localSheetId="41">[2]A!#REF!</definedName>
    <definedName name="FA" localSheetId="42">[2]A!#REF!</definedName>
    <definedName name="FA" localSheetId="43">[2]A!#REF!</definedName>
    <definedName name="FA" localSheetId="44">[2]A!#REF!</definedName>
    <definedName name="FA" localSheetId="45">[2]A!#REF!</definedName>
    <definedName name="FA" localSheetId="46">[2]A!#REF!</definedName>
    <definedName name="FA" localSheetId="47">[2]A!#REF!</definedName>
    <definedName name="FA" localSheetId="48">[2]A!#REF!</definedName>
    <definedName name="FA" localSheetId="49">[2]A!#REF!</definedName>
    <definedName name="FA" localSheetId="50">[2]A!#REF!</definedName>
    <definedName name="FA" localSheetId="51">[2]A!#REF!</definedName>
    <definedName name="FA" localSheetId="52">[2]A!#REF!</definedName>
    <definedName name="FA" localSheetId="53">[2]A!#REF!</definedName>
    <definedName name="FA" localSheetId="54">[2]A!#REF!</definedName>
    <definedName name="FA" localSheetId="55">[2]A!#REF!</definedName>
    <definedName name="FA" localSheetId="56">[2]A!#REF!</definedName>
    <definedName name="FA" localSheetId="57">[2]A!#REF!</definedName>
    <definedName name="FA" localSheetId="58">[2]A!#REF!</definedName>
    <definedName name="FA" localSheetId="59">[2]A!#REF!</definedName>
    <definedName name="FA" localSheetId="60">[2]A!#REF!</definedName>
    <definedName name="FA" localSheetId="61">[2]A!#REF!</definedName>
    <definedName name="FA" localSheetId="62">[2]A!#REF!</definedName>
    <definedName name="FA" localSheetId="63">[2]A!#REF!</definedName>
    <definedName name="FA" localSheetId="64">[2]A!#REF!</definedName>
    <definedName name="FA" localSheetId="65">[2]A!#REF!</definedName>
    <definedName name="FA" localSheetId="66">[2]A!#REF!</definedName>
    <definedName name="FA" localSheetId="67">[2]A!#REF!</definedName>
    <definedName name="FA" localSheetId="68">[2]A!#REF!</definedName>
    <definedName name="FA" localSheetId="69">[2]A!#REF!</definedName>
    <definedName name="FA" localSheetId="70">[2]A!#REF!</definedName>
    <definedName name="FA" localSheetId="71">[2]A!#REF!</definedName>
    <definedName name="FA" localSheetId="72">[2]A!#REF!</definedName>
    <definedName name="FA" localSheetId="73">[2]A!#REF!</definedName>
    <definedName name="FA" localSheetId="74">[2]A!#REF!</definedName>
    <definedName name="FA" localSheetId="75">[2]A!#REF!</definedName>
    <definedName name="FA" localSheetId="76">[2]A!#REF!</definedName>
    <definedName name="FA" localSheetId="77">[2]A!#REF!</definedName>
    <definedName name="FA" localSheetId="78">[2]A!#REF!</definedName>
    <definedName name="FA" localSheetId="79">[2]A!#REF!</definedName>
    <definedName name="FA" localSheetId="80">[2]A!#REF!</definedName>
    <definedName name="FA" localSheetId="81">[2]A!#REF!</definedName>
    <definedName name="FA" localSheetId="82">[2]A!#REF!</definedName>
    <definedName name="FA" localSheetId="83">[2]A!#REF!</definedName>
    <definedName name="FA" localSheetId="84">[2]A!#REF!</definedName>
    <definedName name="FA" localSheetId="85">[2]A!#REF!</definedName>
    <definedName name="FA" localSheetId="86">[2]A!#REF!</definedName>
    <definedName name="FA" localSheetId="87">[2]A!#REF!</definedName>
    <definedName name="FA" localSheetId="88">[2]A!#REF!</definedName>
    <definedName name="FA" localSheetId="89">[2]A!#REF!</definedName>
    <definedName name="FA" localSheetId="90">[2]A!#REF!</definedName>
    <definedName name="FA" localSheetId="91">[2]A!#REF!</definedName>
    <definedName name="FA" localSheetId="92">[2]A!#REF!</definedName>
    <definedName name="FA" localSheetId="93">[2]A!#REF!</definedName>
    <definedName name="FA" localSheetId="94">[2]A!#REF!</definedName>
    <definedName name="FA" localSheetId="95">[2]A!#REF!</definedName>
    <definedName name="FA" localSheetId="96">[2]A!#REF!</definedName>
    <definedName name="FA" localSheetId="97">[2]A!#REF!</definedName>
    <definedName name="FA" localSheetId="98">[2]A!#REF!</definedName>
    <definedName name="FA" localSheetId="99">[2]A!#REF!</definedName>
    <definedName name="FA" localSheetId="100">[2]A!#REF!</definedName>
    <definedName name="FA" localSheetId="101">[2]A!#REF!</definedName>
    <definedName name="FA" localSheetId="102">[2]A!#REF!</definedName>
    <definedName name="FA" localSheetId="103">[2]A!#REF!</definedName>
    <definedName name="FA" localSheetId="15">[2]A!#REF!</definedName>
    <definedName name="FA" localSheetId="16">[2]A!#REF!</definedName>
    <definedName name="FA" localSheetId="20">[2]A!#REF!</definedName>
    <definedName name="FA" localSheetId="21">[2]A!#REF!</definedName>
    <definedName name="FA" localSheetId="22">[2]A!#REF!</definedName>
    <definedName name="FA" localSheetId="23">[2]A!#REF!</definedName>
    <definedName name="FA" localSheetId="17">[2]A!#REF!</definedName>
    <definedName name="FA" localSheetId="24">[2]A!#REF!</definedName>
    <definedName name="FA" localSheetId="25">[2]A!#REF!</definedName>
    <definedName name="FA" localSheetId="18">[2]A!#REF!</definedName>
    <definedName name="FA" localSheetId="19">[2]A!#REF!</definedName>
    <definedName name="FA" localSheetId="5">[2]A!#REF!</definedName>
    <definedName name="FA" localSheetId="6">[2]A!#REF!</definedName>
    <definedName name="FA" localSheetId="7">[2]A!#REF!</definedName>
    <definedName name="FA" localSheetId="8">[2]A!#REF!</definedName>
    <definedName name="FA" localSheetId="9">[2]A!#REF!</definedName>
    <definedName name="FA" localSheetId="10">[2]A!#REF!</definedName>
    <definedName name="FA" localSheetId="11">[2]A!#REF!</definedName>
    <definedName name="FA" localSheetId="12">[2]A!#REF!</definedName>
    <definedName name="FA" localSheetId="13">[2]A!#REF!</definedName>
    <definedName name="FA" localSheetId="14">[2]A!#REF!</definedName>
    <definedName name="FA">[2]A!#REF!</definedName>
    <definedName name="faizin" localSheetId="27">[11]!Select_RefAct2</definedName>
    <definedName name="faizin" localSheetId="26">[11]!Select_RefAct2</definedName>
    <definedName name="faizin" localSheetId="28">[11]!Select_RefAct2</definedName>
    <definedName name="faizin" localSheetId="29">[11]!Select_RefAct2</definedName>
    <definedName name="faizin" localSheetId="30">[11]!Select_RefAct2</definedName>
    <definedName name="faizin" localSheetId="31">[11]!Select_RefAct2</definedName>
    <definedName name="faizin" localSheetId="32">[11]!Select_RefAct2</definedName>
    <definedName name="faizin" localSheetId="33">[11]!Select_RefAct2</definedName>
    <definedName name="faizin" localSheetId="34">[11]!Select_RefAct2</definedName>
    <definedName name="faizin" localSheetId="35">[11]!Select_RefAct2</definedName>
    <definedName name="faizin" localSheetId="36">[11]!Select_RefAct2</definedName>
    <definedName name="faizin" localSheetId="37">[11]!Select_RefAct2</definedName>
    <definedName name="faizin" localSheetId="38">[11]!Select_RefAct2</definedName>
    <definedName name="faizin" localSheetId="39">[11]!Select_RefAct2</definedName>
    <definedName name="faizin" localSheetId="40">[11]!Select_RefAct2</definedName>
    <definedName name="faizin" localSheetId="41">[11]!Select_RefAct2</definedName>
    <definedName name="faizin" localSheetId="42">[11]!Select_RefAct2</definedName>
    <definedName name="faizin" localSheetId="43">[11]!Select_RefAct2</definedName>
    <definedName name="faizin" localSheetId="44">[11]!Select_RefAct2</definedName>
    <definedName name="faizin" localSheetId="45">[11]!Select_RefAct2</definedName>
    <definedName name="faizin" localSheetId="46">[11]!Select_RefAct2</definedName>
    <definedName name="faizin" localSheetId="47">[11]!Select_RefAct2</definedName>
    <definedName name="faizin" localSheetId="48">[11]!Select_RefAct2</definedName>
    <definedName name="faizin" localSheetId="49">[11]!Select_RefAct2</definedName>
    <definedName name="faizin" localSheetId="50">[11]!Select_RefAct2</definedName>
    <definedName name="faizin" localSheetId="51">[11]!Select_RefAct2</definedName>
    <definedName name="faizin" localSheetId="52">[11]!Select_RefAct2</definedName>
    <definedName name="faizin" localSheetId="53">[11]!Select_RefAct2</definedName>
    <definedName name="faizin" localSheetId="54">[11]!Select_RefAct2</definedName>
    <definedName name="faizin" localSheetId="55">[11]!Select_RefAct2</definedName>
    <definedName name="faizin" localSheetId="56">[11]!Select_RefAct2</definedName>
    <definedName name="faizin" localSheetId="57">[11]!Select_RefAct2</definedName>
    <definedName name="faizin" localSheetId="58">[11]!Select_RefAct2</definedName>
    <definedName name="faizin" localSheetId="59">[11]!Select_RefAct2</definedName>
    <definedName name="faizin" localSheetId="60">[11]!Select_RefAct2</definedName>
    <definedName name="faizin" localSheetId="61">[11]!Select_RefAct2</definedName>
    <definedName name="faizin" localSheetId="62">[11]!Select_RefAct2</definedName>
    <definedName name="faizin" localSheetId="63">[11]!Select_RefAct2</definedName>
    <definedName name="faizin" localSheetId="64">[11]!Select_RefAct2</definedName>
    <definedName name="faizin" localSheetId="65">[11]!Select_RefAct2</definedName>
    <definedName name="faizin" localSheetId="66">[11]!Select_RefAct2</definedName>
    <definedName name="faizin" localSheetId="67">[11]!Select_RefAct2</definedName>
    <definedName name="faizin" localSheetId="68">[11]!Select_RefAct2</definedName>
    <definedName name="faizin" localSheetId="69">[11]!Select_RefAct2</definedName>
    <definedName name="faizin" localSheetId="70">[11]!Select_RefAct2</definedName>
    <definedName name="faizin" localSheetId="71">[11]!Select_RefAct2</definedName>
    <definedName name="faizin" localSheetId="72">[11]!Select_RefAct2</definedName>
    <definedName name="faizin" localSheetId="73">[11]!Select_RefAct2</definedName>
    <definedName name="faizin" localSheetId="74">[11]!Select_RefAct2</definedName>
    <definedName name="faizin" localSheetId="75">[11]!Select_RefAct2</definedName>
    <definedName name="faizin" localSheetId="76">[11]!Select_RefAct2</definedName>
    <definedName name="faizin" localSheetId="77">[11]!Select_RefAct2</definedName>
    <definedName name="faizin" localSheetId="78">[11]!Select_RefAct2</definedName>
    <definedName name="faizin" localSheetId="79">[11]!Select_RefAct2</definedName>
    <definedName name="faizin" localSheetId="80">[11]!Select_RefAct2</definedName>
    <definedName name="faizin" localSheetId="81">[11]!Select_RefAct2</definedName>
    <definedName name="faizin" localSheetId="82">[11]!Select_RefAct2</definedName>
    <definedName name="faizin" localSheetId="83">[11]!Select_RefAct2</definedName>
    <definedName name="faizin" localSheetId="84">[11]!Select_RefAct2</definedName>
    <definedName name="faizin" localSheetId="85">[11]!Select_RefAct2</definedName>
    <definedName name="faizin" localSheetId="86">[11]!Select_RefAct2</definedName>
    <definedName name="faizin" localSheetId="87">[11]!Select_RefAct2</definedName>
    <definedName name="faizin" localSheetId="88">[11]!Select_RefAct2</definedName>
    <definedName name="faizin" localSheetId="89">[11]!Select_RefAct2</definedName>
    <definedName name="faizin" localSheetId="90">[11]!Select_RefAct2</definedName>
    <definedName name="faizin" localSheetId="91">[11]!Select_RefAct2</definedName>
    <definedName name="faizin" localSheetId="92">[11]!Select_RefAct2</definedName>
    <definedName name="faizin" localSheetId="93">[11]!Select_RefAct2</definedName>
    <definedName name="faizin" localSheetId="94">[11]!Select_RefAct2</definedName>
    <definedName name="faizin" localSheetId="95">[11]!Select_RefAct2</definedName>
    <definedName name="faizin" localSheetId="96">[11]!Select_RefAct2</definedName>
    <definedName name="faizin" localSheetId="97">[11]!Select_RefAct2</definedName>
    <definedName name="faizin" localSheetId="98">[11]!Select_RefAct2</definedName>
    <definedName name="faizin" localSheetId="99">[11]!Select_RefAct2</definedName>
    <definedName name="faizin" localSheetId="100">[11]!Select_RefAct2</definedName>
    <definedName name="faizin" localSheetId="101">[11]!Select_RefAct2</definedName>
    <definedName name="faizin" localSheetId="102">[11]!Select_RefAct2</definedName>
    <definedName name="faizin" localSheetId="103">[11]!Select_RefAct2</definedName>
    <definedName name="faizin" localSheetId="104">[11]!Select_RefAct2</definedName>
    <definedName name="faizin" localSheetId="15">[11]!Select_RefAct2</definedName>
    <definedName name="faizin" localSheetId="16">[11]!Select_RefAct2</definedName>
    <definedName name="faizin" localSheetId="20">[11]!Select_RefAct2</definedName>
    <definedName name="faizin" localSheetId="21">[11]!Select_RefAct2</definedName>
    <definedName name="faizin" localSheetId="22">[11]!Select_RefAct2</definedName>
    <definedName name="faizin" localSheetId="23">[11]!Select_RefAct2</definedName>
    <definedName name="faizin" localSheetId="17">[11]!Select_RefAct2</definedName>
    <definedName name="faizin" localSheetId="24">[11]!Select_RefAct2</definedName>
    <definedName name="faizin" localSheetId="25">[11]!Select_RefAct2</definedName>
    <definedName name="faizin" localSheetId="18">[11]!Select_RefAct2</definedName>
    <definedName name="faizin" localSheetId="19">[11]!Select_RefAct2</definedName>
    <definedName name="faizin" localSheetId="5">[11]!Select_RefAct2</definedName>
    <definedName name="faizin" localSheetId="6">[11]!Select_RefAct2</definedName>
    <definedName name="faizin" localSheetId="7">[11]!Select_RefAct2</definedName>
    <definedName name="faizin" localSheetId="8">[11]!Select_RefAct2</definedName>
    <definedName name="faizin" localSheetId="9">[11]!Select_RefAct2</definedName>
    <definedName name="faizin" localSheetId="10">[11]!Select_RefAct2</definedName>
    <definedName name="faizin" localSheetId="11">[11]!Select_RefAct2</definedName>
    <definedName name="faizin" localSheetId="12">[11]!Select_RefAct2</definedName>
    <definedName name="faizin" localSheetId="13">[11]!Select_RefAct2</definedName>
    <definedName name="faizin" localSheetId="14">[11]!Select_RefAct2</definedName>
    <definedName name="faizin">[11]!Select_RefAct2</definedName>
    <definedName name="FILE" localSheetId="27">#REF!</definedName>
    <definedName name="FILE" localSheetId="26">#REF!</definedName>
    <definedName name="FILE" localSheetId="28">#REF!</definedName>
    <definedName name="FILE" localSheetId="29">#REF!</definedName>
    <definedName name="FILE" localSheetId="30">#REF!</definedName>
    <definedName name="FILE" localSheetId="31">#REF!</definedName>
    <definedName name="FILE" localSheetId="32">#REF!</definedName>
    <definedName name="FILE" localSheetId="33">#REF!</definedName>
    <definedName name="FILE" localSheetId="34">#REF!</definedName>
    <definedName name="FILE" localSheetId="35">#REF!</definedName>
    <definedName name="FILE" localSheetId="36">#REF!</definedName>
    <definedName name="FILE" localSheetId="37">#REF!</definedName>
    <definedName name="FILE" localSheetId="38">#REF!</definedName>
    <definedName name="FILE" localSheetId="39">#REF!</definedName>
    <definedName name="FILE" localSheetId="40">#REF!</definedName>
    <definedName name="FILE" localSheetId="41">#REF!</definedName>
    <definedName name="FILE" localSheetId="42">#REF!</definedName>
    <definedName name="FILE" localSheetId="43">#REF!</definedName>
    <definedName name="FILE" localSheetId="44">#REF!</definedName>
    <definedName name="FILE" localSheetId="45">#REF!</definedName>
    <definedName name="FILE" localSheetId="46">#REF!</definedName>
    <definedName name="FILE" localSheetId="47">#REF!</definedName>
    <definedName name="FILE" localSheetId="48">#REF!</definedName>
    <definedName name="FILE" localSheetId="49">#REF!</definedName>
    <definedName name="FILE" localSheetId="50">#REF!</definedName>
    <definedName name="FILE" localSheetId="51">#REF!</definedName>
    <definedName name="FILE" localSheetId="52">#REF!</definedName>
    <definedName name="FILE" localSheetId="53">#REF!</definedName>
    <definedName name="FILE" localSheetId="54">#REF!</definedName>
    <definedName name="FILE" localSheetId="55">#REF!</definedName>
    <definedName name="FILE" localSheetId="56">#REF!</definedName>
    <definedName name="FILE" localSheetId="57">#REF!</definedName>
    <definedName name="FILE" localSheetId="58">#REF!</definedName>
    <definedName name="FILE" localSheetId="59">#REF!</definedName>
    <definedName name="FILE" localSheetId="60">#REF!</definedName>
    <definedName name="FILE" localSheetId="61">#REF!</definedName>
    <definedName name="FILE" localSheetId="62">#REF!</definedName>
    <definedName name="FILE" localSheetId="63">#REF!</definedName>
    <definedName name="FILE" localSheetId="64">#REF!</definedName>
    <definedName name="FILE" localSheetId="65">#REF!</definedName>
    <definedName name="FILE" localSheetId="66">#REF!</definedName>
    <definedName name="FILE" localSheetId="67">#REF!</definedName>
    <definedName name="FILE" localSheetId="68">#REF!</definedName>
    <definedName name="FILE" localSheetId="69">#REF!</definedName>
    <definedName name="FILE" localSheetId="70">#REF!</definedName>
    <definedName name="FILE" localSheetId="71">#REF!</definedName>
    <definedName name="FILE" localSheetId="72">#REF!</definedName>
    <definedName name="FILE" localSheetId="73">#REF!</definedName>
    <definedName name="FILE" localSheetId="74">#REF!</definedName>
    <definedName name="FILE" localSheetId="75">#REF!</definedName>
    <definedName name="FILE" localSheetId="76">#REF!</definedName>
    <definedName name="FILE" localSheetId="77">#REF!</definedName>
    <definedName name="FILE" localSheetId="78">#REF!</definedName>
    <definedName name="FILE" localSheetId="79">#REF!</definedName>
    <definedName name="FILE" localSheetId="80">#REF!</definedName>
    <definedName name="FILE" localSheetId="81">#REF!</definedName>
    <definedName name="FILE" localSheetId="82">#REF!</definedName>
    <definedName name="FILE" localSheetId="83">#REF!</definedName>
    <definedName name="FILE" localSheetId="84">#REF!</definedName>
    <definedName name="FILE" localSheetId="85">#REF!</definedName>
    <definedName name="FILE" localSheetId="86">#REF!</definedName>
    <definedName name="FILE" localSheetId="87">#REF!</definedName>
    <definedName name="FILE" localSheetId="88">#REF!</definedName>
    <definedName name="FILE" localSheetId="89">#REF!</definedName>
    <definedName name="FILE" localSheetId="90">#REF!</definedName>
    <definedName name="FILE" localSheetId="91">#REF!</definedName>
    <definedName name="FILE" localSheetId="92">#REF!</definedName>
    <definedName name="FILE" localSheetId="93">#REF!</definedName>
    <definedName name="FILE" localSheetId="94">#REF!</definedName>
    <definedName name="FILE" localSheetId="95">#REF!</definedName>
    <definedName name="FILE" localSheetId="96">#REF!</definedName>
    <definedName name="FILE" localSheetId="97">#REF!</definedName>
    <definedName name="FILE" localSheetId="98">#REF!</definedName>
    <definedName name="FILE" localSheetId="99">#REF!</definedName>
    <definedName name="FILE" localSheetId="100">#REF!</definedName>
    <definedName name="FILE" localSheetId="101">#REF!</definedName>
    <definedName name="FILE" localSheetId="102">#REF!</definedName>
    <definedName name="FILE" localSheetId="103">#REF!</definedName>
    <definedName name="FILE" localSheetId="15">#REF!</definedName>
    <definedName name="FILE" localSheetId="16">#REF!</definedName>
    <definedName name="FILE" localSheetId="20">#REF!</definedName>
    <definedName name="FILE" localSheetId="21">#REF!</definedName>
    <definedName name="FILE" localSheetId="22">#REF!</definedName>
    <definedName name="FILE" localSheetId="23">#REF!</definedName>
    <definedName name="FILE" localSheetId="17">#REF!</definedName>
    <definedName name="FILE" localSheetId="24">#REF!</definedName>
    <definedName name="FILE" localSheetId="25">#REF!</definedName>
    <definedName name="FILE" localSheetId="18">#REF!</definedName>
    <definedName name="FILE" localSheetId="19">#REF!</definedName>
    <definedName name="FILE" localSheetId="5">#REF!</definedName>
    <definedName name="FILE" localSheetId="6">#REF!</definedName>
    <definedName name="FILE" localSheetId="7">#REF!</definedName>
    <definedName name="FILE" localSheetId="8">#REF!</definedName>
    <definedName name="FILE" localSheetId="9">#REF!</definedName>
    <definedName name="FILE" localSheetId="10">#REF!</definedName>
    <definedName name="FILE" localSheetId="11">#REF!</definedName>
    <definedName name="FILE" localSheetId="12">#REF!</definedName>
    <definedName name="FILE" localSheetId="13">#REF!</definedName>
    <definedName name="FILE" localSheetId="14">#REF!</definedName>
    <definedName name="FILE">#REF!</definedName>
    <definedName name="FOBJPN" localSheetId="27">#REF!</definedName>
    <definedName name="FOBJPN" localSheetId="26">#REF!</definedName>
    <definedName name="FOBJPN" localSheetId="28">#REF!</definedName>
    <definedName name="FOBJPN" localSheetId="29">#REF!</definedName>
    <definedName name="FOBJPN" localSheetId="30">#REF!</definedName>
    <definedName name="FOBJPN" localSheetId="31">#REF!</definedName>
    <definedName name="FOBJPN" localSheetId="32">#REF!</definedName>
    <definedName name="FOBJPN" localSheetId="33">#REF!</definedName>
    <definedName name="FOBJPN" localSheetId="34">#REF!</definedName>
    <definedName name="FOBJPN" localSheetId="35">#REF!</definedName>
    <definedName name="FOBJPN" localSheetId="36">#REF!</definedName>
    <definedName name="FOBJPN" localSheetId="37">#REF!</definedName>
    <definedName name="FOBJPN" localSheetId="38">#REF!</definedName>
    <definedName name="FOBJPN" localSheetId="39">#REF!</definedName>
    <definedName name="FOBJPN" localSheetId="40">#REF!</definedName>
    <definedName name="FOBJPN" localSheetId="41">#REF!</definedName>
    <definedName name="FOBJPN" localSheetId="42">#REF!</definedName>
    <definedName name="FOBJPN" localSheetId="43">#REF!</definedName>
    <definedName name="FOBJPN" localSheetId="44">#REF!</definedName>
    <definedName name="FOBJPN" localSheetId="45">#REF!</definedName>
    <definedName name="FOBJPN" localSheetId="46">#REF!</definedName>
    <definedName name="FOBJPN" localSheetId="47">#REF!</definedName>
    <definedName name="FOBJPN" localSheetId="48">#REF!</definedName>
    <definedName name="FOBJPN" localSheetId="49">#REF!</definedName>
    <definedName name="FOBJPN" localSheetId="50">#REF!</definedName>
    <definedName name="FOBJPN" localSheetId="51">#REF!</definedName>
    <definedName name="FOBJPN" localSheetId="52">#REF!</definedName>
    <definedName name="FOBJPN" localSheetId="53">#REF!</definedName>
    <definedName name="FOBJPN" localSheetId="54">#REF!</definedName>
    <definedName name="FOBJPN" localSheetId="55">#REF!</definedName>
    <definedName name="FOBJPN" localSheetId="56">#REF!</definedName>
    <definedName name="FOBJPN" localSheetId="57">#REF!</definedName>
    <definedName name="FOBJPN" localSheetId="58">#REF!</definedName>
    <definedName name="FOBJPN" localSheetId="59">#REF!</definedName>
    <definedName name="FOBJPN" localSheetId="60">#REF!</definedName>
    <definedName name="FOBJPN" localSheetId="61">#REF!</definedName>
    <definedName name="FOBJPN" localSheetId="62">#REF!</definedName>
    <definedName name="FOBJPN" localSheetId="63">#REF!</definedName>
    <definedName name="FOBJPN" localSheetId="64">#REF!</definedName>
    <definedName name="FOBJPN" localSheetId="65">#REF!</definedName>
    <definedName name="FOBJPN" localSheetId="66">#REF!</definedName>
    <definedName name="FOBJPN" localSheetId="67">#REF!</definedName>
    <definedName name="FOBJPN" localSheetId="68">#REF!</definedName>
    <definedName name="FOBJPN" localSheetId="69">#REF!</definedName>
    <definedName name="FOBJPN" localSheetId="70">#REF!</definedName>
    <definedName name="FOBJPN" localSheetId="71">#REF!</definedName>
    <definedName name="FOBJPN" localSheetId="72">#REF!</definedName>
    <definedName name="FOBJPN" localSheetId="73">#REF!</definedName>
    <definedName name="FOBJPN" localSheetId="74">#REF!</definedName>
    <definedName name="FOBJPN" localSheetId="75">#REF!</definedName>
    <definedName name="FOBJPN" localSheetId="76">#REF!</definedName>
    <definedName name="FOBJPN" localSheetId="77">#REF!</definedName>
    <definedName name="FOBJPN" localSheetId="78">#REF!</definedName>
    <definedName name="FOBJPN" localSheetId="79">#REF!</definedName>
    <definedName name="FOBJPN" localSheetId="80">#REF!</definedName>
    <definedName name="FOBJPN" localSheetId="81">#REF!</definedName>
    <definedName name="FOBJPN" localSheetId="82">#REF!</definedName>
    <definedName name="FOBJPN" localSheetId="83">#REF!</definedName>
    <definedName name="FOBJPN" localSheetId="84">#REF!</definedName>
    <definedName name="FOBJPN" localSheetId="85">#REF!</definedName>
    <definedName name="FOBJPN" localSheetId="86">#REF!</definedName>
    <definedName name="FOBJPN" localSheetId="87">#REF!</definedName>
    <definedName name="FOBJPN" localSheetId="88">#REF!</definedName>
    <definedName name="FOBJPN" localSheetId="89">#REF!</definedName>
    <definedName name="FOBJPN" localSheetId="90">#REF!</definedName>
    <definedName name="FOBJPN" localSheetId="91">#REF!</definedName>
    <definedName name="FOBJPN" localSheetId="92">#REF!</definedName>
    <definedName name="FOBJPN" localSheetId="93">#REF!</definedName>
    <definedName name="FOBJPN" localSheetId="94">#REF!</definedName>
    <definedName name="FOBJPN" localSheetId="95">#REF!</definedName>
    <definedName name="FOBJPN" localSheetId="96">#REF!</definedName>
    <definedName name="FOBJPN" localSheetId="97">#REF!</definedName>
    <definedName name="FOBJPN" localSheetId="98">#REF!</definedName>
    <definedName name="FOBJPN" localSheetId="99">#REF!</definedName>
    <definedName name="FOBJPN" localSheetId="100">#REF!</definedName>
    <definedName name="FOBJPN" localSheetId="101">#REF!</definedName>
    <definedName name="FOBJPN" localSheetId="102">#REF!</definedName>
    <definedName name="FOBJPN" localSheetId="103">#REF!</definedName>
    <definedName name="FOBJPN" localSheetId="15">#REF!</definedName>
    <definedName name="FOBJPN" localSheetId="16">#REF!</definedName>
    <definedName name="FOBJPN" localSheetId="20">#REF!</definedName>
    <definedName name="FOBJPN" localSheetId="21">#REF!</definedName>
    <definedName name="FOBJPN" localSheetId="22">#REF!</definedName>
    <definedName name="FOBJPN" localSheetId="23">#REF!</definedName>
    <definedName name="FOBJPN" localSheetId="17">#REF!</definedName>
    <definedName name="FOBJPN" localSheetId="24">#REF!</definedName>
    <definedName name="FOBJPN" localSheetId="25">#REF!</definedName>
    <definedName name="FOBJPN" localSheetId="18">#REF!</definedName>
    <definedName name="FOBJPN" localSheetId="19">#REF!</definedName>
    <definedName name="FOBJPN" localSheetId="5">#REF!</definedName>
    <definedName name="FOBJPN" localSheetId="6">#REF!</definedName>
    <definedName name="FOBJPN" localSheetId="7">#REF!</definedName>
    <definedName name="FOBJPN" localSheetId="8">#REF!</definedName>
    <definedName name="FOBJPN" localSheetId="9">#REF!</definedName>
    <definedName name="FOBJPN" localSheetId="10">#REF!</definedName>
    <definedName name="FOBJPN" localSheetId="11">#REF!</definedName>
    <definedName name="FOBJPN" localSheetId="12">#REF!</definedName>
    <definedName name="FOBJPN" localSheetId="13">#REF!</definedName>
    <definedName name="FOBJPN" localSheetId="14">#REF!</definedName>
    <definedName name="FOBJPN">#REF!</definedName>
    <definedName name="HOSPITAL___PT_BII" localSheetId="27">#REF!</definedName>
    <definedName name="HOSPITAL___PT_BII" localSheetId="26">#REF!</definedName>
    <definedName name="HOSPITAL___PT_BII" localSheetId="28">#REF!</definedName>
    <definedName name="HOSPITAL___PT_BII" localSheetId="29">#REF!</definedName>
    <definedName name="HOSPITAL___PT_BII" localSheetId="30">#REF!</definedName>
    <definedName name="HOSPITAL___PT_BII" localSheetId="31">#REF!</definedName>
    <definedName name="HOSPITAL___PT_BII" localSheetId="32">#REF!</definedName>
    <definedName name="HOSPITAL___PT_BII" localSheetId="33">#REF!</definedName>
    <definedName name="HOSPITAL___PT_BII" localSheetId="34">#REF!</definedName>
    <definedName name="HOSPITAL___PT_BII" localSheetId="35">#REF!</definedName>
    <definedName name="HOSPITAL___PT_BII" localSheetId="36">#REF!</definedName>
    <definedName name="HOSPITAL___PT_BII" localSheetId="37">#REF!</definedName>
    <definedName name="HOSPITAL___PT_BII" localSheetId="38">#REF!</definedName>
    <definedName name="HOSPITAL___PT_BII" localSheetId="39">#REF!</definedName>
    <definedName name="HOSPITAL___PT_BII" localSheetId="40">#REF!</definedName>
    <definedName name="HOSPITAL___PT_BII" localSheetId="41">#REF!</definedName>
    <definedName name="HOSPITAL___PT_BII" localSheetId="42">#REF!</definedName>
    <definedName name="HOSPITAL___PT_BII" localSheetId="43">#REF!</definedName>
    <definedName name="HOSPITAL___PT_BII" localSheetId="44">#REF!</definedName>
    <definedName name="HOSPITAL___PT_BII" localSheetId="45">#REF!</definedName>
    <definedName name="HOSPITAL___PT_BII" localSheetId="46">#REF!</definedName>
    <definedName name="HOSPITAL___PT_BII" localSheetId="47">#REF!</definedName>
    <definedName name="HOSPITAL___PT_BII" localSheetId="48">#REF!</definedName>
    <definedName name="HOSPITAL___PT_BII" localSheetId="49">#REF!</definedName>
    <definedName name="HOSPITAL___PT_BII" localSheetId="50">#REF!</definedName>
    <definedName name="HOSPITAL___PT_BII" localSheetId="51">#REF!</definedName>
    <definedName name="HOSPITAL___PT_BII" localSheetId="52">#REF!</definedName>
    <definedName name="HOSPITAL___PT_BII" localSheetId="53">#REF!</definedName>
    <definedName name="HOSPITAL___PT_BII" localSheetId="54">#REF!</definedName>
    <definedName name="HOSPITAL___PT_BII" localSheetId="55">#REF!</definedName>
    <definedName name="HOSPITAL___PT_BII" localSheetId="56">#REF!</definedName>
    <definedName name="HOSPITAL___PT_BII" localSheetId="57">#REF!</definedName>
    <definedName name="HOSPITAL___PT_BII" localSheetId="58">#REF!</definedName>
    <definedName name="HOSPITAL___PT_BII" localSheetId="59">#REF!</definedName>
    <definedName name="HOSPITAL___PT_BII" localSheetId="60">#REF!</definedName>
    <definedName name="HOSPITAL___PT_BII" localSheetId="61">#REF!</definedName>
    <definedName name="HOSPITAL___PT_BII" localSheetId="62">#REF!</definedName>
    <definedName name="HOSPITAL___PT_BII" localSheetId="63">#REF!</definedName>
    <definedName name="HOSPITAL___PT_BII" localSheetId="64">#REF!</definedName>
    <definedName name="HOSPITAL___PT_BII" localSheetId="65">#REF!</definedName>
    <definedName name="HOSPITAL___PT_BII" localSheetId="66">#REF!</definedName>
    <definedName name="HOSPITAL___PT_BII" localSheetId="67">#REF!</definedName>
    <definedName name="HOSPITAL___PT_BII" localSheetId="68">#REF!</definedName>
    <definedName name="HOSPITAL___PT_BII" localSheetId="69">#REF!</definedName>
    <definedName name="HOSPITAL___PT_BII" localSheetId="70">#REF!</definedName>
    <definedName name="HOSPITAL___PT_BII" localSheetId="71">#REF!</definedName>
    <definedName name="HOSPITAL___PT_BII" localSheetId="72">#REF!</definedName>
    <definedName name="HOSPITAL___PT_BII" localSheetId="73">#REF!</definedName>
    <definedName name="HOSPITAL___PT_BII" localSheetId="74">#REF!</definedName>
    <definedName name="HOSPITAL___PT_BII" localSheetId="75">#REF!</definedName>
    <definedName name="HOSPITAL___PT_BII" localSheetId="76">#REF!</definedName>
    <definedName name="HOSPITAL___PT_BII" localSheetId="77">#REF!</definedName>
    <definedName name="HOSPITAL___PT_BII" localSheetId="78">#REF!</definedName>
    <definedName name="HOSPITAL___PT_BII" localSheetId="79">#REF!</definedName>
    <definedName name="HOSPITAL___PT_BII" localSheetId="80">#REF!</definedName>
    <definedName name="HOSPITAL___PT_BII" localSheetId="81">#REF!</definedName>
    <definedName name="HOSPITAL___PT_BII" localSheetId="82">#REF!</definedName>
    <definedName name="HOSPITAL___PT_BII" localSheetId="83">#REF!</definedName>
    <definedName name="HOSPITAL___PT_BII" localSheetId="84">#REF!</definedName>
    <definedName name="HOSPITAL___PT_BII" localSheetId="85">#REF!</definedName>
    <definedName name="HOSPITAL___PT_BII" localSheetId="86">#REF!</definedName>
    <definedName name="HOSPITAL___PT_BII" localSheetId="87">#REF!</definedName>
    <definedName name="HOSPITAL___PT_BII" localSheetId="88">#REF!</definedName>
    <definedName name="HOSPITAL___PT_BII" localSheetId="89">#REF!</definedName>
    <definedName name="HOSPITAL___PT_BII" localSheetId="90">#REF!</definedName>
    <definedName name="HOSPITAL___PT_BII" localSheetId="91">#REF!</definedName>
    <definedName name="HOSPITAL___PT_BII" localSheetId="92">#REF!</definedName>
    <definedName name="HOSPITAL___PT_BII" localSheetId="93">#REF!</definedName>
    <definedName name="HOSPITAL___PT_BII" localSheetId="94">#REF!</definedName>
    <definedName name="HOSPITAL___PT_BII" localSheetId="95">#REF!</definedName>
    <definedName name="HOSPITAL___PT_BII" localSheetId="96">#REF!</definedName>
    <definedName name="HOSPITAL___PT_BII" localSheetId="97">#REF!</definedName>
    <definedName name="HOSPITAL___PT_BII" localSheetId="98">#REF!</definedName>
    <definedName name="HOSPITAL___PT_BII" localSheetId="99">#REF!</definedName>
    <definedName name="HOSPITAL___PT_BII" localSheetId="100">#REF!</definedName>
    <definedName name="HOSPITAL___PT_BII" localSheetId="101">#REF!</definedName>
    <definedName name="HOSPITAL___PT_BII" localSheetId="102">#REF!</definedName>
    <definedName name="HOSPITAL___PT_BII" localSheetId="103">#REF!</definedName>
    <definedName name="HOSPITAL___PT_BII" localSheetId="15">#REF!</definedName>
    <definedName name="HOSPITAL___PT_BII" localSheetId="16">#REF!</definedName>
    <definedName name="HOSPITAL___PT_BII" localSheetId="20">#REF!</definedName>
    <definedName name="HOSPITAL___PT_BII" localSheetId="21">#REF!</definedName>
    <definedName name="HOSPITAL___PT_BII" localSheetId="22">#REF!</definedName>
    <definedName name="HOSPITAL___PT_BII" localSheetId="23">#REF!</definedName>
    <definedName name="HOSPITAL___PT_BII" localSheetId="17">#REF!</definedName>
    <definedName name="HOSPITAL___PT_BII" localSheetId="24">#REF!</definedName>
    <definedName name="HOSPITAL___PT_BII" localSheetId="25">#REF!</definedName>
    <definedName name="HOSPITAL___PT_BII" localSheetId="18">#REF!</definedName>
    <definedName name="HOSPITAL___PT_BII" localSheetId="19">#REF!</definedName>
    <definedName name="HOSPITAL___PT_BII" localSheetId="5">#REF!</definedName>
    <definedName name="HOSPITAL___PT_BII" localSheetId="6">#REF!</definedName>
    <definedName name="HOSPITAL___PT_BII" localSheetId="7">#REF!</definedName>
    <definedName name="HOSPITAL___PT_BII" localSheetId="8">#REF!</definedName>
    <definedName name="HOSPITAL___PT_BII" localSheetId="9">#REF!</definedName>
    <definedName name="HOSPITAL___PT_BII" localSheetId="10">#REF!</definedName>
    <definedName name="HOSPITAL___PT_BII" localSheetId="11">#REF!</definedName>
    <definedName name="HOSPITAL___PT_BII" localSheetId="12">#REF!</definedName>
    <definedName name="HOSPITAL___PT_BII" localSheetId="13">#REF!</definedName>
    <definedName name="HOSPITAL___PT_BII" localSheetId="14">#REF!</definedName>
    <definedName name="HOSPITAL___PT_BII">#REF!</definedName>
    <definedName name="HTML_CodePage" hidden="1">932</definedName>
    <definedName name="HTML_Control" localSheetId="29" hidden="1">{"'179下１'!$B$2:$AM$21"}</definedName>
    <definedName name="HTML_Control" localSheetId="30" hidden="1">{"'179下１'!$B$2:$AM$21"}</definedName>
    <definedName name="HTML_Control" localSheetId="31" hidden="1">{"'179下１'!$B$2:$AM$21"}</definedName>
    <definedName name="HTML_Control" localSheetId="32" hidden="1">{"'179下１'!$B$2:$AM$21"}</definedName>
    <definedName name="HTML_Control" localSheetId="33" hidden="1">{"'179下１'!$B$2:$AM$21"}</definedName>
    <definedName name="HTML_Control" localSheetId="34" hidden="1">{"'179下１'!$B$2:$AM$21"}</definedName>
    <definedName name="HTML_Control" localSheetId="35" hidden="1">{"'179下１'!$B$2:$AM$21"}</definedName>
    <definedName name="HTML_Control" localSheetId="36" hidden="1">{"'179下１'!$B$2:$AM$21"}</definedName>
    <definedName name="HTML_Control" localSheetId="37" hidden="1">{"'179下１'!$B$2:$AM$21"}</definedName>
    <definedName name="HTML_Control" localSheetId="38" hidden="1">{"'179下１'!$B$2:$AM$21"}</definedName>
    <definedName name="HTML_Control" localSheetId="39" hidden="1">{"'179下１'!$B$2:$AM$21"}</definedName>
    <definedName name="HTML_Control" localSheetId="40" hidden="1">{"'179下１'!$B$2:$AM$21"}</definedName>
    <definedName name="HTML_Control" localSheetId="41" hidden="1">{"'179下１'!$B$2:$AM$21"}</definedName>
    <definedName name="HTML_Control" localSheetId="42" hidden="1">{"'179下１'!$B$2:$AM$21"}</definedName>
    <definedName name="HTML_Control" localSheetId="43" hidden="1">{"'179下１'!$B$2:$AM$21"}</definedName>
    <definedName name="HTML_Control" localSheetId="44" hidden="1">{"'179下１'!$B$2:$AM$21"}</definedName>
    <definedName name="HTML_Control" localSheetId="45" hidden="1">{"'179下１'!$B$2:$AM$21"}</definedName>
    <definedName name="HTML_Control" localSheetId="46" hidden="1">{"'179下１'!$B$2:$AM$21"}</definedName>
    <definedName name="HTML_Control" localSheetId="47" hidden="1">{"'179下１'!$B$2:$AM$21"}</definedName>
    <definedName name="HTML_Control" localSheetId="48" hidden="1">{"'179下１'!$B$2:$AM$21"}</definedName>
    <definedName name="HTML_Control" localSheetId="49" hidden="1">{"'179下１'!$B$2:$AM$21"}</definedName>
    <definedName name="HTML_Control" localSheetId="50" hidden="1">{"'179下１'!$B$2:$AM$21"}</definedName>
    <definedName name="HTML_Control" localSheetId="51" hidden="1">{"'179下１'!$B$2:$AM$21"}</definedName>
    <definedName name="HTML_Control" localSheetId="52" hidden="1">{"'179下１'!$B$2:$AM$21"}</definedName>
    <definedName name="HTML_Control" localSheetId="53" hidden="1">{"'179下１'!$B$2:$AM$21"}</definedName>
    <definedName name="HTML_Control" localSheetId="54" hidden="1">{"'179下１'!$B$2:$AM$21"}</definedName>
    <definedName name="HTML_Control" localSheetId="55" hidden="1">{"'179下１'!$B$2:$AM$21"}</definedName>
    <definedName name="HTML_Control" localSheetId="56" hidden="1">{"'179下１'!$B$2:$AM$21"}</definedName>
    <definedName name="HTML_Control" localSheetId="57" hidden="1">{"'179下１'!$B$2:$AM$21"}</definedName>
    <definedName name="HTML_Control" localSheetId="58" hidden="1">{"'179下１'!$B$2:$AM$21"}</definedName>
    <definedName name="HTML_Control" localSheetId="59" hidden="1">{"'179下１'!$B$2:$AM$21"}</definedName>
    <definedName name="HTML_Control" localSheetId="60" hidden="1">{"'179下１'!$B$2:$AM$21"}</definedName>
    <definedName name="HTML_Control" localSheetId="61" hidden="1">{"'179下１'!$B$2:$AM$21"}</definedName>
    <definedName name="HTML_Control" localSheetId="62" hidden="1">{"'179下１'!$B$2:$AM$21"}</definedName>
    <definedName name="HTML_Control" localSheetId="63" hidden="1">{"'179下１'!$B$2:$AM$21"}</definedName>
    <definedName name="HTML_Control" localSheetId="64" hidden="1">{"'179下１'!$B$2:$AM$21"}</definedName>
    <definedName name="HTML_Control" localSheetId="65" hidden="1">{"'179下１'!$B$2:$AM$21"}</definedName>
    <definedName name="HTML_Control" localSheetId="66" hidden="1">{"'179下１'!$B$2:$AM$21"}</definedName>
    <definedName name="HTML_Control" localSheetId="67" hidden="1">{"'179下１'!$B$2:$AM$21"}</definedName>
    <definedName name="HTML_Control" localSheetId="68" hidden="1">{"'179下１'!$B$2:$AM$21"}</definedName>
    <definedName name="HTML_Control" localSheetId="69" hidden="1">{"'179下１'!$B$2:$AM$21"}</definedName>
    <definedName name="HTML_Control" localSheetId="70" hidden="1">{"'179下１'!$B$2:$AM$21"}</definedName>
    <definedName name="HTML_Control" localSheetId="71" hidden="1">{"'179下１'!$B$2:$AM$21"}</definedName>
    <definedName name="HTML_Control" localSheetId="72" hidden="1">{"'179下１'!$B$2:$AM$21"}</definedName>
    <definedName name="HTML_Control" localSheetId="73" hidden="1">{"'179下１'!$B$2:$AM$21"}</definedName>
    <definedName name="HTML_Control" localSheetId="74" hidden="1">{"'179下１'!$B$2:$AM$21"}</definedName>
    <definedName name="HTML_Control" localSheetId="75" hidden="1">{"'179下１'!$B$2:$AM$21"}</definedName>
    <definedName name="HTML_Control" localSheetId="76" hidden="1">{"'179下１'!$B$2:$AM$21"}</definedName>
    <definedName name="HTML_Control" localSheetId="77" hidden="1">{"'179下１'!$B$2:$AM$21"}</definedName>
    <definedName name="HTML_Control" localSheetId="78" hidden="1">{"'179下１'!$B$2:$AM$21"}</definedName>
    <definedName name="HTML_Control" localSheetId="79" hidden="1">{"'179下１'!$B$2:$AM$21"}</definedName>
    <definedName name="HTML_Control" localSheetId="80" hidden="1">{"'179下１'!$B$2:$AM$21"}</definedName>
    <definedName name="HTML_Control" localSheetId="81" hidden="1">{"'179下１'!$B$2:$AM$21"}</definedName>
    <definedName name="HTML_Control" localSheetId="82" hidden="1">{"'179下１'!$B$2:$AM$21"}</definedName>
    <definedName name="HTML_Control" localSheetId="83" hidden="1">{"'179下１'!$B$2:$AM$21"}</definedName>
    <definedName name="HTML_Control" localSheetId="84" hidden="1">{"'179下１'!$B$2:$AM$21"}</definedName>
    <definedName name="HTML_Control" localSheetId="85" hidden="1">{"'179下１'!$B$2:$AM$21"}</definedName>
    <definedName name="HTML_Control" localSheetId="86" hidden="1">{"'179下１'!$B$2:$AM$21"}</definedName>
    <definedName name="HTML_Control" localSheetId="87" hidden="1">{"'179下１'!$B$2:$AM$21"}</definedName>
    <definedName name="HTML_Control" localSheetId="88" hidden="1">{"'179下１'!$B$2:$AM$21"}</definedName>
    <definedName name="HTML_Control" localSheetId="89" hidden="1">{"'179下１'!$B$2:$AM$21"}</definedName>
    <definedName name="HTML_Control" localSheetId="90" hidden="1">{"'179下１'!$B$2:$AM$21"}</definedName>
    <definedName name="HTML_Control" localSheetId="91" hidden="1">{"'179下１'!$B$2:$AM$21"}</definedName>
    <definedName name="HTML_Control" localSheetId="92" hidden="1">{"'179下１'!$B$2:$AM$21"}</definedName>
    <definedName name="HTML_Control" localSheetId="93" hidden="1">{"'179下１'!$B$2:$AM$21"}</definedName>
    <definedName name="HTML_Control" localSheetId="94" hidden="1">{"'179下１'!$B$2:$AM$21"}</definedName>
    <definedName name="HTML_Control" localSheetId="95" hidden="1">{"'179下１'!$B$2:$AM$21"}</definedName>
    <definedName name="HTML_Control" localSheetId="96" hidden="1">{"'179下１'!$B$2:$AM$21"}</definedName>
    <definedName name="HTML_Control" localSheetId="97" hidden="1">{"'179下１'!$B$2:$AM$21"}</definedName>
    <definedName name="HTML_Control" localSheetId="98" hidden="1">{"'179下１'!$B$2:$AM$21"}</definedName>
    <definedName name="HTML_Control" localSheetId="99" hidden="1">{"'179下１'!$B$2:$AM$21"}</definedName>
    <definedName name="HTML_Control" localSheetId="100" hidden="1">{"'179下１'!$B$2:$AM$21"}</definedName>
    <definedName name="HTML_Control" localSheetId="101" hidden="1">{"'179下１'!$B$2:$AM$21"}</definedName>
    <definedName name="HTML_Control" localSheetId="102" hidden="1">{"'179下１'!$B$2:$AM$21"}</definedName>
    <definedName name="HTML_Control" localSheetId="103" hidden="1">{"'179下１'!$B$2:$AM$21"}</definedName>
    <definedName name="HTML_Control" hidden="1">{"'179下１'!$B$2:$AM$21"}</definedName>
    <definedName name="HTML_Description" hidden="1">""</definedName>
    <definedName name="HTML_Email" hidden="1">""</definedName>
    <definedName name="HTML_Header" hidden="1">"179下１"</definedName>
    <definedName name="HTML_LastUpdate" hidden="1">"02/10/23"</definedName>
    <definedName name="HTML_LineAfter" hidden="1">FALSE</definedName>
    <definedName name="HTML_LineBefore" hidden="1">TRUE</definedName>
    <definedName name="HTML_Name" hidden="1">"YAMAHA"</definedName>
    <definedName name="HTML_OBDlg2" hidden="1">TRUE</definedName>
    <definedName name="HTML_OBDlg4" hidden="1">TRUE</definedName>
    <definedName name="HTML_OS" hidden="1">0</definedName>
    <definedName name="HTML_PathFile" hidden="1">"C:\WINDOWS\ﾃﾞｽｸﾄｯﾌﾟ\スケジュール.htm"</definedName>
    <definedName name="HTML_Title" hidden="1">"ＭＳ仙台スケジュール"</definedName>
    <definedName name="IF" localSheetId="27">#REF!</definedName>
    <definedName name="IF" localSheetId="26">#REF!</definedName>
    <definedName name="IF" localSheetId="28">#REF!</definedName>
    <definedName name="IF" localSheetId="29">#REF!</definedName>
    <definedName name="IF" localSheetId="30">#REF!</definedName>
    <definedName name="IF" localSheetId="31">#REF!</definedName>
    <definedName name="IF" localSheetId="32">#REF!</definedName>
    <definedName name="IF" localSheetId="33">#REF!</definedName>
    <definedName name="IF" localSheetId="34">#REF!</definedName>
    <definedName name="IF" localSheetId="35">#REF!</definedName>
    <definedName name="IF" localSheetId="36">#REF!</definedName>
    <definedName name="IF" localSheetId="37">#REF!</definedName>
    <definedName name="IF" localSheetId="38">#REF!</definedName>
    <definedName name="IF" localSheetId="39">#REF!</definedName>
    <definedName name="IF" localSheetId="40">#REF!</definedName>
    <definedName name="IF" localSheetId="41">#REF!</definedName>
    <definedName name="IF" localSheetId="42">#REF!</definedName>
    <definedName name="IF" localSheetId="43">#REF!</definedName>
    <definedName name="IF" localSheetId="44">#REF!</definedName>
    <definedName name="IF" localSheetId="45">#REF!</definedName>
    <definedName name="IF" localSheetId="46">#REF!</definedName>
    <definedName name="IF" localSheetId="47">#REF!</definedName>
    <definedName name="IF" localSheetId="48">#REF!</definedName>
    <definedName name="IF" localSheetId="49">#REF!</definedName>
    <definedName name="IF" localSheetId="50">#REF!</definedName>
    <definedName name="IF" localSheetId="51">#REF!</definedName>
    <definedName name="IF" localSheetId="52">#REF!</definedName>
    <definedName name="IF" localSheetId="53">#REF!</definedName>
    <definedName name="IF" localSheetId="54">#REF!</definedName>
    <definedName name="IF" localSheetId="55">#REF!</definedName>
    <definedName name="IF" localSheetId="56">#REF!</definedName>
    <definedName name="IF" localSheetId="57">#REF!</definedName>
    <definedName name="IF" localSheetId="58">#REF!</definedName>
    <definedName name="IF" localSheetId="59">#REF!</definedName>
    <definedName name="IF" localSheetId="60">#REF!</definedName>
    <definedName name="IF" localSheetId="61">#REF!</definedName>
    <definedName name="IF" localSheetId="62">#REF!</definedName>
    <definedName name="IF" localSheetId="63">#REF!</definedName>
    <definedName name="IF" localSheetId="64">#REF!</definedName>
    <definedName name="IF" localSheetId="65">#REF!</definedName>
    <definedName name="IF" localSheetId="66">#REF!</definedName>
    <definedName name="IF" localSheetId="67">#REF!</definedName>
    <definedName name="IF" localSheetId="68">#REF!</definedName>
    <definedName name="IF" localSheetId="69">#REF!</definedName>
    <definedName name="IF" localSheetId="70">#REF!</definedName>
    <definedName name="IF" localSheetId="71">#REF!</definedName>
    <definedName name="IF" localSheetId="72">#REF!</definedName>
    <definedName name="IF" localSheetId="73">#REF!</definedName>
    <definedName name="IF" localSheetId="74">#REF!</definedName>
    <definedName name="IF" localSheetId="75">#REF!</definedName>
    <definedName name="IF" localSheetId="76">#REF!</definedName>
    <definedName name="IF" localSheetId="77">#REF!</definedName>
    <definedName name="IF" localSheetId="78">#REF!</definedName>
    <definedName name="IF" localSheetId="79">#REF!</definedName>
    <definedName name="IF" localSheetId="80">#REF!</definedName>
    <definedName name="IF" localSheetId="81">#REF!</definedName>
    <definedName name="IF" localSheetId="82">#REF!</definedName>
    <definedName name="IF" localSheetId="83">#REF!</definedName>
    <definedName name="IF" localSheetId="84">#REF!</definedName>
    <definedName name="IF" localSheetId="85">#REF!</definedName>
    <definedName name="IF" localSheetId="86">#REF!</definedName>
    <definedName name="IF" localSheetId="87">#REF!</definedName>
    <definedName name="IF" localSheetId="88">#REF!</definedName>
    <definedName name="IF" localSheetId="89">#REF!</definedName>
    <definedName name="IF" localSheetId="90">#REF!</definedName>
    <definedName name="IF" localSheetId="91">#REF!</definedName>
    <definedName name="IF" localSheetId="92">#REF!</definedName>
    <definedName name="IF" localSheetId="93">#REF!</definedName>
    <definedName name="IF" localSheetId="94">#REF!</definedName>
    <definedName name="IF" localSheetId="95">#REF!</definedName>
    <definedName name="IF" localSheetId="96">#REF!</definedName>
    <definedName name="IF" localSheetId="97">#REF!</definedName>
    <definedName name="IF" localSheetId="98">#REF!</definedName>
    <definedName name="IF" localSheetId="99">#REF!</definedName>
    <definedName name="IF" localSheetId="100">#REF!</definedName>
    <definedName name="IF" localSheetId="101">#REF!</definedName>
    <definedName name="IF" localSheetId="102">#REF!</definedName>
    <definedName name="IF" localSheetId="103">#REF!</definedName>
    <definedName name="IF" localSheetId="15">#REF!</definedName>
    <definedName name="IF" localSheetId="16">#REF!</definedName>
    <definedName name="IF" localSheetId="20">#REF!</definedName>
    <definedName name="IF" localSheetId="21">#REF!</definedName>
    <definedName name="IF" localSheetId="22">#REF!</definedName>
    <definedName name="IF" localSheetId="23">#REF!</definedName>
    <definedName name="IF" localSheetId="17">#REF!</definedName>
    <definedName name="IF" localSheetId="24">#REF!</definedName>
    <definedName name="IF" localSheetId="25">#REF!</definedName>
    <definedName name="IF" localSheetId="18">#REF!</definedName>
    <definedName name="IF" localSheetId="19">#REF!</definedName>
    <definedName name="IF" localSheetId="5">#REF!</definedName>
    <definedName name="IF" localSheetId="6">#REF!</definedName>
    <definedName name="IF" localSheetId="7">#REF!</definedName>
    <definedName name="IF" localSheetId="8">#REF!</definedName>
    <definedName name="IF" localSheetId="9">#REF!</definedName>
    <definedName name="IF" localSheetId="10">#REF!</definedName>
    <definedName name="IF" localSheetId="11">#REF!</definedName>
    <definedName name="IF" localSheetId="12">#REF!</definedName>
    <definedName name="IF" localSheetId="13">#REF!</definedName>
    <definedName name="IF" localSheetId="14">#REF!</definedName>
    <definedName name="IF">#REF!</definedName>
    <definedName name="INDRP" localSheetId="27">#REF!</definedName>
    <definedName name="INDRP" localSheetId="26">#REF!</definedName>
    <definedName name="INDRP" localSheetId="28">#REF!</definedName>
    <definedName name="INDRP" localSheetId="29">#REF!</definedName>
    <definedName name="INDRP" localSheetId="30">#REF!</definedName>
    <definedName name="INDRP" localSheetId="31">#REF!</definedName>
    <definedName name="INDRP" localSheetId="32">#REF!</definedName>
    <definedName name="INDRP" localSheetId="33">#REF!</definedName>
    <definedName name="INDRP" localSheetId="34">#REF!</definedName>
    <definedName name="INDRP" localSheetId="35">#REF!</definedName>
    <definedName name="INDRP" localSheetId="36">#REF!</definedName>
    <definedName name="INDRP" localSheetId="37">#REF!</definedName>
    <definedName name="INDRP" localSheetId="38">#REF!</definedName>
    <definedName name="INDRP" localSheetId="39">#REF!</definedName>
    <definedName name="INDRP" localSheetId="40">#REF!</definedName>
    <definedName name="INDRP" localSheetId="41">#REF!</definedName>
    <definedName name="INDRP" localSheetId="42">#REF!</definedName>
    <definedName name="INDRP" localSheetId="43">#REF!</definedName>
    <definedName name="INDRP" localSheetId="44">#REF!</definedName>
    <definedName name="INDRP" localSheetId="45">#REF!</definedName>
    <definedName name="INDRP" localSheetId="46">#REF!</definedName>
    <definedName name="INDRP" localSheetId="47">#REF!</definedName>
    <definedName name="INDRP" localSheetId="48">#REF!</definedName>
    <definedName name="INDRP" localSheetId="49">#REF!</definedName>
    <definedName name="INDRP" localSheetId="50">#REF!</definedName>
    <definedName name="INDRP" localSheetId="51">#REF!</definedName>
    <definedName name="INDRP" localSheetId="52">#REF!</definedName>
    <definedName name="INDRP" localSheetId="53">#REF!</definedName>
    <definedName name="INDRP" localSheetId="54">#REF!</definedName>
    <definedName name="INDRP" localSheetId="55">#REF!</definedName>
    <definedName name="INDRP" localSheetId="56">#REF!</definedName>
    <definedName name="INDRP" localSheetId="57">#REF!</definedName>
    <definedName name="INDRP" localSheetId="58">#REF!</definedName>
    <definedName name="INDRP" localSheetId="59">#REF!</definedName>
    <definedName name="INDRP" localSheetId="60">#REF!</definedName>
    <definedName name="INDRP" localSheetId="61">#REF!</definedName>
    <definedName name="INDRP" localSheetId="62">#REF!</definedName>
    <definedName name="INDRP" localSheetId="63">#REF!</definedName>
    <definedName name="INDRP" localSheetId="64">#REF!</definedName>
    <definedName name="INDRP" localSheetId="65">#REF!</definedName>
    <definedName name="INDRP" localSheetId="66">#REF!</definedName>
    <definedName name="INDRP" localSheetId="67">#REF!</definedName>
    <definedName name="INDRP" localSheetId="68">#REF!</definedName>
    <definedName name="INDRP" localSheetId="69">#REF!</definedName>
    <definedName name="INDRP" localSheetId="70">#REF!</definedName>
    <definedName name="INDRP" localSheetId="71">#REF!</definedName>
    <definedName name="INDRP" localSheetId="72">#REF!</definedName>
    <definedName name="INDRP" localSheetId="73">#REF!</definedName>
    <definedName name="INDRP" localSheetId="74">#REF!</definedName>
    <definedName name="INDRP" localSheetId="75">#REF!</definedName>
    <definedName name="INDRP" localSheetId="76">#REF!</definedName>
    <definedName name="INDRP" localSheetId="77">#REF!</definedName>
    <definedName name="INDRP" localSheetId="78">#REF!</definedName>
    <definedName name="INDRP" localSheetId="79">#REF!</definedName>
    <definedName name="INDRP" localSheetId="80">#REF!</definedName>
    <definedName name="INDRP" localSheetId="81">#REF!</definedName>
    <definedName name="INDRP" localSheetId="82">#REF!</definedName>
    <definedName name="INDRP" localSheetId="83">#REF!</definedName>
    <definedName name="INDRP" localSheetId="84">#REF!</definedName>
    <definedName name="INDRP" localSheetId="85">#REF!</definedName>
    <definedName name="INDRP" localSheetId="86">#REF!</definedName>
    <definedName name="INDRP" localSheetId="87">#REF!</definedName>
    <definedName name="INDRP" localSheetId="88">#REF!</definedName>
    <definedName name="INDRP" localSheetId="89">#REF!</definedName>
    <definedName name="INDRP" localSheetId="90">#REF!</definedName>
    <definedName name="INDRP" localSheetId="91">#REF!</definedName>
    <definedName name="INDRP" localSheetId="92">#REF!</definedName>
    <definedName name="INDRP" localSheetId="93">#REF!</definedName>
    <definedName name="INDRP" localSheetId="94">#REF!</definedName>
    <definedName name="INDRP" localSheetId="95">#REF!</definedName>
    <definedName name="INDRP" localSheetId="96">#REF!</definedName>
    <definedName name="INDRP" localSheetId="97">#REF!</definedName>
    <definedName name="INDRP" localSheetId="98">#REF!</definedName>
    <definedName name="INDRP" localSheetId="99">#REF!</definedName>
    <definedName name="INDRP" localSheetId="100">#REF!</definedName>
    <definedName name="INDRP" localSheetId="101">#REF!</definedName>
    <definedName name="INDRP" localSheetId="102">#REF!</definedName>
    <definedName name="INDRP" localSheetId="103">#REF!</definedName>
    <definedName name="INDRP" localSheetId="15">#REF!</definedName>
    <definedName name="INDRP" localSheetId="16">#REF!</definedName>
    <definedName name="INDRP" localSheetId="20">#REF!</definedName>
    <definedName name="INDRP" localSheetId="21">#REF!</definedName>
    <definedName name="INDRP" localSheetId="22">#REF!</definedName>
    <definedName name="INDRP" localSheetId="23">#REF!</definedName>
    <definedName name="INDRP" localSheetId="17">#REF!</definedName>
    <definedName name="INDRP" localSheetId="24">#REF!</definedName>
    <definedName name="INDRP" localSheetId="25">#REF!</definedName>
    <definedName name="INDRP" localSheetId="18">#REF!</definedName>
    <definedName name="INDRP" localSheetId="19">#REF!</definedName>
    <definedName name="INDRP" localSheetId="5">#REF!</definedName>
    <definedName name="INDRP" localSheetId="6">#REF!</definedName>
    <definedName name="INDRP" localSheetId="7">#REF!</definedName>
    <definedName name="INDRP" localSheetId="8">#REF!</definedName>
    <definedName name="INDRP" localSheetId="9">#REF!</definedName>
    <definedName name="INDRP" localSheetId="10">#REF!</definedName>
    <definedName name="INDRP" localSheetId="11">#REF!</definedName>
    <definedName name="INDRP" localSheetId="12">#REF!</definedName>
    <definedName name="INDRP" localSheetId="13">#REF!</definedName>
    <definedName name="INDRP" localSheetId="14">#REF!</definedName>
    <definedName name="INDRP">#REF!</definedName>
    <definedName name="jdk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un" localSheetId="27" hidden="1">#REF!</definedName>
    <definedName name="Jun" localSheetId="26" hidden="1">#REF!</definedName>
    <definedName name="Jun" localSheetId="28" hidden="1">#REF!</definedName>
    <definedName name="Jun" localSheetId="29" hidden="1">#REF!</definedName>
    <definedName name="Jun" localSheetId="30" hidden="1">#REF!</definedName>
    <definedName name="Jun" localSheetId="31" hidden="1">#REF!</definedName>
    <definedName name="Jun" localSheetId="32" hidden="1">#REF!</definedName>
    <definedName name="Jun" localSheetId="33" hidden="1">#REF!</definedName>
    <definedName name="Jun" localSheetId="34" hidden="1">#REF!</definedName>
    <definedName name="Jun" localSheetId="35" hidden="1">#REF!</definedName>
    <definedName name="Jun" localSheetId="36" hidden="1">#REF!</definedName>
    <definedName name="Jun" localSheetId="37" hidden="1">#REF!</definedName>
    <definedName name="Jun" localSheetId="38" hidden="1">#REF!</definedName>
    <definedName name="Jun" localSheetId="39" hidden="1">#REF!</definedName>
    <definedName name="Jun" localSheetId="40" hidden="1">#REF!</definedName>
    <definedName name="Jun" localSheetId="41" hidden="1">#REF!</definedName>
    <definedName name="Jun" localSheetId="42" hidden="1">#REF!</definedName>
    <definedName name="Jun" localSheetId="43" hidden="1">#REF!</definedName>
    <definedName name="Jun" localSheetId="44" hidden="1">#REF!</definedName>
    <definedName name="Jun" localSheetId="45" hidden="1">#REF!</definedName>
    <definedName name="Jun" localSheetId="46" hidden="1">#REF!</definedName>
    <definedName name="Jun" localSheetId="47" hidden="1">#REF!</definedName>
    <definedName name="Jun" localSheetId="48" hidden="1">#REF!</definedName>
    <definedName name="Jun" localSheetId="49" hidden="1">#REF!</definedName>
    <definedName name="Jun" localSheetId="50" hidden="1">#REF!</definedName>
    <definedName name="Jun" localSheetId="51" hidden="1">#REF!</definedName>
    <definedName name="Jun" localSheetId="52" hidden="1">#REF!</definedName>
    <definedName name="Jun" localSheetId="53" hidden="1">#REF!</definedName>
    <definedName name="Jun" localSheetId="54" hidden="1">#REF!</definedName>
    <definedName name="Jun" localSheetId="55" hidden="1">#REF!</definedName>
    <definedName name="Jun" localSheetId="56" hidden="1">#REF!</definedName>
    <definedName name="Jun" localSheetId="57" hidden="1">#REF!</definedName>
    <definedName name="Jun" localSheetId="58" hidden="1">#REF!</definedName>
    <definedName name="Jun" localSheetId="59" hidden="1">#REF!</definedName>
    <definedName name="Jun" localSheetId="60" hidden="1">#REF!</definedName>
    <definedName name="Jun" localSheetId="61" hidden="1">#REF!</definedName>
    <definedName name="Jun" localSheetId="62" hidden="1">#REF!</definedName>
    <definedName name="Jun" localSheetId="63" hidden="1">#REF!</definedName>
    <definedName name="Jun" localSheetId="64" hidden="1">#REF!</definedName>
    <definedName name="Jun" localSheetId="65" hidden="1">#REF!</definedName>
    <definedName name="Jun" localSheetId="66" hidden="1">#REF!</definedName>
    <definedName name="Jun" localSheetId="67" hidden="1">#REF!</definedName>
    <definedName name="Jun" localSheetId="68" hidden="1">#REF!</definedName>
    <definedName name="Jun" localSheetId="69" hidden="1">#REF!</definedName>
    <definedName name="Jun" localSheetId="70" hidden="1">#REF!</definedName>
    <definedName name="Jun" localSheetId="71" hidden="1">#REF!</definedName>
    <definedName name="Jun" localSheetId="72" hidden="1">#REF!</definedName>
    <definedName name="Jun" localSheetId="73" hidden="1">#REF!</definedName>
    <definedName name="Jun" localSheetId="74" hidden="1">#REF!</definedName>
    <definedName name="Jun" localSheetId="75" hidden="1">#REF!</definedName>
    <definedName name="Jun" localSheetId="76" hidden="1">#REF!</definedName>
    <definedName name="Jun" localSheetId="77" hidden="1">#REF!</definedName>
    <definedName name="Jun" localSheetId="78" hidden="1">#REF!</definedName>
    <definedName name="Jun" localSheetId="79" hidden="1">#REF!</definedName>
    <definedName name="Jun" localSheetId="80" hidden="1">#REF!</definedName>
    <definedName name="Jun" localSheetId="81" hidden="1">#REF!</definedName>
    <definedName name="Jun" localSheetId="82" hidden="1">#REF!</definedName>
    <definedName name="Jun" localSheetId="83" hidden="1">#REF!</definedName>
    <definedName name="Jun" localSheetId="84" hidden="1">#REF!</definedName>
    <definedName name="Jun" localSheetId="85" hidden="1">#REF!</definedName>
    <definedName name="Jun" localSheetId="86" hidden="1">#REF!</definedName>
    <definedName name="Jun" localSheetId="87" hidden="1">#REF!</definedName>
    <definedName name="Jun" localSheetId="88" hidden="1">#REF!</definedName>
    <definedName name="Jun" localSheetId="89" hidden="1">#REF!</definedName>
    <definedName name="Jun" localSheetId="90" hidden="1">#REF!</definedName>
    <definedName name="Jun" localSheetId="91" hidden="1">#REF!</definedName>
    <definedName name="Jun" localSheetId="92" hidden="1">#REF!</definedName>
    <definedName name="Jun" localSheetId="93" hidden="1">#REF!</definedName>
    <definedName name="Jun" localSheetId="94" hidden="1">#REF!</definedName>
    <definedName name="Jun" localSheetId="95" hidden="1">#REF!</definedName>
    <definedName name="Jun" localSheetId="96" hidden="1">#REF!</definedName>
    <definedName name="Jun" localSheetId="97" hidden="1">#REF!</definedName>
    <definedName name="Jun" localSheetId="98" hidden="1">#REF!</definedName>
    <definedName name="Jun" localSheetId="99" hidden="1">#REF!</definedName>
    <definedName name="Jun" localSheetId="100" hidden="1">#REF!</definedName>
    <definedName name="Jun" localSheetId="101" hidden="1">#REF!</definedName>
    <definedName name="Jun" localSheetId="102" hidden="1">#REF!</definedName>
    <definedName name="Jun" localSheetId="103" hidden="1">#REF!</definedName>
    <definedName name="Jun" localSheetId="15" hidden="1">#REF!</definedName>
    <definedName name="Jun" localSheetId="16" hidden="1">#REF!</definedName>
    <definedName name="Jun" localSheetId="20" hidden="1">#REF!</definedName>
    <definedName name="Jun" localSheetId="21" hidden="1">#REF!</definedName>
    <definedName name="Jun" localSheetId="22" hidden="1">#REF!</definedName>
    <definedName name="Jun" localSheetId="23" hidden="1">#REF!</definedName>
    <definedName name="Jun" localSheetId="17" hidden="1">#REF!</definedName>
    <definedName name="Jun" localSheetId="24" hidden="1">#REF!</definedName>
    <definedName name="Jun" localSheetId="25" hidden="1">#REF!</definedName>
    <definedName name="Jun" localSheetId="18" hidden="1">#REF!</definedName>
    <definedName name="Jun" localSheetId="19" hidden="1">#REF!</definedName>
    <definedName name="Jun" localSheetId="5" hidden="1">#REF!</definedName>
    <definedName name="Jun" localSheetId="6" hidden="1">#REF!</definedName>
    <definedName name="Jun" localSheetId="7" hidden="1">#REF!</definedName>
    <definedName name="Jun" localSheetId="8" hidden="1">#REF!</definedName>
    <definedName name="Jun" localSheetId="9" hidden="1">#REF!</definedName>
    <definedName name="Jun" localSheetId="10" hidden="1">#REF!</definedName>
    <definedName name="Jun" localSheetId="11" hidden="1">#REF!</definedName>
    <definedName name="Jun" localSheetId="12" hidden="1">#REF!</definedName>
    <definedName name="Jun" localSheetId="13" hidden="1">#REF!</definedName>
    <definedName name="Jun" localSheetId="14" hidden="1">#REF!</definedName>
    <definedName name="Jun" hidden="1">#REF!</definedName>
    <definedName name="KD材生産共通費率" localSheetId="27">#REF!</definedName>
    <definedName name="KD材生産共通費率" localSheetId="26">#REF!</definedName>
    <definedName name="KD材生産共通費率" localSheetId="28">#REF!</definedName>
    <definedName name="KD材生産共通費率" localSheetId="29">#REF!</definedName>
    <definedName name="KD材生産共通費率" localSheetId="30">#REF!</definedName>
    <definedName name="KD材生産共通費率" localSheetId="31">#REF!</definedName>
    <definedName name="KD材生産共通費率" localSheetId="32">#REF!</definedName>
    <definedName name="KD材生産共通費率" localSheetId="33">#REF!</definedName>
    <definedName name="KD材生産共通費率" localSheetId="34">#REF!</definedName>
    <definedName name="KD材生産共通費率" localSheetId="35">#REF!</definedName>
    <definedName name="KD材生産共通費率" localSheetId="36">#REF!</definedName>
    <definedName name="KD材生産共通費率" localSheetId="37">#REF!</definedName>
    <definedName name="KD材生産共通費率" localSheetId="38">#REF!</definedName>
    <definedName name="KD材生産共通費率" localSheetId="39">#REF!</definedName>
    <definedName name="KD材生産共通費率" localSheetId="40">#REF!</definedName>
    <definedName name="KD材生産共通費率" localSheetId="41">#REF!</definedName>
    <definedName name="KD材生産共通費率" localSheetId="42">#REF!</definedName>
    <definedName name="KD材生産共通費率" localSheetId="43">#REF!</definedName>
    <definedName name="KD材生産共通費率" localSheetId="44">#REF!</definedName>
    <definedName name="KD材生産共通費率" localSheetId="45">#REF!</definedName>
    <definedName name="KD材生産共通費率" localSheetId="46">#REF!</definedName>
    <definedName name="KD材生産共通費率" localSheetId="47">#REF!</definedName>
    <definedName name="KD材生産共通費率" localSheetId="48">#REF!</definedName>
    <definedName name="KD材生産共通費率" localSheetId="49">#REF!</definedName>
    <definedName name="KD材生産共通費率" localSheetId="50">#REF!</definedName>
    <definedName name="KD材生産共通費率" localSheetId="51">#REF!</definedName>
    <definedName name="KD材生産共通費率" localSheetId="52">#REF!</definedName>
    <definedName name="KD材生産共通費率" localSheetId="53">#REF!</definedName>
    <definedName name="KD材生産共通費率" localSheetId="54">#REF!</definedName>
    <definedName name="KD材生産共通費率" localSheetId="55">#REF!</definedName>
    <definedName name="KD材生産共通費率" localSheetId="56">#REF!</definedName>
    <definedName name="KD材生産共通費率" localSheetId="57">#REF!</definedName>
    <definedName name="KD材生産共通費率" localSheetId="58">#REF!</definedName>
    <definedName name="KD材生産共通費率" localSheetId="59">#REF!</definedName>
    <definedName name="KD材生産共通費率" localSheetId="60">#REF!</definedName>
    <definedName name="KD材生産共通費率" localSheetId="61">#REF!</definedName>
    <definedName name="KD材生産共通費率" localSheetId="62">#REF!</definedName>
    <definedName name="KD材生産共通費率" localSheetId="63">#REF!</definedName>
    <definedName name="KD材生産共通費率" localSheetId="64">#REF!</definedName>
    <definedName name="KD材生産共通費率" localSheetId="65">#REF!</definedName>
    <definedName name="KD材生産共通費率" localSheetId="66">#REF!</definedName>
    <definedName name="KD材生産共通費率" localSheetId="67">#REF!</definedName>
    <definedName name="KD材生産共通費率" localSheetId="68">#REF!</definedName>
    <definedName name="KD材生産共通費率" localSheetId="69">#REF!</definedName>
    <definedName name="KD材生産共通費率" localSheetId="70">#REF!</definedName>
    <definedName name="KD材生産共通費率" localSheetId="71">#REF!</definedName>
    <definedName name="KD材生産共通費率" localSheetId="72">#REF!</definedName>
    <definedName name="KD材生産共通費率" localSheetId="73">#REF!</definedName>
    <definedName name="KD材生産共通費率" localSheetId="74">#REF!</definedName>
    <definedName name="KD材生産共通費率" localSheetId="75">#REF!</definedName>
    <definedName name="KD材生産共通費率" localSheetId="76">#REF!</definedName>
    <definedName name="KD材生産共通費率" localSheetId="77">#REF!</definedName>
    <definedName name="KD材生産共通費率" localSheetId="78">#REF!</definedName>
    <definedName name="KD材生産共通費率" localSheetId="79">#REF!</definedName>
    <definedName name="KD材生産共通費率" localSheetId="80">#REF!</definedName>
    <definedName name="KD材生産共通費率" localSheetId="81">#REF!</definedName>
    <definedName name="KD材生産共通費率" localSheetId="82">#REF!</definedName>
    <definedName name="KD材生産共通費率" localSheetId="83">#REF!</definedName>
    <definedName name="KD材生産共通費率" localSheetId="84">#REF!</definedName>
    <definedName name="KD材生産共通費率" localSheetId="85">#REF!</definedName>
    <definedName name="KD材生産共通費率" localSheetId="86">#REF!</definedName>
    <definedName name="KD材生産共通費率" localSheetId="87">#REF!</definedName>
    <definedName name="KD材生産共通費率" localSheetId="88">#REF!</definedName>
    <definedName name="KD材生産共通費率" localSheetId="89">#REF!</definedName>
    <definedName name="KD材生産共通費率" localSheetId="90">#REF!</definedName>
    <definedName name="KD材生産共通費率" localSheetId="91">#REF!</definedName>
    <definedName name="KD材生産共通費率" localSheetId="92">#REF!</definedName>
    <definedName name="KD材生産共通費率" localSheetId="93">#REF!</definedName>
    <definedName name="KD材生産共通費率" localSheetId="94">#REF!</definedName>
    <definedName name="KD材生産共通費率" localSheetId="95">#REF!</definedName>
    <definedName name="KD材生産共通費率" localSheetId="96">#REF!</definedName>
    <definedName name="KD材生産共通費率" localSheetId="97">#REF!</definedName>
    <definedName name="KD材生産共通費率" localSheetId="98">#REF!</definedName>
    <definedName name="KD材生産共通費率" localSheetId="99">#REF!</definedName>
    <definedName name="KD材生産共通費率" localSheetId="100">#REF!</definedName>
    <definedName name="KD材生産共通費率" localSheetId="101">#REF!</definedName>
    <definedName name="KD材生産共通費率" localSheetId="102">#REF!</definedName>
    <definedName name="KD材生産共通費率" localSheetId="103">#REF!</definedName>
    <definedName name="KD材生産共通費率" localSheetId="15">#REF!</definedName>
    <definedName name="KD材生産共通費率" localSheetId="16">#REF!</definedName>
    <definedName name="KD材生産共通費率" localSheetId="20">#REF!</definedName>
    <definedName name="KD材生産共通費率" localSheetId="21">#REF!</definedName>
    <definedName name="KD材生産共通費率" localSheetId="22">#REF!</definedName>
    <definedName name="KD材生産共通費率" localSheetId="23">#REF!</definedName>
    <definedName name="KD材生産共通費率" localSheetId="17">#REF!</definedName>
    <definedName name="KD材生産共通費率" localSheetId="24">#REF!</definedName>
    <definedName name="KD材生産共通費率" localSheetId="25">#REF!</definedName>
    <definedName name="KD材生産共通費率" localSheetId="18">#REF!</definedName>
    <definedName name="KD材生産共通費率" localSheetId="19">#REF!</definedName>
    <definedName name="KD材生産共通費率" localSheetId="5">#REF!</definedName>
    <definedName name="KD材生産共通費率" localSheetId="6">#REF!</definedName>
    <definedName name="KD材生産共通費率" localSheetId="7">#REF!</definedName>
    <definedName name="KD材生産共通費率" localSheetId="8">#REF!</definedName>
    <definedName name="KD材生産共通費率" localSheetId="9">#REF!</definedName>
    <definedName name="KD材生産共通費率" localSheetId="10">#REF!</definedName>
    <definedName name="KD材生産共通費率" localSheetId="11">#REF!</definedName>
    <definedName name="KD材生産共通費率" localSheetId="12">#REF!</definedName>
    <definedName name="KD材生産共通費率" localSheetId="13">#REF!</definedName>
    <definedName name="KD材生産共通費率" localSheetId="14">#REF!</definedName>
    <definedName name="KD材生産共通費率">#REF!</definedName>
    <definedName name="KD材補助部門費率" localSheetId="27">#REF!</definedName>
    <definedName name="KD材補助部門費率" localSheetId="26">#REF!</definedName>
    <definedName name="KD材補助部門費率" localSheetId="28">#REF!</definedName>
    <definedName name="KD材補助部門費率" localSheetId="29">#REF!</definedName>
    <definedName name="KD材補助部門費率" localSheetId="30">#REF!</definedName>
    <definedName name="KD材補助部門費率" localSheetId="31">#REF!</definedName>
    <definedName name="KD材補助部門費率" localSheetId="32">#REF!</definedName>
    <definedName name="KD材補助部門費率" localSheetId="33">#REF!</definedName>
    <definedName name="KD材補助部門費率" localSheetId="34">#REF!</definedName>
    <definedName name="KD材補助部門費率" localSheetId="35">#REF!</definedName>
    <definedName name="KD材補助部門費率" localSheetId="36">#REF!</definedName>
    <definedName name="KD材補助部門費率" localSheetId="37">#REF!</definedName>
    <definedName name="KD材補助部門費率" localSheetId="38">#REF!</definedName>
    <definedName name="KD材補助部門費率" localSheetId="39">#REF!</definedName>
    <definedName name="KD材補助部門費率" localSheetId="40">#REF!</definedName>
    <definedName name="KD材補助部門費率" localSheetId="41">#REF!</definedName>
    <definedName name="KD材補助部門費率" localSheetId="42">#REF!</definedName>
    <definedName name="KD材補助部門費率" localSheetId="43">#REF!</definedName>
    <definedName name="KD材補助部門費率" localSheetId="44">#REF!</definedName>
    <definedName name="KD材補助部門費率" localSheetId="45">#REF!</definedName>
    <definedName name="KD材補助部門費率" localSheetId="46">#REF!</definedName>
    <definedName name="KD材補助部門費率" localSheetId="47">#REF!</definedName>
    <definedName name="KD材補助部門費率" localSheetId="48">#REF!</definedName>
    <definedName name="KD材補助部門費率" localSheetId="49">#REF!</definedName>
    <definedName name="KD材補助部門費率" localSheetId="50">#REF!</definedName>
    <definedName name="KD材補助部門費率" localSheetId="51">#REF!</definedName>
    <definedName name="KD材補助部門費率" localSheetId="52">#REF!</definedName>
    <definedName name="KD材補助部門費率" localSheetId="53">#REF!</definedName>
    <definedName name="KD材補助部門費率" localSheetId="54">#REF!</definedName>
    <definedName name="KD材補助部門費率" localSheetId="55">#REF!</definedName>
    <definedName name="KD材補助部門費率" localSheetId="56">#REF!</definedName>
    <definedName name="KD材補助部門費率" localSheetId="57">#REF!</definedName>
    <definedName name="KD材補助部門費率" localSheetId="58">#REF!</definedName>
    <definedName name="KD材補助部門費率" localSheetId="59">#REF!</definedName>
    <definedName name="KD材補助部門費率" localSheetId="60">#REF!</definedName>
    <definedName name="KD材補助部門費率" localSheetId="61">#REF!</definedName>
    <definedName name="KD材補助部門費率" localSheetId="62">#REF!</definedName>
    <definedName name="KD材補助部門費率" localSheetId="63">#REF!</definedName>
    <definedName name="KD材補助部門費率" localSheetId="64">#REF!</definedName>
    <definedName name="KD材補助部門費率" localSheetId="65">#REF!</definedName>
    <definedName name="KD材補助部門費率" localSheetId="66">#REF!</definedName>
    <definedName name="KD材補助部門費率" localSheetId="67">#REF!</definedName>
    <definedName name="KD材補助部門費率" localSheetId="68">#REF!</definedName>
    <definedName name="KD材補助部門費率" localSheetId="69">#REF!</definedName>
    <definedName name="KD材補助部門費率" localSheetId="70">#REF!</definedName>
    <definedName name="KD材補助部門費率" localSheetId="71">#REF!</definedName>
    <definedName name="KD材補助部門費率" localSheetId="72">#REF!</definedName>
    <definedName name="KD材補助部門費率" localSheetId="73">#REF!</definedName>
    <definedName name="KD材補助部門費率" localSheetId="74">#REF!</definedName>
    <definedName name="KD材補助部門費率" localSheetId="75">#REF!</definedName>
    <definedName name="KD材補助部門費率" localSheetId="76">#REF!</definedName>
    <definedName name="KD材補助部門費率" localSheetId="77">#REF!</definedName>
    <definedName name="KD材補助部門費率" localSheetId="78">#REF!</definedName>
    <definedName name="KD材補助部門費率" localSheetId="79">#REF!</definedName>
    <definedName name="KD材補助部門費率" localSheetId="80">#REF!</definedName>
    <definedName name="KD材補助部門費率" localSheetId="81">#REF!</definedName>
    <definedName name="KD材補助部門費率" localSheetId="82">#REF!</definedName>
    <definedName name="KD材補助部門費率" localSheetId="83">#REF!</definedName>
    <definedName name="KD材補助部門費率" localSheetId="84">#REF!</definedName>
    <definedName name="KD材補助部門費率" localSheetId="85">#REF!</definedName>
    <definedName name="KD材補助部門費率" localSheetId="86">#REF!</definedName>
    <definedName name="KD材補助部門費率" localSheetId="87">#REF!</definedName>
    <definedName name="KD材補助部門費率" localSheetId="88">#REF!</definedName>
    <definedName name="KD材補助部門費率" localSheetId="89">#REF!</definedName>
    <definedName name="KD材補助部門費率" localSheetId="90">#REF!</definedName>
    <definedName name="KD材補助部門費率" localSheetId="91">#REF!</definedName>
    <definedName name="KD材補助部門費率" localSheetId="92">#REF!</definedName>
    <definedName name="KD材補助部門費率" localSheetId="93">#REF!</definedName>
    <definedName name="KD材補助部門費率" localSheetId="94">#REF!</definedName>
    <definedName name="KD材補助部門費率" localSheetId="95">#REF!</definedName>
    <definedName name="KD材補助部門費率" localSheetId="96">#REF!</definedName>
    <definedName name="KD材補助部門費率" localSheetId="97">#REF!</definedName>
    <definedName name="KD材補助部門費率" localSheetId="98">#REF!</definedName>
    <definedName name="KD材補助部門費率" localSheetId="99">#REF!</definedName>
    <definedName name="KD材補助部門費率" localSheetId="100">#REF!</definedName>
    <definedName name="KD材補助部門費率" localSheetId="101">#REF!</definedName>
    <definedName name="KD材補助部門費率" localSheetId="102">#REF!</definedName>
    <definedName name="KD材補助部門費率" localSheetId="103">#REF!</definedName>
    <definedName name="KD材補助部門費率" localSheetId="15">#REF!</definedName>
    <definedName name="KD材補助部門費率" localSheetId="16">#REF!</definedName>
    <definedName name="KD材補助部門費率" localSheetId="20">#REF!</definedName>
    <definedName name="KD材補助部門費率" localSheetId="21">#REF!</definedName>
    <definedName name="KD材補助部門費率" localSheetId="22">#REF!</definedName>
    <definedName name="KD材補助部門費率" localSheetId="23">#REF!</definedName>
    <definedName name="KD材補助部門費率" localSheetId="17">#REF!</definedName>
    <definedName name="KD材補助部門費率" localSheetId="24">#REF!</definedName>
    <definedName name="KD材補助部門費率" localSheetId="25">#REF!</definedName>
    <definedName name="KD材補助部門費率" localSheetId="18">#REF!</definedName>
    <definedName name="KD材補助部門費率" localSheetId="19">#REF!</definedName>
    <definedName name="KD材補助部門費率" localSheetId="5">#REF!</definedName>
    <definedName name="KD材補助部門費率" localSheetId="6">#REF!</definedName>
    <definedName name="KD材補助部門費率" localSheetId="7">#REF!</definedName>
    <definedName name="KD材補助部門費率" localSheetId="8">#REF!</definedName>
    <definedName name="KD材補助部門費率" localSheetId="9">#REF!</definedName>
    <definedName name="KD材補助部門費率" localSheetId="10">#REF!</definedName>
    <definedName name="KD材補助部門費率" localSheetId="11">#REF!</definedName>
    <definedName name="KD材補助部門費率" localSheetId="12">#REF!</definedName>
    <definedName name="KD材補助部門費率" localSheetId="13">#REF!</definedName>
    <definedName name="KD材補助部門費率" localSheetId="14">#REF!</definedName>
    <definedName name="KD材補助部門費率">#REF!</definedName>
    <definedName name="kouzoku" localSheetId="27">#REF!</definedName>
    <definedName name="kouzoku" localSheetId="26">#REF!</definedName>
    <definedName name="kouzoku" localSheetId="28">#REF!</definedName>
    <definedName name="kouzoku" localSheetId="29">#REF!</definedName>
    <definedName name="kouzoku" localSheetId="30">#REF!</definedName>
    <definedName name="kouzoku" localSheetId="31">#REF!</definedName>
    <definedName name="kouzoku" localSheetId="32">#REF!</definedName>
    <definedName name="kouzoku" localSheetId="33">#REF!</definedName>
    <definedName name="kouzoku" localSheetId="34">#REF!</definedName>
    <definedName name="kouzoku" localSheetId="35">#REF!</definedName>
    <definedName name="kouzoku" localSheetId="36">#REF!</definedName>
    <definedName name="kouzoku" localSheetId="37">#REF!</definedName>
    <definedName name="kouzoku" localSheetId="38">#REF!</definedName>
    <definedName name="kouzoku" localSheetId="39">#REF!</definedName>
    <definedName name="kouzoku" localSheetId="40">#REF!</definedName>
    <definedName name="kouzoku" localSheetId="41">#REF!</definedName>
    <definedName name="kouzoku" localSheetId="42">#REF!</definedName>
    <definedName name="kouzoku" localSheetId="43">#REF!</definedName>
    <definedName name="kouzoku" localSheetId="44">#REF!</definedName>
    <definedName name="kouzoku" localSheetId="45">#REF!</definedName>
    <definedName name="kouzoku" localSheetId="46">#REF!</definedName>
    <definedName name="kouzoku" localSheetId="47">#REF!</definedName>
    <definedName name="kouzoku" localSheetId="48">#REF!</definedName>
    <definedName name="kouzoku" localSheetId="49">#REF!</definedName>
    <definedName name="kouzoku" localSheetId="50">#REF!</definedName>
    <definedName name="kouzoku" localSheetId="51">#REF!</definedName>
    <definedName name="kouzoku" localSheetId="52">#REF!</definedName>
    <definedName name="kouzoku" localSheetId="53">#REF!</definedName>
    <definedName name="kouzoku" localSheetId="54">#REF!</definedName>
    <definedName name="kouzoku" localSheetId="55">#REF!</definedName>
    <definedName name="kouzoku" localSheetId="56">#REF!</definedName>
    <definedName name="kouzoku" localSheetId="57">#REF!</definedName>
    <definedName name="kouzoku" localSheetId="58">#REF!</definedName>
    <definedName name="kouzoku" localSheetId="59">#REF!</definedName>
    <definedName name="kouzoku" localSheetId="60">#REF!</definedName>
    <definedName name="kouzoku" localSheetId="61">#REF!</definedName>
    <definedName name="kouzoku" localSheetId="62">#REF!</definedName>
    <definedName name="kouzoku" localSheetId="63">#REF!</definedName>
    <definedName name="kouzoku" localSheetId="64">#REF!</definedName>
    <definedName name="kouzoku" localSheetId="65">#REF!</definedName>
    <definedName name="kouzoku" localSheetId="66">#REF!</definedName>
    <definedName name="kouzoku" localSheetId="67">#REF!</definedName>
    <definedName name="kouzoku" localSheetId="68">#REF!</definedName>
    <definedName name="kouzoku" localSheetId="69">#REF!</definedName>
    <definedName name="kouzoku" localSheetId="70">#REF!</definedName>
    <definedName name="kouzoku" localSheetId="71">#REF!</definedName>
    <definedName name="kouzoku" localSheetId="72">#REF!</definedName>
    <definedName name="kouzoku" localSheetId="73">#REF!</definedName>
    <definedName name="kouzoku" localSheetId="74">#REF!</definedName>
    <definedName name="kouzoku" localSheetId="75">#REF!</definedName>
    <definedName name="kouzoku" localSheetId="76">#REF!</definedName>
    <definedName name="kouzoku" localSheetId="77">#REF!</definedName>
    <definedName name="kouzoku" localSheetId="78">#REF!</definedName>
    <definedName name="kouzoku" localSheetId="79">#REF!</definedName>
    <definedName name="kouzoku" localSheetId="80">#REF!</definedName>
    <definedName name="kouzoku" localSheetId="81">#REF!</definedName>
    <definedName name="kouzoku" localSheetId="82">#REF!</definedName>
    <definedName name="kouzoku" localSheetId="83">#REF!</definedName>
    <definedName name="kouzoku" localSheetId="84">#REF!</definedName>
    <definedName name="kouzoku" localSheetId="85">#REF!</definedName>
    <definedName name="kouzoku" localSheetId="86">#REF!</definedName>
    <definedName name="kouzoku" localSheetId="87">#REF!</definedName>
    <definedName name="kouzoku" localSheetId="88">#REF!</definedName>
    <definedName name="kouzoku" localSheetId="89">#REF!</definedName>
    <definedName name="kouzoku" localSheetId="90">#REF!</definedName>
    <definedName name="kouzoku" localSheetId="91">#REF!</definedName>
    <definedName name="kouzoku" localSheetId="92">#REF!</definedName>
    <definedName name="kouzoku" localSheetId="93">#REF!</definedName>
    <definedName name="kouzoku" localSheetId="94">#REF!</definedName>
    <definedName name="kouzoku" localSheetId="95">#REF!</definedName>
    <definedName name="kouzoku" localSheetId="96">#REF!</definedName>
    <definedName name="kouzoku" localSheetId="97">#REF!</definedName>
    <definedName name="kouzoku" localSheetId="98">#REF!</definedName>
    <definedName name="kouzoku" localSheetId="99">#REF!</definedName>
    <definedName name="kouzoku" localSheetId="100">#REF!</definedName>
    <definedName name="kouzoku" localSheetId="101">#REF!</definedName>
    <definedName name="kouzoku" localSheetId="102">#REF!</definedName>
    <definedName name="kouzoku" localSheetId="103">#REF!</definedName>
    <definedName name="kouzoku" localSheetId="15">#REF!</definedName>
    <definedName name="kouzoku" localSheetId="16">#REF!</definedName>
    <definedName name="kouzoku" localSheetId="20">#REF!</definedName>
    <definedName name="kouzoku" localSheetId="21">#REF!</definedName>
    <definedName name="kouzoku" localSheetId="22">#REF!</definedName>
    <definedName name="kouzoku" localSheetId="23">#REF!</definedName>
    <definedName name="kouzoku" localSheetId="17">#REF!</definedName>
    <definedName name="kouzoku" localSheetId="24">#REF!</definedName>
    <definedName name="kouzoku" localSheetId="25">#REF!</definedName>
    <definedName name="kouzoku" localSheetId="18">#REF!</definedName>
    <definedName name="kouzoku" localSheetId="19">#REF!</definedName>
    <definedName name="kouzoku" localSheetId="5">#REF!</definedName>
    <definedName name="kouzoku" localSheetId="6">#REF!</definedName>
    <definedName name="kouzoku" localSheetId="7">#REF!</definedName>
    <definedName name="kouzoku" localSheetId="8">#REF!</definedName>
    <definedName name="kouzoku" localSheetId="9">#REF!</definedName>
    <definedName name="kouzoku" localSheetId="10">#REF!</definedName>
    <definedName name="kouzoku" localSheetId="11">#REF!</definedName>
    <definedName name="kouzoku" localSheetId="12">#REF!</definedName>
    <definedName name="kouzoku" localSheetId="13">#REF!</definedName>
    <definedName name="kouzoku" localSheetId="14">#REF!</definedName>
    <definedName name="kouzoku">#REF!</definedName>
    <definedName name="kurs" localSheetId="27">#REF!</definedName>
    <definedName name="kurs" localSheetId="26">#REF!</definedName>
    <definedName name="kurs" localSheetId="28">#REF!</definedName>
    <definedName name="kurs" localSheetId="29">#REF!</definedName>
    <definedName name="kurs" localSheetId="30">#REF!</definedName>
    <definedName name="kurs" localSheetId="31">#REF!</definedName>
    <definedName name="kurs" localSheetId="32">#REF!</definedName>
    <definedName name="kurs" localSheetId="33">#REF!</definedName>
    <definedName name="kurs" localSheetId="34">#REF!</definedName>
    <definedName name="kurs" localSheetId="35">#REF!</definedName>
    <definedName name="kurs" localSheetId="36">#REF!</definedName>
    <definedName name="kurs" localSheetId="37">#REF!</definedName>
    <definedName name="kurs" localSheetId="38">#REF!</definedName>
    <definedName name="kurs" localSheetId="39">#REF!</definedName>
    <definedName name="kurs" localSheetId="40">#REF!</definedName>
    <definedName name="kurs" localSheetId="41">#REF!</definedName>
    <definedName name="kurs" localSheetId="42">#REF!</definedName>
    <definedName name="kurs" localSheetId="43">#REF!</definedName>
    <definedName name="kurs" localSheetId="44">#REF!</definedName>
    <definedName name="kurs" localSheetId="45">#REF!</definedName>
    <definedName name="kurs" localSheetId="46">#REF!</definedName>
    <definedName name="kurs" localSheetId="47">#REF!</definedName>
    <definedName name="kurs" localSheetId="48">#REF!</definedName>
    <definedName name="kurs" localSheetId="49">#REF!</definedName>
    <definedName name="kurs" localSheetId="50">#REF!</definedName>
    <definedName name="kurs" localSheetId="51">#REF!</definedName>
    <definedName name="kurs" localSheetId="52">#REF!</definedName>
    <definedName name="kurs" localSheetId="53">#REF!</definedName>
    <definedName name="kurs" localSheetId="54">#REF!</definedName>
    <definedName name="kurs" localSheetId="55">#REF!</definedName>
    <definedName name="kurs" localSheetId="56">#REF!</definedName>
    <definedName name="kurs" localSheetId="57">#REF!</definedName>
    <definedName name="kurs" localSheetId="58">#REF!</definedName>
    <definedName name="kurs" localSheetId="59">#REF!</definedName>
    <definedName name="kurs" localSheetId="60">#REF!</definedName>
    <definedName name="kurs" localSheetId="61">#REF!</definedName>
    <definedName name="kurs" localSheetId="62">#REF!</definedName>
    <definedName name="kurs" localSheetId="63">#REF!</definedName>
    <definedName name="kurs" localSheetId="64">#REF!</definedName>
    <definedName name="kurs" localSheetId="65">#REF!</definedName>
    <definedName name="kurs" localSheetId="66">#REF!</definedName>
    <definedName name="kurs" localSheetId="67">#REF!</definedName>
    <definedName name="kurs" localSheetId="68">#REF!</definedName>
    <definedName name="kurs" localSheetId="69">#REF!</definedName>
    <definedName name="kurs" localSheetId="70">#REF!</definedName>
    <definedName name="kurs" localSheetId="71">#REF!</definedName>
    <definedName name="kurs" localSheetId="72">#REF!</definedName>
    <definedName name="kurs" localSheetId="73">#REF!</definedName>
    <definedName name="kurs" localSheetId="74">#REF!</definedName>
    <definedName name="kurs" localSheetId="75">#REF!</definedName>
    <definedName name="kurs" localSheetId="76">#REF!</definedName>
    <definedName name="kurs" localSheetId="77">#REF!</definedName>
    <definedName name="kurs" localSheetId="78">#REF!</definedName>
    <definedName name="kurs" localSheetId="79">#REF!</definedName>
    <definedName name="kurs" localSheetId="80">#REF!</definedName>
    <definedName name="kurs" localSheetId="81">#REF!</definedName>
    <definedName name="kurs" localSheetId="82">#REF!</definedName>
    <definedName name="kurs" localSheetId="83">#REF!</definedName>
    <definedName name="kurs" localSheetId="84">#REF!</definedName>
    <definedName name="kurs" localSheetId="85">#REF!</definedName>
    <definedName name="kurs" localSheetId="86">#REF!</definedName>
    <definedName name="kurs" localSheetId="87">#REF!</definedName>
    <definedName name="kurs" localSheetId="88">#REF!</definedName>
    <definedName name="kurs" localSheetId="89">#REF!</definedName>
    <definedName name="kurs" localSheetId="90">#REF!</definedName>
    <definedName name="kurs" localSheetId="91">#REF!</definedName>
    <definedName name="kurs" localSheetId="92">#REF!</definedName>
    <definedName name="kurs" localSheetId="93">#REF!</definedName>
    <definedName name="kurs" localSheetId="94">#REF!</definedName>
    <definedName name="kurs" localSheetId="95">#REF!</definedName>
    <definedName name="kurs" localSheetId="96">#REF!</definedName>
    <definedName name="kurs" localSheetId="97">#REF!</definedName>
    <definedName name="kurs" localSheetId="98">#REF!</definedName>
    <definedName name="kurs" localSheetId="99">#REF!</definedName>
    <definedName name="kurs" localSheetId="100">#REF!</definedName>
    <definedName name="kurs" localSheetId="101">#REF!</definedName>
    <definedName name="kurs" localSheetId="102">#REF!</definedName>
    <definedName name="kurs" localSheetId="103">#REF!</definedName>
    <definedName name="kurs" localSheetId="15">#REF!</definedName>
    <definedName name="kurs" localSheetId="16">#REF!</definedName>
    <definedName name="kurs" localSheetId="20">#REF!</definedName>
    <definedName name="kurs" localSheetId="21">#REF!</definedName>
    <definedName name="kurs" localSheetId="22">#REF!</definedName>
    <definedName name="kurs" localSheetId="23">#REF!</definedName>
    <definedName name="kurs" localSheetId="17">#REF!</definedName>
    <definedName name="kurs" localSheetId="24">#REF!</definedName>
    <definedName name="kurs" localSheetId="25">#REF!</definedName>
    <definedName name="kurs" localSheetId="18">#REF!</definedName>
    <definedName name="kurs" localSheetId="19">#REF!</definedName>
    <definedName name="kurs" localSheetId="5">#REF!</definedName>
    <definedName name="kurs" localSheetId="6">#REF!</definedName>
    <definedName name="kurs" localSheetId="7">#REF!</definedName>
    <definedName name="kurs" localSheetId="8">#REF!</definedName>
    <definedName name="kurs" localSheetId="9">#REF!</definedName>
    <definedName name="kurs" localSheetId="10">#REF!</definedName>
    <definedName name="kurs" localSheetId="11">#REF!</definedName>
    <definedName name="kurs" localSheetId="12">#REF!</definedName>
    <definedName name="kurs" localSheetId="13">#REF!</definedName>
    <definedName name="kurs" localSheetId="14">#REF!</definedName>
    <definedName name="kurs">#REF!</definedName>
    <definedName name="Labor" localSheetId="29" hidden="1">{#N/A,#N/A,FALSE,"Aging Summary";#N/A,#N/A,FALSE,"Ratio Analysis";#N/A,#N/A,FALSE,"Test 120 Day Accts";#N/A,#N/A,FALSE,"Tickmarks"}</definedName>
    <definedName name="Labor" localSheetId="30" hidden="1">{#N/A,#N/A,FALSE,"Aging Summary";#N/A,#N/A,FALSE,"Ratio Analysis";#N/A,#N/A,FALSE,"Test 120 Day Accts";#N/A,#N/A,FALSE,"Tickmarks"}</definedName>
    <definedName name="Labor" localSheetId="31" hidden="1">{#N/A,#N/A,FALSE,"Aging Summary";#N/A,#N/A,FALSE,"Ratio Analysis";#N/A,#N/A,FALSE,"Test 120 Day Accts";#N/A,#N/A,FALSE,"Tickmarks"}</definedName>
    <definedName name="Labor" localSheetId="32" hidden="1">{#N/A,#N/A,FALSE,"Aging Summary";#N/A,#N/A,FALSE,"Ratio Analysis";#N/A,#N/A,FALSE,"Test 120 Day Accts";#N/A,#N/A,FALSE,"Tickmarks"}</definedName>
    <definedName name="Labor" localSheetId="33" hidden="1">{#N/A,#N/A,FALSE,"Aging Summary";#N/A,#N/A,FALSE,"Ratio Analysis";#N/A,#N/A,FALSE,"Test 120 Day Accts";#N/A,#N/A,FALSE,"Tickmarks"}</definedName>
    <definedName name="Labor" localSheetId="34" hidden="1">{#N/A,#N/A,FALSE,"Aging Summary";#N/A,#N/A,FALSE,"Ratio Analysis";#N/A,#N/A,FALSE,"Test 120 Day Accts";#N/A,#N/A,FALSE,"Tickmarks"}</definedName>
    <definedName name="Labor" localSheetId="35" hidden="1">{#N/A,#N/A,FALSE,"Aging Summary";#N/A,#N/A,FALSE,"Ratio Analysis";#N/A,#N/A,FALSE,"Test 120 Day Accts";#N/A,#N/A,FALSE,"Tickmarks"}</definedName>
    <definedName name="Labor" localSheetId="36" hidden="1">{#N/A,#N/A,FALSE,"Aging Summary";#N/A,#N/A,FALSE,"Ratio Analysis";#N/A,#N/A,FALSE,"Test 120 Day Accts";#N/A,#N/A,FALSE,"Tickmarks"}</definedName>
    <definedName name="Labor" localSheetId="37" hidden="1">{#N/A,#N/A,FALSE,"Aging Summary";#N/A,#N/A,FALSE,"Ratio Analysis";#N/A,#N/A,FALSE,"Test 120 Day Accts";#N/A,#N/A,FALSE,"Tickmarks"}</definedName>
    <definedName name="Labor" localSheetId="38" hidden="1">{#N/A,#N/A,FALSE,"Aging Summary";#N/A,#N/A,FALSE,"Ratio Analysis";#N/A,#N/A,FALSE,"Test 120 Day Accts";#N/A,#N/A,FALSE,"Tickmarks"}</definedName>
    <definedName name="Labor" localSheetId="39" hidden="1">{#N/A,#N/A,FALSE,"Aging Summary";#N/A,#N/A,FALSE,"Ratio Analysis";#N/A,#N/A,FALSE,"Test 120 Day Accts";#N/A,#N/A,FALSE,"Tickmarks"}</definedName>
    <definedName name="Labor" localSheetId="40" hidden="1">{#N/A,#N/A,FALSE,"Aging Summary";#N/A,#N/A,FALSE,"Ratio Analysis";#N/A,#N/A,FALSE,"Test 120 Day Accts";#N/A,#N/A,FALSE,"Tickmarks"}</definedName>
    <definedName name="Labor" localSheetId="41" hidden="1">{#N/A,#N/A,FALSE,"Aging Summary";#N/A,#N/A,FALSE,"Ratio Analysis";#N/A,#N/A,FALSE,"Test 120 Day Accts";#N/A,#N/A,FALSE,"Tickmarks"}</definedName>
    <definedName name="Labor" localSheetId="42" hidden="1">{#N/A,#N/A,FALSE,"Aging Summary";#N/A,#N/A,FALSE,"Ratio Analysis";#N/A,#N/A,FALSE,"Test 120 Day Accts";#N/A,#N/A,FALSE,"Tickmarks"}</definedName>
    <definedName name="Labor" localSheetId="43" hidden="1">{#N/A,#N/A,FALSE,"Aging Summary";#N/A,#N/A,FALSE,"Ratio Analysis";#N/A,#N/A,FALSE,"Test 120 Day Accts";#N/A,#N/A,FALSE,"Tickmarks"}</definedName>
    <definedName name="Labor" localSheetId="44" hidden="1">{#N/A,#N/A,FALSE,"Aging Summary";#N/A,#N/A,FALSE,"Ratio Analysis";#N/A,#N/A,FALSE,"Test 120 Day Accts";#N/A,#N/A,FALSE,"Tickmarks"}</definedName>
    <definedName name="Labor" localSheetId="45" hidden="1">{#N/A,#N/A,FALSE,"Aging Summary";#N/A,#N/A,FALSE,"Ratio Analysis";#N/A,#N/A,FALSE,"Test 120 Day Accts";#N/A,#N/A,FALSE,"Tickmarks"}</definedName>
    <definedName name="Labor" localSheetId="46" hidden="1">{#N/A,#N/A,FALSE,"Aging Summary";#N/A,#N/A,FALSE,"Ratio Analysis";#N/A,#N/A,FALSE,"Test 120 Day Accts";#N/A,#N/A,FALSE,"Tickmarks"}</definedName>
    <definedName name="Labor" localSheetId="47" hidden="1">{#N/A,#N/A,FALSE,"Aging Summary";#N/A,#N/A,FALSE,"Ratio Analysis";#N/A,#N/A,FALSE,"Test 120 Day Accts";#N/A,#N/A,FALSE,"Tickmarks"}</definedName>
    <definedName name="Labor" localSheetId="48" hidden="1">{#N/A,#N/A,FALSE,"Aging Summary";#N/A,#N/A,FALSE,"Ratio Analysis";#N/A,#N/A,FALSE,"Test 120 Day Accts";#N/A,#N/A,FALSE,"Tickmarks"}</definedName>
    <definedName name="Labor" localSheetId="49" hidden="1">{#N/A,#N/A,FALSE,"Aging Summary";#N/A,#N/A,FALSE,"Ratio Analysis";#N/A,#N/A,FALSE,"Test 120 Day Accts";#N/A,#N/A,FALSE,"Tickmarks"}</definedName>
    <definedName name="Labor" localSheetId="50" hidden="1">{#N/A,#N/A,FALSE,"Aging Summary";#N/A,#N/A,FALSE,"Ratio Analysis";#N/A,#N/A,FALSE,"Test 120 Day Accts";#N/A,#N/A,FALSE,"Tickmarks"}</definedName>
    <definedName name="Labor" localSheetId="51" hidden="1">{#N/A,#N/A,FALSE,"Aging Summary";#N/A,#N/A,FALSE,"Ratio Analysis";#N/A,#N/A,FALSE,"Test 120 Day Accts";#N/A,#N/A,FALSE,"Tickmarks"}</definedName>
    <definedName name="Labor" localSheetId="52" hidden="1">{#N/A,#N/A,FALSE,"Aging Summary";#N/A,#N/A,FALSE,"Ratio Analysis";#N/A,#N/A,FALSE,"Test 120 Day Accts";#N/A,#N/A,FALSE,"Tickmarks"}</definedName>
    <definedName name="Labor" localSheetId="53" hidden="1">{#N/A,#N/A,FALSE,"Aging Summary";#N/A,#N/A,FALSE,"Ratio Analysis";#N/A,#N/A,FALSE,"Test 120 Day Accts";#N/A,#N/A,FALSE,"Tickmarks"}</definedName>
    <definedName name="Labor" localSheetId="54" hidden="1">{#N/A,#N/A,FALSE,"Aging Summary";#N/A,#N/A,FALSE,"Ratio Analysis";#N/A,#N/A,FALSE,"Test 120 Day Accts";#N/A,#N/A,FALSE,"Tickmarks"}</definedName>
    <definedName name="Labor" localSheetId="55" hidden="1">{#N/A,#N/A,FALSE,"Aging Summary";#N/A,#N/A,FALSE,"Ratio Analysis";#N/A,#N/A,FALSE,"Test 120 Day Accts";#N/A,#N/A,FALSE,"Tickmarks"}</definedName>
    <definedName name="Labor" localSheetId="56" hidden="1">{#N/A,#N/A,FALSE,"Aging Summary";#N/A,#N/A,FALSE,"Ratio Analysis";#N/A,#N/A,FALSE,"Test 120 Day Accts";#N/A,#N/A,FALSE,"Tickmarks"}</definedName>
    <definedName name="Labor" localSheetId="57" hidden="1">{#N/A,#N/A,FALSE,"Aging Summary";#N/A,#N/A,FALSE,"Ratio Analysis";#N/A,#N/A,FALSE,"Test 120 Day Accts";#N/A,#N/A,FALSE,"Tickmarks"}</definedName>
    <definedName name="Labor" localSheetId="58" hidden="1">{#N/A,#N/A,FALSE,"Aging Summary";#N/A,#N/A,FALSE,"Ratio Analysis";#N/A,#N/A,FALSE,"Test 120 Day Accts";#N/A,#N/A,FALSE,"Tickmarks"}</definedName>
    <definedName name="Labor" localSheetId="59" hidden="1">{#N/A,#N/A,FALSE,"Aging Summary";#N/A,#N/A,FALSE,"Ratio Analysis";#N/A,#N/A,FALSE,"Test 120 Day Accts";#N/A,#N/A,FALSE,"Tickmarks"}</definedName>
    <definedName name="Labor" localSheetId="60" hidden="1">{#N/A,#N/A,FALSE,"Aging Summary";#N/A,#N/A,FALSE,"Ratio Analysis";#N/A,#N/A,FALSE,"Test 120 Day Accts";#N/A,#N/A,FALSE,"Tickmarks"}</definedName>
    <definedName name="Labor" localSheetId="61" hidden="1">{#N/A,#N/A,FALSE,"Aging Summary";#N/A,#N/A,FALSE,"Ratio Analysis";#N/A,#N/A,FALSE,"Test 120 Day Accts";#N/A,#N/A,FALSE,"Tickmarks"}</definedName>
    <definedName name="Labor" localSheetId="62" hidden="1">{#N/A,#N/A,FALSE,"Aging Summary";#N/A,#N/A,FALSE,"Ratio Analysis";#N/A,#N/A,FALSE,"Test 120 Day Accts";#N/A,#N/A,FALSE,"Tickmarks"}</definedName>
    <definedName name="Labor" localSheetId="63" hidden="1">{#N/A,#N/A,FALSE,"Aging Summary";#N/A,#N/A,FALSE,"Ratio Analysis";#N/A,#N/A,FALSE,"Test 120 Day Accts";#N/A,#N/A,FALSE,"Tickmarks"}</definedName>
    <definedName name="Labor" localSheetId="64" hidden="1">{#N/A,#N/A,FALSE,"Aging Summary";#N/A,#N/A,FALSE,"Ratio Analysis";#N/A,#N/A,FALSE,"Test 120 Day Accts";#N/A,#N/A,FALSE,"Tickmarks"}</definedName>
    <definedName name="Labor" localSheetId="65" hidden="1">{#N/A,#N/A,FALSE,"Aging Summary";#N/A,#N/A,FALSE,"Ratio Analysis";#N/A,#N/A,FALSE,"Test 120 Day Accts";#N/A,#N/A,FALSE,"Tickmarks"}</definedName>
    <definedName name="Labor" localSheetId="66" hidden="1">{#N/A,#N/A,FALSE,"Aging Summary";#N/A,#N/A,FALSE,"Ratio Analysis";#N/A,#N/A,FALSE,"Test 120 Day Accts";#N/A,#N/A,FALSE,"Tickmarks"}</definedName>
    <definedName name="Labor" localSheetId="67" hidden="1">{#N/A,#N/A,FALSE,"Aging Summary";#N/A,#N/A,FALSE,"Ratio Analysis";#N/A,#N/A,FALSE,"Test 120 Day Accts";#N/A,#N/A,FALSE,"Tickmarks"}</definedName>
    <definedName name="Labor" localSheetId="68" hidden="1">{#N/A,#N/A,FALSE,"Aging Summary";#N/A,#N/A,FALSE,"Ratio Analysis";#N/A,#N/A,FALSE,"Test 120 Day Accts";#N/A,#N/A,FALSE,"Tickmarks"}</definedName>
    <definedName name="Labor" localSheetId="69" hidden="1">{#N/A,#N/A,FALSE,"Aging Summary";#N/A,#N/A,FALSE,"Ratio Analysis";#N/A,#N/A,FALSE,"Test 120 Day Accts";#N/A,#N/A,FALSE,"Tickmarks"}</definedName>
    <definedName name="Labor" localSheetId="70" hidden="1">{#N/A,#N/A,FALSE,"Aging Summary";#N/A,#N/A,FALSE,"Ratio Analysis";#N/A,#N/A,FALSE,"Test 120 Day Accts";#N/A,#N/A,FALSE,"Tickmarks"}</definedName>
    <definedName name="Labor" localSheetId="71" hidden="1">{#N/A,#N/A,FALSE,"Aging Summary";#N/A,#N/A,FALSE,"Ratio Analysis";#N/A,#N/A,FALSE,"Test 120 Day Accts";#N/A,#N/A,FALSE,"Tickmarks"}</definedName>
    <definedName name="Labor" localSheetId="72" hidden="1">{#N/A,#N/A,FALSE,"Aging Summary";#N/A,#N/A,FALSE,"Ratio Analysis";#N/A,#N/A,FALSE,"Test 120 Day Accts";#N/A,#N/A,FALSE,"Tickmarks"}</definedName>
    <definedName name="Labor" localSheetId="73" hidden="1">{#N/A,#N/A,FALSE,"Aging Summary";#N/A,#N/A,FALSE,"Ratio Analysis";#N/A,#N/A,FALSE,"Test 120 Day Accts";#N/A,#N/A,FALSE,"Tickmarks"}</definedName>
    <definedName name="Labor" localSheetId="74" hidden="1">{#N/A,#N/A,FALSE,"Aging Summary";#N/A,#N/A,FALSE,"Ratio Analysis";#N/A,#N/A,FALSE,"Test 120 Day Accts";#N/A,#N/A,FALSE,"Tickmarks"}</definedName>
    <definedName name="Labor" localSheetId="75" hidden="1">{#N/A,#N/A,FALSE,"Aging Summary";#N/A,#N/A,FALSE,"Ratio Analysis";#N/A,#N/A,FALSE,"Test 120 Day Accts";#N/A,#N/A,FALSE,"Tickmarks"}</definedName>
    <definedName name="Labor" localSheetId="76" hidden="1">{#N/A,#N/A,FALSE,"Aging Summary";#N/A,#N/A,FALSE,"Ratio Analysis";#N/A,#N/A,FALSE,"Test 120 Day Accts";#N/A,#N/A,FALSE,"Tickmarks"}</definedName>
    <definedName name="Labor" localSheetId="77" hidden="1">{#N/A,#N/A,FALSE,"Aging Summary";#N/A,#N/A,FALSE,"Ratio Analysis";#N/A,#N/A,FALSE,"Test 120 Day Accts";#N/A,#N/A,FALSE,"Tickmarks"}</definedName>
    <definedName name="Labor" localSheetId="78" hidden="1">{#N/A,#N/A,FALSE,"Aging Summary";#N/A,#N/A,FALSE,"Ratio Analysis";#N/A,#N/A,FALSE,"Test 120 Day Accts";#N/A,#N/A,FALSE,"Tickmarks"}</definedName>
    <definedName name="Labor" localSheetId="79" hidden="1">{#N/A,#N/A,FALSE,"Aging Summary";#N/A,#N/A,FALSE,"Ratio Analysis";#N/A,#N/A,FALSE,"Test 120 Day Accts";#N/A,#N/A,FALSE,"Tickmarks"}</definedName>
    <definedName name="Labor" localSheetId="80" hidden="1">{#N/A,#N/A,FALSE,"Aging Summary";#N/A,#N/A,FALSE,"Ratio Analysis";#N/A,#N/A,FALSE,"Test 120 Day Accts";#N/A,#N/A,FALSE,"Tickmarks"}</definedName>
    <definedName name="Labor" localSheetId="81" hidden="1">{#N/A,#N/A,FALSE,"Aging Summary";#N/A,#N/A,FALSE,"Ratio Analysis";#N/A,#N/A,FALSE,"Test 120 Day Accts";#N/A,#N/A,FALSE,"Tickmarks"}</definedName>
    <definedName name="Labor" localSheetId="82" hidden="1">{#N/A,#N/A,FALSE,"Aging Summary";#N/A,#N/A,FALSE,"Ratio Analysis";#N/A,#N/A,FALSE,"Test 120 Day Accts";#N/A,#N/A,FALSE,"Tickmarks"}</definedName>
    <definedName name="Labor" localSheetId="83" hidden="1">{#N/A,#N/A,FALSE,"Aging Summary";#N/A,#N/A,FALSE,"Ratio Analysis";#N/A,#N/A,FALSE,"Test 120 Day Accts";#N/A,#N/A,FALSE,"Tickmarks"}</definedName>
    <definedName name="Labor" localSheetId="84" hidden="1">{#N/A,#N/A,FALSE,"Aging Summary";#N/A,#N/A,FALSE,"Ratio Analysis";#N/A,#N/A,FALSE,"Test 120 Day Accts";#N/A,#N/A,FALSE,"Tickmarks"}</definedName>
    <definedName name="Labor" localSheetId="85" hidden="1">{#N/A,#N/A,FALSE,"Aging Summary";#N/A,#N/A,FALSE,"Ratio Analysis";#N/A,#N/A,FALSE,"Test 120 Day Accts";#N/A,#N/A,FALSE,"Tickmarks"}</definedName>
    <definedName name="Labor" localSheetId="86" hidden="1">{#N/A,#N/A,FALSE,"Aging Summary";#N/A,#N/A,FALSE,"Ratio Analysis";#N/A,#N/A,FALSE,"Test 120 Day Accts";#N/A,#N/A,FALSE,"Tickmarks"}</definedName>
    <definedName name="Labor" localSheetId="87" hidden="1">{#N/A,#N/A,FALSE,"Aging Summary";#N/A,#N/A,FALSE,"Ratio Analysis";#N/A,#N/A,FALSE,"Test 120 Day Accts";#N/A,#N/A,FALSE,"Tickmarks"}</definedName>
    <definedName name="Labor" localSheetId="88" hidden="1">{#N/A,#N/A,FALSE,"Aging Summary";#N/A,#N/A,FALSE,"Ratio Analysis";#N/A,#N/A,FALSE,"Test 120 Day Accts";#N/A,#N/A,FALSE,"Tickmarks"}</definedName>
    <definedName name="Labor" localSheetId="89" hidden="1">{#N/A,#N/A,FALSE,"Aging Summary";#N/A,#N/A,FALSE,"Ratio Analysis";#N/A,#N/A,FALSE,"Test 120 Day Accts";#N/A,#N/A,FALSE,"Tickmarks"}</definedName>
    <definedName name="Labor" localSheetId="90" hidden="1">{#N/A,#N/A,FALSE,"Aging Summary";#N/A,#N/A,FALSE,"Ratio Analysis";#N/A,#N/A,FALSE,"Test 120 Day Accts";#N/A,#N/A,FALSE,"Tickmarks"}</definedName>
    <definedName name="Labor" localSheetId="91" hidden="1">{#N/A,#N/A,FALSE,"Aging Summary";#N/A,#N/A,FALSE,"Ratio Analysis";#N/A,#N/A,FALSE,"Test 120 Day Accts";#N/A,#N/A,FALSE,"Tickmarks"}</definedName>
    <definedName name="Labor" localSheetId="92" hidden="1">{#N/A,#N/A,FALSE,"Aging Summary";#N/A,#N/A,FALSE,"Ratio Analysis";#N/A,#N/A,FALSE,"Test 120 Day Accts";#N/A,#N/A,FALSE,"Tickmarks"}</definedName>
    <definedName name="Labor" localSheetId="93" hidden="1">{#N/A,#N/A,FALSE,"Aging Summary";#N/A,#N/A,FALSE,"Ratio Analysis";#N/A,#N/A,FALSE,"Test 120 Day Accts";#N/A,#N/A,FALSE,"Tickmarks"}</definedName>
    <definedName name="Labor" localSheetId="94" hidden="1">{#N/A,#N/A,FALSE,"Aging Summary";#N/A,#N/A,FALSE,"Ratio Analysis";#N/A,#N/A,FALSE,"Test 120 Day Accts";#N/A,#N/A,FALSE,"Tickmarks"}</definedName>
    <definedName name="Labor" localSheetId="95" hidden="1">{#N/A,#N/A,FALSE,"Aging Summary";#N/A,#N/A,FALSE,"Ratio Analysis";#N/A,#N/A,FALSE,"Test 120 Day Accts";#N/A,#N/A,FALSE,"Tickmarks"}</definedName>
    <definedName name="Labor" localSheetId="96" hidden="1">{#N/A,#N/A,FALSE,"Aging Summary";#N/A,#N/A,FALSE,"Ratio Analysis";#N/A,#N/A,FALSE,"Test 120 Day Accts";#N/A,#N/A,FALSE,"Tickmarks"}</definedName>
    <definedName name="Labor" localSheetId="97" hidden="1">{#N/A,#N/A,FALSE,"Aging Summary";#N/A,#N/A,FALSE,"Ratio Analysis";#N/A,#N/A,FALSE,"Test 120 Day Accts";#N/A,#N/A,FALSE,"Tickmarks"}</definedName>
    <definedName name="Labor" localSheetId="98" hidden="1">{#N/A,#N/A,FALSE,"Aging Summary";#N/A,#N/A,FALSE,"Ratio Analysis";#N/A,#N/A,FALSE,"Test 120 Day Accts";#N/A,#N/A,FALSE,"Tickmarks"}</definedName>
    <definedName name="Labor" localSheetId="99" hidden="1">{#N/A,#N/A,FALSE,"Aging Summary";#N/A,#N/A,FALSE,"Ratio Analysis";#N/A,#N/A,FALSE,"Test 120 Day Accts";#N/A,#N/A,FALSE,"Tickmarks"}</definedName>
    <definedName name="Labor" localSheetId="100" hidden="1">{#N/A,#N/A,FALSE,"Aging Summary";#N/A,#N/A,FALSE,"Ratio Analysis";#N/A,#N/A,FALSE,"Test 120 Day Accts";#N/A,#N/A,FALSE,"Tickmarks"}</definedName>
    <definedName name="Labor" localSheetId="101" hidden="1">{#N/A,#N/A,FALSE,"Aging Summary";#N/A,#N/A,FALSE,"Ratio Analysis";#N/A,#N/A,FALSE,"Test 120 Day Accts";#N/A,#N/A,FALSE,"Tickmarks"}</definedName>
    <definedName name="Labor" localSheetId="102" hidden="1">{#N/A,#N/A,FALSE,"Aging Summary";#N/A,#N/A,FALSE,"Ratio Analysis";#N/A,#N/A,FALSE,"Test 120 Day Accts";#N/A,#N/A,FALSE,"Tickmarks"}</definedName>
    <definedName name="Labor" localSheetId="103" hidden="1">{#N/A,#N/A,FALSE,"Aging Summary";#N/A,#N/A,FALSE,"Ratio Analysis";#N/A,#N/A,FALSE,"Test 120 Day Accts";#N/A,#N/A,FALSE,"Tickmarks"}</definedName>
    <definedName name="Labor" hidden="1">{#N/A,#N/A,FALSE,"Aging Summary";#N/A,#N/A,FALSE,"Ratio Analysis";#N/A,#N/A,FALSE,"Test 120 Day Accts";#N/A,#N/A,FALSE,"Tickmarks"}</definedName>
    <definedName name="LCﾒｰﾙﾃﾞｰ金利率" localSheetId="27">#REF!</definedName>
    <definedName name="LCﾒｰﾙﾃﾞｰ金利率" localSheetId="26">#REF!</definedName>
    <definedName name="LCﾒｰﾙﾃﾞｰ金利率" localSheetId="28">#REF!</definedName>
    <definedName name="LCﾒｰﾙﾃﾞｰ金利率" localSheetId="29">#REF!</definedName>
    <definedName name="LCﾒｰﾙﾃﾞｰ金利率" localSheetId="30">#REF!</definedName>
    <definedName name="LCﾒｰﾙﾃﾞｰ金利率" localSheetId="31">#REF!</definedName>
    <definedName name="LCﾒｰﾙﾃﾞｰ金利率" localSheetId="32">#REF!</definedName>
    <definedName name="LCﾒｰﾙﾃﾞｰ金利率" localSheetId="33">#REF!</definedName>
    <definedName name="LCﾒｰﾙﾃﾞｰ金利率" localSheetId="34">#REF!</definedName>
    <definedName name="LCﾒｰﾙﾃﾞｰ金利率" localSheetId="35">#REF!</definedName>
    <definedName name="LCﾒｰﾙﾃﾞｰ金利率" localSheetId="36">#REF!</definedName>
    <definedName name="LCﾒｰﾙﾃﾞｰ金利率" localSheetId="37">#REF!</definedName>
    <definedName name="LCﾒｰﾙﾃﾞｰ金利率" localSheetId="38">#REF!</definedName>
    <definedName name="LCﾒｰﾙﾃﾞｰ金利率" localSheetId="39">#REF!</definedName>
    <definedName name="LCﾒｰﾙﾃﾞｰ金利率" localSheetId="40">#REF!</definedName>
    <definedName name="LCﾒｰﾙﾃﾞｰ金利率" localSheetId="41">#REF!</definedName>
    <definedName name="LCﾒｰﾙﾃﾞｰ金利率" localSheetId="42">#REF!</definedName>
    <definedName name="LCﾒｰﾙﾃﾞｰ金利率" localSheetId="43">#REF!</definedName>
    <definedName name="LCﾒｰﾙﾃﾞｰ金利率" localSheetId="44">#REF!</definedName>
    <definedName name="LCﾒｰﾙﾃﾞｰ金利率" localSheetId="45">#REF!</definedName>
    <definedName name="LCﾒｰﾙﾃﾞｰ金利率" localSheetId="46">#REF!</definedName>
    <definedName name="LCﾒｰﾙﾃﾞｰ金利率" localSheetId="47">#REF!</definedName>
    <definedName name="LCﾒｰﾙﾃﾞｰ金利率" localSheetId="48">#REF!</definedName>
    <definedName name="LCﾒｰﾙﾃﾞｰ金利率" localSheetId="49">#REF!</definedName>
    <definedName name="LCﾒｰﾙﾃﾞｰ金利率" localSheetId="50">#REF!</definedName>
    <definedName name="LCﾒｰﾙﾃﾞｰ金利率" localSheetId="51">#REF!</definedName>
    <definedName name="LCﾒｰﾙﾃﾞｰ金利率" localSheetId="52">#REF!</definedName>
    <definedName name="LCﾒｰﾙﾃﾞｰ金利率" localSheetId="53">#REF!</definedName>
    <definedName name="LCﾒｰﾙﾃﾞｰ金利率" localSheetId="54">#REF!</definedName>
    <definedName name="LCﾒｰﾙﾃﾞｰ金利率" localSheetId="55">#REF!</definedName>
    <definedName name="LCﾒｰﾙﾃﾞｰ金利率" localSheetId="56">#REF!</definedName>
    <definedName name="LCﾒｰﾙﾃﾞｰ金利率" localSheetId="57">#REF!</definedName>
    <definedName name="LCﾒｰﾙﾃﾞｰ金利率" localSheetId="58">#REF!</definedName>
    <definedName name="LCﾒｰﾙﾃﾞｰ金利率" localSheetId="59">#REF!</definedName>
    <definedName name="LCﾒｰﾙﾃﾞｰ金利率" localSheetId="60">#REF!</definedName>
    <definedName name="LCﾒｰﾙﾃﾞｰ金利率" localSheetId="61">#REF!</definedName>
    <definedName name="LCﾒｰﾙﾃﾞｰ金利率" localSheetId="62">#REF!</definedName>
    <definedName name="LCﾒｰﾙﾃﾞｰ金利率" localSheetId="63">#REF!</definedName>
    <definedName name="LCﾒｰﾙﾃﾞｰ金利率" localSheetId="64">#REF!</definedName>
    <definedName name="LCﾒｰﾙﾃﾞｰ金利率" localSheetId="65">#REF!</definedName>
    <definedName name="LCﾒｰﾙﾃﾞｰ金利率" localSheetId="66">#REF!</definedName>
    <definedName name="LCﾒｰﾙﾃﾞｰ金利率" localSheetId="67">#REF!</definedName>
    <definedName name="LCﾒｰﾙﾃﾞｰ金利率" localSheetId="68">#REF!</definedName>
    <definedName name="LCﾒｰﾙﾃﾞｰ金利率" localSheetId="69">#REF!</definedName>
    <definedName name="LCﾒｰﾙﾃﾞｰ金利率" localSheetId="70">#REF!</definedName>
    <definedName name="LCﾒｰﾙﾃﾞｰ金利率" localSheetId="71">#REF!</definedName>
    <definedName name="LCﾒｰﾙﾃﾞｰ金利率" localSheetId="72">#REF!</definedName>
    <definedName name="LCﾒｰﾙﾃﾞｰ金利率" localSheetId="73">#REF!</definedName>
    <definedName name="LCﾒｰﾙﾃﾞｰ金利率" localSheetId="74">#REF!</definedName>
    <definedName name="LCﾒｰﾙﾃﾞｰ金利率" localSheetId="75">#REF!</definedName>
    <definedName name="LCﾒｰﾙﾃﾞｰ金利率" localSheetId="76">#REF!</definedName>
    <definedName name="LCﾒｰﾙﾃﾞｰ金利率" localSheetId="77">#REF!</definedName>
    <definedName name="LCﾒｰﾙﾃﾞｰ金利率" localSheetId="78">#REF!</definedName>
    <definedName name="LCﾒｰﾙﾃﾞｰ金利率" localSheetId="79">#REF!</definedName>
    <definedName name="LCﾒｰﾙﾃﾞｰ金利率" localSheetId="80">#REF!</definedName>
    <definedName name="LCﾒｰﾙﾃﾞｰ金利率" localSheetId="81">#REF!</definedName>
    <definedName name="LCﾒｰﾙﾃﾞｰ金利率" localSheetId="82">#REF!</definedName>
    <definedName name="LCﾒｰﾙﾃﾞｰ金利率" localSheetId="83">#REF!</definedName>
    <definedName name="LCﾒｰﾙﾃﾞｰ金利率" localSheetId="84">#REF!</definedName>
    <definedName name="LCﾒｰﾙﾃﾞｰ金利率" localSheetId="85">#REF!</definedName>
    <definedName name="LCﾒｰﾙﾃﾞｰ金利率" localSheetId="86">#REF!</definedName>
    <definedName name="LCﾒｰﾙﾃﾞｰ金利率" localSheetId="87">#REF!</definedName>
    <definedName name="LCﾒｰﾙﾃﾞｰ金利率" localSheetId="88">#REF!</definedName>
    <definedName name="LCﾒｰﾙﾃﾞｰ金利率" localSheetId="89">#REF!</definedName>
    <definedName name="LCﾒｰﾙﾃﾞｰ金利率" localSheetId="90">#REF!</definedName>
    <definedName name="LCﾒｰﾙﾃﾞｰ金利率" localSheetId="91">#REF!</definedName>
    <definedName name="LCﾒｰﾙﾃﾞｰ金利率" localSheetId="92">#REF!</definedName>
    <definedName name="LCﾒｰﾙﾃﾞｰ金利率" localSheetId="93">#REF!</definedName>
    <definedName name="LCﾒｰﾙﾃﾞｰ金利率" localSheetId="94">#REF!</definedName>
    <definedName name="LCﾒｰﾙﾃﾞｰ金利率" localSheetId="95">#REF!</definedName>
    <definedName name="LCﾒｰﾙﾃﾞｰ金利率" localSheetId="96">#REF!</definedName>
    <definedName name="LCﾒｰﾙﾃﾞｰ金利率" localSheetId="97">#REF!</definedName>
    <definedName name="LCﾒｰﾙﾃﾞｰ金利率" localSheetId="98">#REF!</definedName>
    <definedName name="LCﾒｰﾙﾃﾞｰ金利率" localSheetId="99">#REF!</definedName>
    <definedName name="LCﾒｰﾙﾃﾞｰ金利率" localSheetId="100">#REF!</definedName>
    <definedName name="LCﾒｰﾙﾃﾞｰ金利率" localSheetId="101">#REF!</definedName>
    <definedName name="LCﾒｰﾙﾃﾞｰ金利率" localSheetId="102">#REF!</definedName>
    <definedName name="LCﾒｰﾙﾃﾞｰ金利率" localSheetId="103">#REF!</definedName>
    <definedName name="LCﾒｰﾙﾃﾞｰ金利率" localSheetId="15">#REF!</definedName>
    <definedName name="LCﾒｰﾙﾃﾞｰ金利率" localSheetId="16">#REF!</definedName>
    <definedName name="LCﾒｰﾙﾃﾞｰ金利率" localSheetId="20">#REF!</definedName>
    <definedName name="LCﾒｰﾙﾃﾞｰ金利率" localSheetId="21">#REF!</definedName>
    <definedName name="LCﾒｰﾙﾃﾞｰ金利率" localSheetId="22">#REF!</definedName>
    <definedName name="LCﾒｰﾙﾃﾞｰ金利率" localSheetId="23">#REF!</definedName>
    <definedName name="LCﾒｰﾙﾃﾞｰ金利率" localSheetId="17">#REF!</definedName>
    <definedName name="LCﾒｰﾙﾃﾞｰ金利率" localSheetId="24">#REF!</definedName>
    <definedName name="LCﾒｰﾙﾃﾞｰ金利率" localSheetId="25">#REF!</definedName>
    <definedName name="LCﾒｰﾙﾃﾞｰ金利率" localSheetId="18">#REF!</definedName>
    <definedName name="LCﾒｰﾙﾃﾞｰ金利率" localSheetId="19">#REF!</definedName>
    <definedName name="LCﾒｰﾙﾃﾞｰ金利率" localSheetId="5">#REF!</definedName>
    <definedName name="LCﾒｰﾙﾃﾞｰ金利率" localSheetId="6">#REF!</definedName>
    <definedName name="LCﾒｰﾙﾃﾞｰ金利率" localSheetId="7">#REF!</definedName>
    <definedName name="LCﾒｰﾙﾃﾞｰ金利率" localSheetId="8">#REF!</definedName>
    <definedName name="LCﾒｰﾙﾃﾞｰ金利率" localSheetId="9">#REF!</definedName>
    <definedName name="LCﾒｰﾙﾃﾞｰ金利率" localSheetId="10">#REF!</definedName>
    <definedName name="LCﾒｰﾙﾃﾞｰ金利率" localSheetId="11">#REF!</definedName>
    <definedName name="LCﾒｰﾙﾃﾞｰ金利率" localSheetId="12">#REF!</definedName>
    <definedName name="LCﾒｰﾙﾃﾞｰ金利率" localSheetId="13">#REF!</definedName>
    <definedName name="LCﾒｰﾙﾃﾞｰ金利率" localSheetId="14">#REF!</definedName>
    <definedName name="LCﾒｰﾙﾃﾞｰ金利率">#REF!</definedName>
    <definedName name="LICASEAN" localSheetId="27">#REF!</definedName>
    <definedName name="LICASEAN" localSheetId="26">#REF!</definedName>
    <definedName name="LICASEAN" localSheetId="28">#REF!</definedName>
    <definedName name="LICASEAN" localSheetId="29">#REF!</definedName>
    <definedName name="LICASEAN" localSheetId="30">#REF!</definedName>
    <definedName name="LICASEAN" localSheetId="31">#REF!</definedName>
    <definedName name="LICASEAN" localSheetId="32">#REF!</definedName>
    <definedName name="LICASEAN" localSheetId="33">#REF!</definedName>
    <definedName name="LICASEAN" localSheetId="34">#REF!</definedName>
    <definedName name="LICASEAN" localSheetId="35">#REF!</definedName>
    <definedName name="LICASEAN" localSheetId="36">#REF!</definedName>
    <definedName name="LICASEAN" localSheetId="37">#REF!</definedName>
    <definedName name="LICASEAN" localSheetId="38">#REF!</definedName>
    <definedName name="LICASEAN" localSheetId="39">#REF!</definedName>
    <definedName name="LICASEAN" localSheetId="40">#REF!</definedName>
    <definedName name="LICASEAN" localSheetId="41">#REF!</definedName>
    <definedName name="LICASEAN" localSheetId="42">#REF!</definedName>
    <definedName name="LICASEAN" localSheetId="43">#REF!</definedName>
    <definedName name="LICASEAN" localSheetId="44">#REF!</definedName>
    <definedName name="LICASEAN" localSheetId="45">#REF!</definedName>
    <definedName name="LICASEAN" localSheetId="46">#REF!</definedName>
    <definedName name="LICASEAN" localSheetId="47">#REF!</definedName>
    <definedName name="LICASEAN" localSheetId="48">#REF!</definedName>
    <definedName name="LICASEAN" localSheetId="49">#REF!</definedName>
    <definedName name="LICASEAN" localSheetId="50">#REF!</definedName>
    <definedName name="LICASEAN" localSheetId="51">#REF!</definedName>
    <definedName name="LICASEAN" localSheetId="52">#REF!</definedName>
    <definedName name="LICASEAN" localSheetId="53">#REF!</definedName>
    <definedName name="LICASEAN" localSheetId="54">#REF!</definedName>
    <definedName name="LICASEAN" localSheetId="55">#REF!</definedName>
    <definedName name="LICASEAN" localSheetId="56">#REF!</definedName>
    <definedName name="LICASEAN" localSheetId="57">#REF!</definedName>
    <definedName name="LICASEAN" localSheetId="58">#REF!</definedName>
    <definedName name="LICASEAN" localSheetId="59">#REF!</definedName>
    <definedName name="LICASEAN" localSheetId="60">#REF!</definedName>
    <definedName name="LICASEAN" localSheetId="61">#REF!</definedName>
    <definedName name="LICASEAN" localSheetId="62">#REF!</definedName>
    <definedName name="LICASEAN" localSheetId="63">#REF!</definedName>
    <definedName name="LICASEAN" localSheetId="64">#REF!</definedName>
    <definedName name="LICASEAN" localSheetId="65">#REF!</definedName>
    <definedName name="LICASEAN" localSheetId="66">#REF!</definedName>
    <definedName name="LICASEAN" localSheetId="67">#REF!</definedName>
    <definedName name="LICASEAN" localSheetId="68">#REF!</definedName>
    <definedName name="LICASEAN" localSheetId="69">#REF!</definedName>
    <definedName name="LICASEAN" localSheetId="70">#REF!</definedName>
    <definedName name="LICASEAN" localSheetId="71">#REF!</definedName>
    <definedName name="LICASEAN" localSheetId="72">#REF!</definedName>
    <definedName name="LICASEAN" localSheetId="73">#REF!</definedName>
    <definedName name="LICASEAN" localSheetId="74">#REF!</definedName>
    <definedName name="LICASEAN" localSheetId="75">#REF!</definedName>
    <definedName name="LICASEAN" localSheetId="76">#REF!</definedName>
    <definedName name="LICASEAN" localSheetId="77">#REF!</definedName>
    <definedName name="LICASEAN" localSheetId="78">#REF!</definedName>
    <definedName name="LICASEAN" localSheetId="79">#REF!</definedName>
    <definedName name="LICASEAN" localSheetId="80">#REF!</definedName>
    <definedName name="LICASEAN" localSheetId="81">#REF!</definedName>
    <definedName name="LICASEAN" localSheetId="82">#REF!</definedName>
    <definedName name="LICASEAN" localSheetId="83">#REF!</definedName>
    <definedName name="LICASEAN" localSheetId="84">#REF!</definedName>
    <definedName name="LICASEAN" localSheetId="85">#REF!</definedName>
    <definedName name="LICASEAN" localSheetId="86">#REF!</definedName>
    <definedName name="LICASEAN" localSheetId="87">#REF!</definedName>
    <definedName name="LICASEAN" localSheetId="88">#REF!</definedName>
    <definedName name="LICASEAN" localSheetId="89">#REF!</definedName>
    <definedName name="LICASEAN" localSheetId="90">#REF!</definedName>
    <definedName name="LICASEAN" localSheetId="91">#REF!</definedName>
    <definedName name="LICASEAN" localSheetId="92">#REF!</definedName>
    <definedName name="LICASEAN" localSheetId="93">#REF!</definedName>
    <definedName name="LICASEAN" localSheetId="94">#REF!</definedName>
    <definedName name="LICASEAN" localSheetId="95">#REF!</definedName>
    <definedName name="LICASEAN" localSheetId="96">#REF!</definedName>
    <definedName name="LICASEAN" localSheetId="97">#REF!</definedName>
    <definedName name="LICASEAN" localSheetId="98">#REF!</definedName>
    <definedName name="LICASEAN" localSheetId="99">#REF!</definedName>
    <definedName name="LICASEAN" localSheetId="100">#REF!</definedName>
    <definedName name="LICASEAN" localSheetId="101">#REF!</definedName>
    <definedName name="LICASEAN" localSheetId="102">#REF!</definedName>
    <definedName name="LICASEAN" localSheetId="103">#REF!</definedName>
    <definedName name="LICASEAN" localSheetId="15">#REF!</definedName>
    <definedName name="LICASEAN" localSheetId="16">#REF!</definedName>
    <definedName name="LICASEAN" localSheetId="20">#REF!</definedName>
    <definedName name="LICASEAN" localSheetId="21">#REF!</definedName>
    <definedName name="LICASEAN" localSheetId="22">#REF!</definedName>
    <definedName name="LICASEAN" localSheetId="23">#REF!</definedName>
    <definedName name="LICASEAN" localSheetId="17">#REF!</definedName>
    <definedName name="LICASEAN" localSheetId="24">#REF!</definedName>
    <definedName name="LICASEAN" localSheetId="25">#REF!</definedName>
    <definedName name="LICASEAN" localSheetId="18">#REF!</definedName>
    <definedName name="LICASEAN" localSheetId="19">#REF!</definedName>
    <definedName name="LICASEAN" localSheetId="5">#REF!</definedName>
    <definedName name="LICASEAN" localSheetId="6">#REF!</definedName>
    <definedName name="LICASEAN" localSheetId="7">#REF!</definedName>
    <definedName name="LICASEAN" localSheetId="8">#REF!</definedName>
    <definedName name="LICASEAN" localSheetId="9">#REF!</definedName>
    <definedName name="LICASEAN" localSheetId="10">#REF!</definedName>
    <definedName name="LICASEAN" localSheetId="11">#REF!</definedName>
    <definedName name="LICASEAN" localSheetId="12">#REF!</definedName>
    <definedName name="LICASEAN" localSheetId="13">#REF!</definedName>
    <definedName name="LICASEAN" localSheetId="14">#REF!</definedName>
    <definedName name="LICASEAN">#REF!</definedName>
    <definedName name="LICJPN" localSheetId="27">#REF!</definedName>
    <definedName name="LICJPN" localSheetId="26">#REF!</definedName>
    <definedName name="LICJPN" localSheetId="28">#REF!</definedName>
    <definedName name="LICJPN" localSheetId="29">#REF!</definedName>
    <definedName name="LICJPN" localSheetId="30">#REF!</definedName>
    <definedName name="LICJPN" localSheetId="31">#REF!</definedName>
    <definedName name="LICJPN" localSheetId="32">#REF!</definedName>
    <definedName name="LICJPN" localSheetId="33">#REF!</definedName>
    <definedName name="LICJPN" localSheetId="34">#REF!</definedName>
    <definedName name="LICJPN" localSheetId="35">#REF!</definedName>
    <definedName name="LICJPN" localSheetId="36">#REF!</definedName>
    <definedName name="LICJPN" localSheetId="37">#REF!</definedName>
    <definedName name="LICJPN" localSheetId="38">#REF!</definedName>
    <definedName name="LICJPN" localSheetId="39">#REF!</definedName>
    <definedName name="LICJPN" localSheetId="40">#REF!</definedName>
    <definedName name="LICJPN" localSheetId="41">#REF!</definedName>
    <definedName name="LICJPN" localSheetId="42">#REF!</definedName>
    <definedName name="LICJPN" localSheetId="43">#REF!</definedName>
    <definedName name="LICJPN" localSheetId="44">#REF!</definedName>
    <definedName name="LICJPN" localSheetId="45">#REF!</definedName>
    <definedName name="LICJPN" localSheetId="46">#REF!</definedName>
    <definedName name="LICJPN" localSheetId="47">#REF!</definedName>
    <definedName name="LICJPN" localSheetId="48">#REF!</definedName>
    <definedName name="LICJPN" localSheetId="49">#REF!</definedName>
    <definedName name="LICJPN" localSheetId="50">#REF!</definedName>
    <definedName name="LICJPN" localSheetId="51">#REF!</definedName>
    <definedName name="LICJPN" localSheetId="52">#REF!</definedName>
    <definedName name="LICJPN" localSheetId="53">#REF!</definedName>
    <definedName name="LICJPN" localSheetId="54">#REF!</definedName>
    <definedName name="LICJPN" localSheetId="55">#REF!</definedName>
    <definedName name="LICJPN" localSheetId="56">#REF!</definedName>
    <definedName name="LICJPN" localSheetId="57">#REF!</definedName>
    <definedName name="LICJPN" localSheetId="58">#REF!</definedName>
    <definedName name="LICJPN" localSheetId="59">#REF!</definedName>
    <definedName name="LICJPN" localSheetId="60">#REF!</definedName>
    <definedName name="LICJPN" localSheetId="61">#REF!</definedName>
    <definedName name="LICJPN" localSheetId="62">#REF!</definedName>
    <definedName name="LICJPN" localSheetId="63">#REF!</definedName>
    <definedName name="LICJPN" localSheetId="64">#REF!</definedName>
    <definedName name="LICJPN" localSheetId="65">#REF!</definedName>
    <definedName name="LICJPN" localSheetId="66">#REF!</definedName>
    <definedName name="LICJPN" localSheetId="67">#REF!</definedName>
    <definedName name="LICJPN" localSheetId="68">#REF!</definedName>
    <definedName name="LICJPN" localSheetId="69">#REF!</definedName>
    <definedName name="LICJPN" localSheetId="70">#REF!</definedName>
    <definedName name="LICJPN" localSheetId="71">#REF!</definedName>
    <definedName name="LICJPN" localSheetId="72">#REF!</definedName>
    <definedName name="LICJPN" localSheetId="73">#REF!</definedName>
    <definedName name="LICJPN" localSheetId="74">#REF!</definedName>
    <definedName name="LICJPN" localSheetId="75">#REF!</definedName>
    <definedName name="LICJPN" localSheetId="76">#REF!</definedName>
    <definedName name="LICJPN" localSheetId="77">#REF!</definedName>
    <definedName name="LICJPN" localSheetId="78">#REF!</definedName>
    <definedName name="LICJPN" localSheetId="79">#REF!</definedName>
    <definedName name="LICJPN" localSheetId="80">#REF!</definedName>
    <definedName name="LICJPN" localSheetId="81">#REF!</definedName>
    <definedName name="LICJPN" localSheetId="82">#REF!</definedName>
    <definedName name="LICJPN" localSheetId="83">#REF!</definedName>
    <definedName name="LICJPN" localSheetId="84">#REF!</definedName>
    <definedName name="LICJPN" localSheetId="85">#REF!</definedName>
    <definedName name="LICJPN" localSheetId="86">#REF!</definedName>
    <definedName name="LICJPN" localSheetId="87">#REF!</definedName>
    <definedName name="LICJPN" localSheetId="88">#REF!</definedName>
    <definedName name="LICJPN" localSheetId="89">#REF!</definedName>
    <definedName name="LICJPN" localSheetId="90">#REF!</definedName>
    <definedName name="LICJPN" localSheetId="91">#REF!</definedName>
    <definedName name="LICJPN" localSheetId="92">#REF!</definedName>
    <definedName name="LICJPN" localSheetId="93">#REF!</definedName>
    <definedName name="LICJPN" localSheetId="94">#REF!</definedName>
    <definedName name="LICJPN" localSheetId="95">#REF!</definedName>
    <definedName name="LICJPN" localSheetId="96">#REF!</definedName>
    <definedName name="LICJPN" localSheetId="97">#REF!</definedName>
    <definedName name="LICJPN" localSheetId="98">#REF!</definedName>
    <definedName name="LICJPN" localSheetId="99">#REF!</definedName>
    <definedName name="LICJPN" localSheetId="100">#REF!</definedName>
    <definedName name="LICJPN" localSheetId="101">#REF!</definedName>
    <definedName name="LICJPN" localSheetId="102">#REF!</definedName>
    <definedName name="LICJPN" localSheetId="103">#REF!</definedName>
    <definedName name="LICJPN" localSheetId="15">#REF!</definedName>
    <definedName name="LICJPN" localSheetId="16">#REF!</definedName>
    <definedName name="LICJPN" localSheetId="20">#REF!</definedName>
    <definedName name="LICJPN" localSheetId="21">#REF!</definedName>
    <definedName name="LICJPN" localSheetId="22">#REF!</definedName>
    <definedName name="LICJPN" localSheetId="23">#REF!</definedName>
    <definedName name="LICJPN" localSheetId="17">#REF!</definedName>
    <definedName name="LICJPN" localSheetId="24">#REF!</definedName>
    <definedName name="LICJPN" localSheetId="25">#REF!</definedName>
    <definedName name="LICJPN" localSheetId="18">#REF!</definedName>
    <definedName name="LICJPN" localSheetId="19">#REF!</definedName>
    <definedName name="LICJPN" localSheetId="5">#REF!</definedName>
    <definedName name="LICJPN" localSheetId="6">#REF!</definedName>
    <definedName name="LICJPN" localSheetId="7">#REF!</definedName>
    <definedName name="LICJPN" localSheetId="8">#REF!</definedName>
    <definedName name="LICJPN" localSheetId="9">#REF!</definedName>
    <definedName name="LICJPN" localSheetId="10">#REF!</definedName>
    <definedName name="LICJPN" localSheetId="11">#REF!</definedName>
    <definedName name="LICJPN" localSheetId="12">#REF!</definedName>
    <definedName name="LICJPN" localSheetId="13">#REF!</definedName>
    <definedName name="LICJPN" localSheetId="14">#REF!</definedName>
    <definedName name="LICJPN">#REF!</definedName>
    <definedName name="list.company">'[12]Company Code'!$B$2:$F$101</definedName>
    <definedName name="list.constant">'[12]Internal Account Code'!$G$4:$H$5</definedName>
    <definedName name="list.input_month">[12]month!$B$4:$D$7</definedName>
    <definedName name="list.region">'[13]Region Code'!$A$2:$B$5</definedName>
    <definedName name="list.sales_category">'[13]Product Group Code'!$B$2:$F$40</definedName>
    <definedName name="LOSS" localSheetId="27">[2]A!#REF!</definedName>
    <definedName name="LOSS" localSheetId="26">[2]A!#REF!</definedName>
    <definedName name="LOSS" localSheetId="28">[2]A!#REF!</definedName>
    <definedName name="LOSS" localSheetId="29">[2]A!#REF!</definedName>
    <definedName name="LOSS" localSheetId="30">[2]A!#REF!</definedName>
    <definedName name="LOSS" localSheetId="31">[2]A!#REF!</definedName>
    <definedName name="LOSS" localSheetId="32">[2]A!#REF!</definedName>
    <definedName name="LOSS" localSheetId="33">[2]A!#REF!</definedName>
    <definedName name="LOSS" localSheetId="34">[2]A!#REF!</definedName>
    <definedName name="LOSS" localSheetId="35">[2]A!#REF!</definedName>
    <definedName name="LOSS" localSheetId="36">[2]A!#REF!</definedName>
    <definedName name="LOSS" localSheetId="37">[2]A!#REF!</definedName>
    <definedName name="LOSS" localSheetId="38">[2]A!#REF!</definedName>
    <definedName name="LOSS" localSheetId="39">[2]A!#REF!</definedName>
    <definedName name="LOSS" localSheetId="40">[2]A!#REF!</definedName>
    <definedName name="LOSS" localSheetId="41">[2]A!#REF!</definedName>
    <definedName name="LOSS" localSheetId="42">[2]A!#REF!</definedName>
    <definedName name="LOSS" localSheetId="43">[2]A!#REF!</definedName>
    <definedName name="LOSS" localSheetId="44">[2]A!#REF!</definedName>
    <definedName name="LOSS" localSheetId="45">[2]A!#REF!</definedName>
    <definedName name="LOSS" localSheetId="46">[2]A!#REF!</definedName>
    <definedName name="LOSS" localSheetId="47">[2]A!#REF!</definedName>
    <definedName name="LOSS" localSheetId="48">[2]A!#REF!</definedName>
    <definedName name="LOSS" localSheetId="49">[2]A!#REF!</definedName>
    <definedName name="LOSS" localSheetId="50">[2]A!#REF!</definedName>
    <definedName name="LOSS" localSheetId="51">[2]A!#REF!</definedName>
    <definedName name="LOSS" localSheetId="52">[2]A!#REF!</definedName>
    <definedName name="LOSS" localSheetId="53">[2]A!#REF!</definedName>
    <definedName name="LOSS" localSheetId="54">[2]A!#REF!</definedName>
    <definedName name="LOSS" localSheetId="55">[2]A!#REF!</definedName>
    <definedName name="LOSS" localSheetId="56">[2]A!#REF!</definedName>
    <definedName name="LOSS" localSheetId="57">[2]A!#REF!</definedName>
    <definedName name="LOSS" localSheetId="58">[2]A!#REF!</definedName>
    <definedName name="LOSS" localSheetId="59">[2]A!#REF!</definedName>
    <definedName name="LOSS" localSheetId="60">[2]A!#REF!</definedName>
    <definedName name="LOSS" localSheetId="61">[2]A!#REF!</definedName>
    <definedName name="LOSS" localSheetId="62">[2]A!#REF!</definedName>
    <definedName name="LOSS" localSheetId="63">[2]A!#REF!</definedName>
    <definedName name="LOSS" localSheetId="64">[2]A!#REF!</definedName>
    <definedName name="LOSS" localSheetId="65">[2]A!#REF!</definedName>
    <definedName name="LOSS" localSheetId="66">[2]A!#REF!</definedName>
    <definedName name="LOSS" localSheetId="67">[2]A!#REF!</definedName>
    <definedName name="LOSS" localSheetId="68">[2]A!#REF!</definedName>
    <definedName name="LOSS" localSheetId="69">[2]A!#REF!</definedName>
    <definedName name="LOSS" localSheetId="70">[2]A!#REF!</definedName>
    <definedName name="LOSS" localSheetId="71">[2]A!#REF!</definedName>
    <definedName name="LOSS" localSheetId="72">[2]A!#REF!</definedName>
    <definedName name="LOSS" localSheetId="73">[2]A!#REF!</definedName>
    <definedName name="LOSS" localSheetId="74">[2]A!#REF!</definedName>
    <definedName name="LOSS" localSheetId="75">[2]A!#REF!</definedName>
    <definedName name="LOSS" localSheetId="76">[2]A!#REF!</definedName>
    <definedName name="LOSS" localSheetId="77">[2]A!#REF!</definedName>
    <definedName name="LOSS" localSheetId="78">[2]A!#REF!</definedName>
    <definedName name="LOSS" localSheetId="79">[2]A!#REF!</definedName>
    <definedName name="LOSS" localSheetId="80">[2]A!#REF!</definedName>
    <definedName name="LOSS" localSheetId="81">[2]A!#REF!</definedName>
    <definedName name="LOSS" localSheetId="82">[2]A!#REF!</definedName>
    <definedName name="LOSS" localSheetId="83">[2]A!#REF!</definedName>
    <definedName name="LOSS" localSheetId="84">[2]A!#REF!</definedName>
    <definedName name="LOSS" localSheetId="85">[2]A!#REF!</definedName>
    <definedName name="LOSS" localSheetId="86">[2]A!#REF!</definedName>
    <definedName name="LOSS" localSheetId="87">[2]A!#REF!</definedName>
    <definedName name="LOSS" localSheetId="88">[2]A!#REF!</definedName>
    <definedName name="LOSS" localSheetId="89">[2]A!#REF!</definedName>
    <definedName name="LOSS" localSheetId="90">[2]A!#REF!</definedName>
    <definedName name="LOSS" localSheetId="91">[2]A!#REF!</definedName>
    <definedName name="LOSS" localSheetId="92">[2]A!#REF!</definedName>
    <definedName name="LOSS" localSheetId="93">[2]A!#REF!</definedName>
    <definedName name="LOSS" localSheetId="94">[2]A!#REF!</definedName>
    <definedName name="LOSS" localSheetId="95">[2]A!#REF!</definedName>
    <definedName name="LOSS" localSheetId="96">[2]A!#REF!</definedName>
    <definedName name="LOSS" localSheetId="97">[2]A!#REF!</definedName>
    <definedName name="LOSS" localSheetId="98">[2]A!#REF!</definedName>
    <definedName name="LOSS" localSheetId="99">[2]A!#REF!</definedName>
    <definedName name="LOSS" localSheetId="100">[2]A!#REF!</definedName>
    <definedName name="LOSS" localSheetId="101">[2]A!#REF!</definedName>
    <definedName name="LOSS" localSheetId="102">[2]A!#REF!</definedName>
    <definedName name="LOSS" localSheetId="103">[2]A!#REF!</definedName>
    <definedName name="LOSS" localSheetId="15">[2]A!#REF!</definedName>
    <definedName name="LOSS" localSheetId="16">[2]A!#REF!</definedName>
    <definedName name="LOSS" localSheetId="20">[2]A!#REF!</definedName>
    <definedName name="LOSS" localSheetId="21">[2]A!#REF!</definedName>
    <definedName name="LOSS" localSheetId="22">[2]A!#REF!</definedName>
    <definedName name="LOSS" localSheetId="23">[2]A!#REF!</definedName>
    <definedName name="LOSS" localSheetId="17">[2]A!#REF!</definedName>
    <definedName name="LOSS" localSheetId="24">[2]A!#REF!</definedName>
    <definedName name="LOSS" localSheetId="25">[2]A!#REF!</definedName>
    <definedName name="LOSS" localSheetId="18">[2]A!#REF!</definedName>
    <definedName name="LOSS" localSheetId="19">[2]A!#REF!</definedName>
    <definedName name="LOSS" localSheetId="5">[2]A!#REF!</definedName>
    <definedName name="LOSS" localSheetId="6">[2]A!#REF!</definedName>
    <definedName name="LOSS" localSheetId="7">[2]A!#REF!</definedName>
    <definedName name="LOSS" localSheetId="8">[2]A!#REF!</definedName>
    <definedName name="LOSS" localSheetId="9">[2]A!#REF!</definedName>
    <definedName name="LOSS" localSheetId="10">[2]A!#REF!</definedName>
    <definedName name="LOSS" localSheetId="11">[2]A!#REF!</definedName>
    <definedName name="LOSS" localSheetId="12">[2]A!#REF!</definedName>
    <definedName name="LOSS" localSheetId="13">[2]A!#REF!</definedName>
    <definedName name="LOSS" localSheetId="14">[2]A!#REF!</definedName>
    <definedName name="LOSS">[2]A!#REF!</definedName>
    <definedName name="Machine"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r" localSheetId="29" hidden="1">{#N/A,#N/A,FALSE,"Act.Fcst Costs"}</definedName>
    <definedName name="mar" localSheetId="30" hidden="1">{#N/A,#N/A,FALSE,"Act.Fcst Costs"}</definedName>
    <definedName name="mar" localSheetId="31" hidden="1">{#N/A,#N/A,FALSE,"Act.Fcst Costs"}</definedName>
    <definedName name="mar" localSheetId="32" hidden="1">{#N/A,#N/A,FALSE,"Act.Fcst Costs"}</definedName>
    <definedName name="mar" localSheetId="33" hidden="1">{#N/A,#N/A,FALSE,"Act.Fcst Costs"}</definedName>
    <definedName name="mar" localSheetId="34" hidden="1">{#N/A,#N/A,FALSE,"Act.Fcst Costs"}</definedName>
    <definedName name="mar" localSheetId="35" hidden="1">{#N/A,#N/A,FALSE,"Act.Fcst Costs"}</definedName>
    <definedName name="mar" localSheetId="36" hidden="1">{#N/A,#N/A,FALSE,"Act.Fcst Costs"}</definedName>
    <definedName name="mar" localSheetId="37" hidden="1">{#N/A,#N/A,FALSE,"Act.Fcst Costs"}</definedName>
    <definedName name="mar" localSheetId="38" hidden="1">{#N/A,#N/A,FALSE,"Act.Fcst Costs"}</definedName>
    <definedName name="mar" localSheetId="39" hidden="1">{#N/A,#N/A,FALSE,"Act.Fcst Costs"}</definedName>
    <definedName name="mar" localSheetId="40" hidden="1">{#N/A,#N/A,FALSE,"Act.Fcst Costs"}</definedName>
    <definedName name="mar" localSheetId="41" hidden="1">{#N/A,#N/A,FALSE,"Act.Fcst Costs"}</definedName>
    <definedName name="mar" localSheetId="42" hidden="1">{#N/A,#N/A,FALSE,"Act.Fcst Costs"}</definedName>
    <definedName name="mar" localSheetId="43" hidden="1">{#N/A,#N/A,FALSE,"Act.Fcst Costs"}</definedName>
    <definedName name="mar" localSheetId="44" hidden="1">{#N/A,#N/A,FALSE,"Act.Fcst Costs"}</definedName>
    <definedName name="mar" localSheetId="45" hidden="1">{#N/A,#N/A,FALSE,"Act.Fcst Costs"}</definedName>
    <definedName name="mar" localSheetId="46" hidden="1">{#N/A,#N/A,FALSE,"Act.Fcst Costs"}</definedName>
    <definedName name="mar" localSheetId="47" hidden="1">{#N/A,#N/A,FALSE,"Act.Fcst Costs"}</definedName>
    <definedName name="mar" localSheetId="48" hidden="1">{#N/A,#N/A,FALSE,"Act.Fcst Costs"}</definedName>
    <definedName name="mar" localSheetId="49" hidden="1">{#N/A,#N/A,FALSE,"Act.Fcst Costs"}</definedName>
    <definedName name="mar" localSheetId="50" hidden="1">{#N/A,#N/A,FALSE,"Act.Fcst Costs"}</definedName>
    <definedName name="mar" localSheetId="51" hidden="1">{#N/A,#N/A,FALSE,"Act.Fcst Costs"}</definedName>
    <definedName name="mar" localSheetId="52" hidden="1">{#N/A,#N/A,FALSE,"Act.Fcst Costs"}</definedName>
    <definedName name="mar" localSheetId="53" hidden="1">{#N/A,#N/A,FALSE,"Act.Fcst Costs"}</definedName>
    <definedName name="mar" localSheetId="54" hidden="1">{#N/A,#N/A,FALSE,"Act.Fcst Costs"}</definedName>
    <definedName name="mar" localSheetId="55" hidden="1">{#N/A,#N/A,FALSE,"Act.Fcst Costs"}</definedName>
    <definedName name="mar" localSheetId="56" hidden="1">{#N/A,#N/A,FALSE,"Act.Fcst Costs"}</definedName>
    <definedName name="mar" localSheetId="57" hidden="1">{#N/A,#N/A,FALSE,"Act.Fcst Costs"}</definedName>
    <definedName name="mar" localSheetId="58" hidden="1">{#N/A,#N/A,FALSE,"Act.Fcst Costs"}</definedName>
    <definedName name="mar" localSheetId="59" hidden="1">{#N/A,#N/A,FALSE,"Act.Fcst Costs"}</definedName>
    <definedName name="mar" localSheetId="60" hidden="1">{#N/A,#N/A,FALSE,"Act.Fcst Costs"}</definedName>
    <definedName name="mar" localSheetId="61" hidden="1">{#N/A,#N/A,FALSE,"Act.Fcst Costs"}</definedName>
    <definedName name="mar" localSheetId="62" hidden="1">{#N/A,#N/A,FALSE,"Act.Fcst Costs"}</definedName>
    <definedName name="mar" localSheetId="63" hidden="1">{#N/A,#N/A,FALSE,"Act.Fcst Costs"}</definedName>
    <definedName name="mar" localSheetId="64" hidden="1">{#N/A,#N/A,FALSE,"Act.Fcst Costs"}</definedName>
    <definedName name="mar" localSheetId="65" hidden="1">{#N/A,#N/A,FALSE,"Act.Fcst Costs"}</definedName>
    <definedName name="mar" localSheetId="66" hidden="1">{#N/A,#N/A,FALSE,"Act.Fcst Costs"}</definedName>
    <definedName name="mar" localSheetId="67" hidden="1">{#N/A,#N/A,FALSE,"Act.Fcst Costs"}</definedName>
    <definedName name="mar" localSheetId="68" hidden="1">{#N/A,#N/A,FALSE,"Act.Fcst Costs"}</definedName>
    <definedName name="mar" localSheetId="69" hidden="1">{#N/A,#N/A,FALSE,"Act.Fcst Costs"}</definedName>
    <definedName name="mar" localSheetId="70" hidden="1">{#N/A,#N/A,FALSE,"Act.Fcst Costs"}</definedName>
    <definedName name="mar" localSheetId="71" hidden="1">{#N/A,#N/A,FALSE,"Act.Fcst Costs"}</definedName>
    <definedName name="mar" localSheetId="72" hidden="1">{#N/A,#N/A,FALSE,"Act.Fcst Costs"}</definedName>
    <definedName name="mar" localSheetId="73" hidden="1">{#N/A,#N/A,FALSE,"Act.Fcst Costs"}</definedName>
    <definedName name="mar" localSheetId="74" hidden="1">{#N/A,#N/A,FALSE,"Act.Fcst Costs"}</definedName>
    <definedName name="mar" localSheetId="75" hidden="1">{#N/A,#N/A,FALSE,"Act.Fcst Costs"}</definedName>
    <definedName name="mar" localSheetId="76" hidden="1">{#N/A,#N/A,FALSE,"Act.Fcst Costs"}</definedName>
    <definedName name="mar" localSheetId="77" hidden="1">{#N/A,#N/A,FALSE,"Act.Fcst Costs"}</definedName>
    <definedName name="mar" localSheetId="78" hidden="1">{#N/A,#N/A,FALSE,"Act.Fcst Costs"}</definedName>
    <definedName name="mar" localSheetId="79" hidden="1">{#N/A,#N/A,FALSE,"Act.Fcst Costs"}</definedName>
    <definedName name="mar" localSheetId="80" hidden="1">{#N/A,#N/A,FALSE,"Act.Fcst Costs"}</definedName>
    <definedName name="mar" localSheetId="81" hidden="1">{#N/A,#N/A,FALSE,"Act.Fcst Costs"}</definedName>
    <definedName name="mar" localSheetId="82" hidden="1">{#N/A,#N/A,FALSE,"Act.Fcst Costs"}</definedName>
    <definedName name="mar" localSheetId="83" hidden="1">{#N/A,#N/A,FALSE,"Act.Fcst Costs"}</definedName>
    <definedName name="mar" localSheetId="84" hidden="1">{#N/A,#N/A,FALSE,"Act.Fcst Costs"}</definedName>
    <definedName name="mar" localSheetId="85" hidden="1">{#N/A,#N/A,FALSE,"Act.Fcst Costs"}</definedName>
    <definedName name="mar" localSheetId="86" hidden="1">{#N/A,#N/A,FALSE,"Act.Fcst Costs"}</definedName>
    <definedName name="mar" localSheetId="87" hidden="1">{#N/A,#N/A,FALSE,"Act.Fcst Costs"}</definedName>
    <definedName name="mar" localSheetId="88" hidden="1">{#N/A,#N/A,FALSE,"Act.Fcst Costs"}</definedName>
    <definedName name="mar" localSheetId="89" hidden="1">{#N/A,#N/A,FALSE,"Act.Fcst Costs"}</definedName>
    <definedName name="mar" localSheetId="90" hidden="1">{#N/A,#N/A,FALSE,"Act.Fcst Costs"}</definedName>
    <definedName name="mar" localSheetId="91" hidden="1">{#N/A,#N/A,FALSE,"Act.Fcst Costs"}</definedName>
    <definedName name="mar" localSheetId="92" hidden="1">{#N/A,#N/A,FALSE,"Act.Fcst Costs"}</definedName>
    <definedName name="mar" localSheetId="93" hidden="1">{#N/A,#N/A,FALSE,"Act.Fcst Costs"}</definedName>
    <definedName name="mar" localSheetId="94" hidden="1">{#N/A,#N/A,FALSE,"Act.Fcst Costs"}</definedName>
    <definedName name="mar" localSheetId="95" hidden="1">{#N/A,#N/A,FALSE,"Act.Fcst Costs"}</definedName>
    <definedName name="mar" localSheetId="96" hidden="1">{#N/A,#N/A,FALSE,"Act.Fcst Costs"}</definedName>
    <definedName name="mar" localSheetId="97" hidden="1">{#N/A,#N/A,FALSE,"Act.Fcst Costs"}</definedName>
    <definedName name="mar" localSheetId="98" hidden="1">{#N/A,#N/A,FALSE,"Act.Fcst Costs"}</definedName>
    <definedName name="mar" localSheetId="99" hidden="1">{#N/A,#N/A,FALSE,"Act.Fcst Costs"}</definedName>
    <definedName name="mar" localSheetId="100" hidden="1">{#N/A,#N/A,FALSE,"Act.Fcst Costs"}</definedName>
    <definedName name="mar" localSheetId="101" hidden="1">{#N/A,#N/A,FALSE,"Act.Fcst Costs"}</definedName>
    <definedName name="mar" localSheetId="102" hidden="1">{#N/A,#N/A,FALSE,"Act.Fcst Costs"}</definedName>
    <definedName name="mar" localSheetId="103" hidden="1">{#N/A,#N/A,FALSE,"Act.Fcst Costs"}</definedName>
    <definedName name="mar" hidden="1">{#N/A,#N/A,FALSE,"Act.Fcst Costs"}</definedName>
    <definedName name="Month_Default" localSheetId="27">#REF!</definedName>
    <definedName name="Month_Default" localSheetId="26">#REF!</definedName>
    <definedName name="Month_Default" localSheetId="28">#REF!</definedName>
    <definedName name="Month_Default" localSheetId="29">#REF!</definedName>
    <definedName name="Month_Default" localSheetId="30">#REF!</definedName>
    <definedName name="Month_Default" localSheetId="31">#REF!</definedName>
    <definedName name="Month_Default" localSheetId="32">#REF!</definedName>
    <definedName name="Month_Default" localSheetId="33">#REF!</definedName>
    <definedName name="Month_Default" localSheetId="34">#REF!</definedName>
    <definedName name="Month_Default" localSheetId="35">#REF!</definedName>
    <definedName name="Month_Default" localSheetId="36">#REF!</definedName>
    <definedName name="Month_Default" localSheetId="37">#REF!</definedName>
    <definedName name="Month_Default" localSheetId="38">#REF!</definedName>
    <definedName name="Month_Default" localSheetId="39">#REF!</definedName>
    <definedName name="Month_Default" localSheetId="40">#REF!</definedName>
    <definedName name="Month_Default" localSheetId="41">#REF!</definedName>
    <definedName name="Month_Default" localSheetId="42">#REF!</definedName>
    <definedName name="Month_Default" localSheetId="43">#REF!</definedName>
    <definedName name="Month_Default" localSheetId="44">#REF!</definedName>
    <definedName name="Month_Default" localSheetId="45">#REF!</definedName>
    <definedName name="Month_Default" localSheetId="46">#REF!</definedName>
    <definedName name="Month_Default" localSheetId="47">#REF!</definedName>
    <definedName name="Month_Default" localSheetId="48">#REF!</definedName>
    <definedName name="Month_Default" localSheetId="49">#REF!</definedName>
    <definedName name="Month_Default" localSheetId="50">#REF!</definedName>
    <definedName name="Month_Default" localSheetId="51">#REF!</definedName>
    <definedName name="Month_Default" localSheetId="52">#REF!</definedName>
    <definedName name="Month_Default" localSheetId="53">#REF!</definedName>
    <definedName name="Month_Default" localSheetId="54">#REF!</definedName>
    <definedName name="Month_Default" localSheetId="55">#REF!</definedName>
    <definedName name="Month_Default" localSheetId="56">#REF!</definedName>
    <definedName name="Month_Default" localSheetId="57">#REF!</definedName>
    <definedName name="Month_Default" localSheetId="58">#REF!</definedName>
    <definedName name="Month_Default" localSheetId="59">#REF!</definedName>
    <definedName name="Month_Default" localSheetId="60">#REF!</definedName>
    <definedName name="Month_Default" localSheetId="61">#REF!</definedName>
    <definedName name="Month_Default" localSheetId="62">#REF!</definedName>
    <definedName name="Month_Default" localSheetId="63">#REF!</definedName>
    <definedName name="Month_Default" localSheetId="64">#REF!</definedName>
    <definedName name="Month_Default" localSheetId="65">#REF!</definedName>
    <definedName name="Month_Default" localSheetId="66">#REF!</definedName>
    <definedName name="Month_Default" localSheetId="67">#REF!</definedName>
    <definedName name="Month_Default" localSheetId="68">#REF!</definedName>
    <definedName name="Month_Default" localSheetId="69">#REF!</definedName>
    <definedName name="Month_Default" localSheetId="70">#REF!</definedName>
    <definedName name="Month_Default" localSheetId="71">#REF!</definedName>
    <definedName name="Month_Default" localSheetId="72">#REF!</definedName>
    <definedName name="Month_Default" localSheetId="73">#REF!</definedName>
    <definedName name="Month_Default" localSheetId="74">#REF!</definedName>
    <definedName name="Month_Default" localSheetId="75">#REF!</definedName>
    <definedName name="Month_Default" localSheetId="76">#REF!</definedName>
    <definedName name="Month_Default" localSheetId="77">#REF!</definedName>
    <definedName name="Month_Default" localSheetId="78">#REF!</definedName>
    <definedName name="Month_Default" localSheetId="79">#REF!</definedName>
    <definedName name="Month_Default" localSheetId="80">#REF!</definedName>
    <definedName name="Month_Default" localSheetId="81">#REF!</definedName>
    <definedName name="Month_Default" localSheetId="82">#REF!</definedName>
    <definedName name="Month_Default" localSheetId="83">#REF!</definedName>
    <definedName name="Month_Default" localSheetId="84">#REF!</definedName>
    <definedName name="Month_Default" localSheetId="85">#REF!</definedName>
    <definedName name="Month_Default" localSheetId="86">#REF!</definedName>
    <definedName name="Month_Default" localSheetId="87">#REF!</definedName>
    <definedName name="Month_Default" localSheetId="88">#REF!</definedName>
    <definedName name="Month_Default" localSheetId="89">#REF!</definedName>
    <definedName name="Month_Default" localSheetId="90">#REF!</definedName>
    <definedName name="Month_Default" localSheetId="91">#REF!</definedName>
    <definedName name="Month_Default" localSheetId="92">#REF!</definedName>
    <definedName name="Month_Default" localSheetId="93">#REF!</definedName>
    <definedName name="Month_Default" localSheetId="94">#REF!</definedName>
    <definedName name="Month_Default" localSheetId="95">#REF!</definedName>
    <definedName name="Month_Default" localSheetId="96">#REF!</definedName>
    <definedName name="Month_Default" localSheetId="97">#REF!</definedName>
    <definedName name="Month_Default" localSheetId="98">#REF!</definedName>
    <definedName name="Month_Default" localSheetId="99">#REF!</definedName>
    <definedName name="Month_Default" localSheetId="100">#REF!</definedName>
    <definedName name="Month_Default" localSheetId="101">#REF!</definedName>
    <definedName name="Month_Default" localSheetId="102">#REF!</definedName>
    <definedName name="Month_Default" localSheetId="103">#REF!</definedName>
    <definedName name="Month_Default" localSheetId="15">#REF!</definedName>
    <definedName name="Month_Default" localSheetId="16">#REF!</definedName>
    <definedName name="Month_Default" localSheetId="20">#REF!</definedName>
    <definedName name="Month_Default" localSheetId="21">#REF!</definedName>
    <definedName name="Month_Default" localSheetId="22">#REF!</definedName>
    <definedName name="Month_Default" localSheetId="23">#REF!</definedName>
    <definedName name="Month_Default" localSheetId="17">#REF!</definedName>
    <definedName name="Month_Default" localSheetId="24">#REF!</definedName>
    <definedName name="Month_Default" localSheetId="25">#REF!</definedName>
    <definedName name="Month_Default" localSheetId="18">#REF!</definedName>
    <definedName name="Month_Default" localSheetId="19">#REF!</definedName>
    <definedName name="Month_Default" localSheetId="5">#REF!</definedName>
    <definedName name="Month_Default" localSheetId="6">#REF!</definedName>
    <definedName name="Month_Default" localSheetId="7">#REF!</definedName>
    <definedName name="Month_Default" localSheetId="8">#REF!</definedName>
    <definedName name="Month_Default" localSheetId="9">#REF!</definedName>
    <definedName name="Month_Default" localSheetId="10">#REF!</definedName>
    <definedName name="Month_Default" localSheetId="11">#REF!</definedName>
    <definedName name="Month_Default" localSheetId="12">#REF!</definedName>
    <definedName name="Month_Default" localSheetId="13">#REF!</definedName>
    <definedName name="Month_Default" localSheetId="14">#REF!</definedName>
    <definedName name="Month_Default">#REF!</definedName>
    <definedName name="Monthly_Change" localSheetId="27">#REF!</definedName>
    <definedName name="Monthly_Change" localSheetId="26">#REF!</definedName>
    <definedName name="Monthly_Change" localSheetId="28">#REF!</definedName>
    <definedName name="Monthly_Change" localSheetId="29">#REF!</definedName>
    <definedName name="Monthly_Change" localSheetId="30">#REF!</definedName>
    <definedName name="Monthly_Change" localSheetId="31">#REF!</definedName>
    <definedName name="Monthly_Change" localSheetId="32">#REF!</definedName>
    <definedName name="Monthly_Change" localSheetId="33">#REF!</definedName>
    <definedName name="Monthly_Change" localSheetId="34">#REF!</definedName>
    <definedName name="Monthly_Change" localSheetId="35">#REF!</definedName>
    <definedName name="Monthly_Change" localSheetId="36">#REF!</definedName>
    <definedName name="Monthly_Change" localSheetId="37">#REF!</definedName>
    <definedName name="Monthly_Change" localSheetId="38">#REF!</definedName>
    <definedName name="Monthly_Change" localSheetId="39">#REF!</definedName>
    <definedName name="Monthly_Change" localSheetId="40">#REF!</definedName>
    <definedName name="Monthly_Change" localSheetId="41">#REF!</definedName>
    <definedName name="Monthly_Change" localSheetId="42">#REF!</definedName>
    <definedName name="Monthly_Change" localSheetId="43">#REF!</definedName>
    <definedName name="Monthly_Change" localSheetId="44">#REF!</definedName>
    <definedName name="Monthly_Change" localSheetId="45">#REF!</definedName>
    <definedName name="Monthly_Change" localSheetId="46">#REF!</definedName>
    <definedName name="Monthly_Change" localSheetId="47">#REF!</definedName>
    <definedName name="Monthly_Change" localSheetId="48">#REF!</definedName>
    <definedName name="Monthly_Change" localSheetId="49">#REF!</definedName>
    <definedName name="Monthly_Change" localSheetId="50">#REF!</definedName>
    <definedName name="Monthly_Change" localSheetId="51">#REF!</definedName>
    <definedName name="Monthly_Change" localSheetId="52">#REF!</definedName>
    <definedName name="Monthly_Change" localSheetId="53">#REF!</definedName>
    <definedName name="Monthly_Change" localSheetId="54">#REF!</definedName>
    <definedName name="Monthly_Change" localSheetId="55">#REF!</definedName>
    <definedName name="Monthly_Change" localSheetId="56">#REF!</definedName>
    <definedName name="Monthly_Change" localSheetId="57">#REF!</definedName>
    <definedName name="Monthly_Change" localSheetId="58">#REF!</definedName>
    <definedName name="Monthly_Change" localSheetId="59">#REF!</definedName>
    <definedName name="Monthly_Change" localSheetId="60">#REF!</definedName>
    <definedName name="Monthly_Change" localSheetId="61">#REF!</definedName>
    <definedName name="Monthly_Change" localSheetId="62">#REF!</definedName>
    <definedName name="Monthly_Change" localSheetId="63">#REF!</definedName>
    <definedName name="Monthly_Change" localSheetId="64">#REF!</definedName>
    <definedName name="Monthly_Change" localSheetId="65">#REF!</definedName>
    <definedName name="Monthly_Change" localSheetId="66">#REF!</definedName>
    <definedName name="Monthly_Change" localSheetId="67">#REF!</definedName>
    <definedName name="Monthly_Change" localSheetId="68">#REF!</definedName>
    <definedName name="Monthly_Change" localSheetId="69">#REF!</definedName>
    <definedName name="Monthly_Change" localSheetId="70">#REF!</definedName>
    <definedName name="Monthly_Change" localSheetId="71">#REF!</definedName>
    <definedName name="Monthly_Change" localSheetId="72">#REF!</definedName>
    <definedName name="Monthly_Change" localSheetId="73">#REF!</definedName>
    <definedName name="Monthly_Change" localSheetId="74">#REF!</definedName>
    <definedName name="Monthly_Change" localSheetId="75">#REF!</definedName>
    <definedName name="Monthly_Change" localSheetId="76">#REF!</definedName>
    <definedName name="Monthly_Change" localSheetId="77">#REF!</definedName>
    <definedName name="Monthly_Change" localSheetId="78">#REF!</definedName>
    <definedName name="Monthly_Change" localSheetId="79">#REF!</definedName>
    <definedName name="Monthly_Change" localSheetId="80">#REF!</definedName>
    <definedName name="Monthly_Change" localSheetId="81">#REF!</definedName>
    <definedName name="Monthly_Change" localSheetId="82">#REF!</definedName>
    <definedName name="Monthly_Change" localSheetId="83">#REF!</definedName>
    <definedName name="Monthly_Change" localSheetId="84">#REF!</definedName>
    <definedName name="Monthly_Change" localSheetId="85">#REF!</definedName>
    <definedName name="Monthly_Change" localSheetId="86">#REF!</definedName>
    <definedName name="Monthly_Change" localSheetId="87">#REF!</definedName>
    <definedName name="Monthly_Change" localSheetId="88">#REF!</definedName>
    <definedName name="Monthly_Change" localSheetId="89">#REF!</definedName>
    <definedName name="Monthly_Change" localSheetId="90">#REF!</definedName>
    <definedName name="Monthly_Change" localSheetId="91">#REF!</definedName>
    <definedName name="Monthly_Change" localSheetId="92">#REF!</definedName>
    <definedName name="Monthly_Change" localSheetId="93">#REF!</definedName>
    <definedName name="Monthly_Change" localSheetId="94">#REF!</definedName>
    <definedName name="Monthly_Change" localSheetId="95">#REF!</definedName>
    <definedName name="Monthly_Change" localSheetId="96">#REF!</definedName>
    <definedName name="Monthly_Change" localSheetId="97">#REF!</definedName>
    <definedName name="Monthly_Change" localSheetId="98">#REF!</definedName>
    <definedName name="Monthly_Change" localSheetId="99">#REF!</definedName>
    <definedName name="Monthly_Change" localSheetId="100">#REF!</definedName>
    <definedName name="Monthly_Change" localSheetId="101">#REF!</definedName>
    <definedName name="Monthly_Change" localSheetId="102">#REF!</definedName>
    <definedName name="Monthly_Change" localSheetId="103">#REF!</definedName>
    <definedName name="Monthly_Change" localSheetId="15">#REF!</definedName>
    <definedName name="Monthly_Change" localSheetId="16">#REF!</definedName>
    <definedName name="Monthly_Change" localSheetId="20">#REF!</definedName>
    <definedName name="Monthly_Change" localSheetId="21">#REF!</definedName>
    <definedName name="Monthly_Change" localSheetId="22">#REF!</definedName>
    <definedName name="Monthly_Change" localSheetId="23">#REF!</definedName>
    <definedName name="Monthly_Change" localSheetId="17">#REF!</definedName>
    <definedName name="Monthly_Change" localSheetId="24">#REF!</definedName>
    <definedName name="Monthly_Change" localSheetId="25">#REF!</definedName>
    <definedName name="Monthly_Change" localSheetId="18">#REF!</definedName>
    <definedName name="Monthly_Change" localSheetId="19">#REF!</definedName>
    <definedName name="Monthly_Change" localSheetId="5">#REF!</definedName>
    <definedName name="Monthly_Change" localSheetId="6">#REF!</definedName>
    <definedName name="Monthly_Change" localSheetId="7">#REF!</definedName>
    <definedName name="Monthly_Change" localSheetId="8">#REF!</definedName>
    <definedName name="Monthly_Change" localSheetId="9">#REF!</definedName>
    <definedName name="Monthly_Change" localSheetId="10">#REF!</definedName>
    <definedName name="Monthly_Change" localSheetId="11">#REF!</definedName>
    <definedName name="Monthly_Change" localSheetId="12">#REF!</definedName>
    <definedName name="Monthly_Change" localSheetId="13">#REF!</definedName>
    <definedName name="Monthly_Change" localSheetId="14">#REF!</definedName>
    <definedName name="Monthly_Change">#REF!</definedName>
    <definedName name="Mth_Default" localSheetId="27">[14]SUMMARY!#REF!</definedName>
    <definedName name="Mth_Default" localSheetId="26">[14]SUMMARY!#REF!</definedName>
    <definedName name="Mth_Default" localSheetId="28">[14]SUMMARY!#REF!</definedName>
    <definedName name="Mth_Default" localSheetId="29">[14]SUMMARY!#REF!</definedName>
    <definedName name="Mth_Default" localSheetId="30">[14]SUMMARY!#REF!</definedName>
    <definedName name="Mth_Default" localSheetId="31">[14]SUMMARY!#REF!</definedName>
    <definedName name="Mth_Default" localSheetId="32">[14]SUMMARY!#REF!</definedName>
    <definedName name="Mth_Default" localSheetId="33">[14]SUMMARY!#REF!</definedName>
    <definedName name="Mth_Default" localSheetId="34">[14]SUMMARY!#REF!</definedName>
    <definedName name="Mth_Default" localSheetId="35">[14]SUMMARY!#REF!</definedName>
    <definedName name="Mth_Default" localSheetId="36">[14]SUMMARY!#REF!</definedName>
    <definedName name="Mth_Default" localSheetId="37">[14]SUMMARY!#REF!</definedName>
    <definedName name="Mth_Default" localSheetId="38">[14]SUMMARY!#REF!</definedName>
    <definedName name="Mth_Default" localSheetId="39">[14]SUMMARY!#REF!</definedName>
    <definedName name="Mth_Default" localSheetId="40">[14]SUMMARY!#REF!</definedName>
    <definedName name="Mth_Default" localSheetId="41">[14]SUMMARY!#REF!</definedName>
    <definedName name="Mth_Default" localSheetId="42">[14]SUMMARY!#REF!</definedName>
    <definedName name="Mth_Default" localSheetId="43">[14]SUMMARY!#REF!</definedName>
    <definedName name="Mth_Default" localSheetId="44">[14]SUMMARY!#REF!</definedName>
    <definedName name="Mth_Default" localSheetId="45">[14]SUMMARY!#REF!</definedName>
    <definedName name="Mth_Default" localSheetId="46">[14]SUMMARY!#REF!</definedName>
    <definedName name="Mth_Default" localSheetId="47">[14]SUMMARY!#REF!</definedName>
    <definedName name="Mth_Default" localSheetId="48">[14]SUMMARY!#REF!</definedName>
    <definedName name="Mth_Default" localSheetId="49">[14]SUMMARY!#REF!</definedName>
    <definedName name="Mth_Default" localSheetId="50">[14]SUMMARY!#REF!</definedName>
    <definedName name="Mth_Default" localSheetId="51">[14]SUMMARY!#REF!</definedName>
    <definedName name="Mth_Default" localSheetId="52">[14]SUMMARY!#REF!</definedName>
    <definedName name="Mth_Default" localSheetId="53">[14]SUMMARY!#REF!</definedName>
    <definedName name="Mth_Default" localSheetId="54">[14]SUMMARY!#REF!</definedName>
    <definedName name="Mth_Default" localSheetId="55">[14]SUMMARY!#REF!</definedName>
    <definedName name="Mth_Default" localSheetId="56">[14]SUMMARY!#REF!</definedName>
    <definedName name="Mth_Default" localSheetId="57">[14]SUMMARY!#REF!</definedName>
    <definedName name="Mth_Default" localSheetId="58">[14]SUMMARY!#REF!</definedName>
    <definedName name="Mth_Default" localSheetId="59">[14]SUMMARY!#REF!</definedName>
    <definedName name="Mth_Default" localSheetId="60">[14]SUMMARY!#REF!</definedName>
    <definedName name="Mth_Default" localSheetId="61">[14]SUMMARY!#REF!</definedName>
    <definedName name="Mth_Default" localSheetId="62">[14]SUMMARY!#REF!</definedName>
    <definedName name="Mth_Default" localSheetId="63">[14]SUMMARY!#REF!</definedName>
    <definedName name="Mth_Default" localSheetId="64">[14]SUMMARY!#REF!</definedName>
    <definedName name="Mth_Default" localSheetId="65">[14]SUMMARY!#REF!</definedName>
    <definedName name="Mth_Default" localSheetId="66">[14]SUMMARY!#REF!</definedName>
    <definedName name="Mth_Default" localSheetId="67">[14]SUMMARY!#REF!</definedName>
    <definedName name="Mth_Default" localSheetId="68">[14]SUMMARY!#REF!</definedName>
    <definedName name="Mth_Default" localSheetId="69">[14]SUMMARY!#REF!</definedName>
    <definedName name="Mth_Default" localSheetId="70">[14]SUMMARY!#REF!</definedName>
    <definedName name="Mth_Default" localSheetId="71">[14]SUMMARY!#REF!</definedName>
    <definedName name="Mth_Default" localSheetId="72">[14]SUMMARY!#REF!</definedName>
    <definedName name="Mth_Default" localSheetId="73">[14]SUMMARY!#REF!</definedName>
    <definedName name="Mth_Default" localSheetId="74">[14]SUMMARY!#REF!</definedName>
    <definedName name="Mth_Default" localSheetId="75">[14]SUMMARY!#REF!</definedName>
    <definedName name="Mth_Default" localSheetId="76">[14]SUMMARY!#REF!</definedName>
    <definedName name="Mth_Default" localSheetId="77">[14]SUMMARY!#REF!</definedName>
    <definedName name="Mth_Default" localSheetId="78">[14]SUMMARY!#REF!</definedName>
    <definedName name="Mth_Default" localSheetId="79">[14]SUMMARY!#REF!</definedName>
    <definedName name="Mth_Default" localSheetId="80">[14]SUMMARY!#REF!</definedName>
    <definedName name="Mth_Default" localSheetId="81">[14]SUMMARY!#REF!</definedName>
    <definedName name="Mth_Default" localSheetId="82">[14]SUMMARY!#REF!</definedName>
    <definedName name="Mth_Default" localSheetId="83">[14]SUMMARY!#REF!</definedName>
    <definedName name="Mth_Default" localSheetId="84">[14]SUMMARY!#REF!</definedName>
    <definedName name="Mth_Default" localSheetId="85">[14]SUMMARY!#REF!</definedName>
    <definedName name="Mth_Default" localSheetId="86">[14]SUMMARY!#REF!</definedName>
    <definedName name="Mth_Default" localSheetId="87">[14]SUMMARY!#REF!</definedName>
    <definedName name="Mth_Default" localSheetId="88">[14]SUMMARY!#REF!</definedName>
    <definedName name="Mth_Default" localSheetId="89">[14]SUMMARY!#REF!</definedName>
    <definedName name="Mth_Default" localSheetId="90">[14]SUMMARY!#REF!</definedName>
    <definedName name="Mth_Default" localSheetId="91">[14]SUMMARY!#REF!</definedName>
    <definedName name="Mth_Default" localSheetId="92">[14]SUMMARY!#REF!</definedName>
    <definedName name="Mth_Default" localSheetId="93">[14]SUMMARY!#REF!</definedName>
    <definedName name="Mth_Default" localSheetId="94">[14]SUMMARY!#REF!</definedName>
    <definedName name="Mth_Default" localSheetId="95">[14]SUMMARY!#REF!</definedName>
    <definedName name="Mth_Default" localSheetId="96">[14]SUMMARY!#REF!</definedName>
    <definedName name="Mth_Default" localSheetId="97">[14]SUMMARY!#REF!</definedName>
    <definedName name="Mth_Default" localSheetId="98">[14]SUMMARY!#REF!</definedName>
    <definedName name="Mth_Default" localSheetId="99">[14]SUMMARY!#REF!</definedName>
    <definedName name="Mth_Default" localSheetId="100">[14]SUMMARY!#REF!</definedName>
    <definedName name="Mth_Default" localSheetId="101">[14]SUMMARY!#REF!</definedName>
    <definedName name="Mth_Default" localSheetId="102">[14]SUMMARY!#REF!</definedName>
    <definedName name="Mth_Default" localSheetId="103">[14]SUMMARY!#REF!</definedName>
    <definedName name="Mth_Default" localSheetId="15">[14]SUMMARY!#REF!</definedName>
    <definedName name="Mth_Default" localSheetId="16">[14]SUMMARY!#REF!</definedName>
    <definedName name="Mth_Default" localSheetId="20">[14]SUMMARY!#REF!</definedName>
    <definedName name="Mth_Default" localSheetId="21">[14]SUMMARY!#REF!</definedName>
    <definedName name="Mth_Default" localSheetId="22">[14]SUMMARY!#REF!</definedName>
    <definedName name="Mth_Default" localSheetId="23">[14]SUMMARY!#REF!</definedName>
    <definedName name="Mth_Default" localSheetId="17">[14]SUMMARY!#REF!</definedName>
    <definedName name="Mth_Default" localSheetId="24">[14]SUMMARY!#REF!</definedName>
    <definedName name="Mth_Default" localSheetId="25">[14]SUMMARY!#REF!</definedName>
    <definedName name="Mth_Default" localSheetId="18">[14]SUMMARY!#REF!</definedName>
    <definedName name="Mth_Default" localSheetId="19">[14]SUMMARY!#REF!</definedName>
    <definedName name="Mth_Default" localSheetId="5">[14]SUMMARY!#REF!</definedName>
    <definedName name="Mth_Default" localSheetId="6">[14]SUMMARY!#REF!</definedName>
    <definedName name="Mth_Default" localSheetId="7">[14]SUMMARY!#REF!</definedName>
    <definedName name="Mth_Default" localSheetId="8">[14]SUMMARY!#REF!</definedName>
    <definedName name="Mth_Default" localSheetId="9">[14]SUMMARY!#REF!</definedName>
    <definedName name="Mth_Default" localSheetId="10">[14]SUMMARY!#REF!</definedName>
    <definedName name="Mth_Default" localSheetId="11">[14]SUMMARY!#REF!</definedName>
    <definedName name="Mth_Default" localSheetId="12">[14]SUMMARY!#REF!</definedName>
    <definedName name="Mth_Default" localSheetId="13">[14]SUMMARY!#REF!</definedName>
    <definedName name="Mth_Default" localSheetId="14">[14]SUMMARY!#REF!</definedName>
    <definedName name="Mth_Default">[14]SUMMARY!#REF!</definedName>
    <definedName name="name">[15]GeneralInfo!$I$5</definedName>
    <definedName name="novita" localSheetId="27">#REF!</definedName>
    <definedName name="novita" localSheetId="26">#REF!</definedName>
    <definedName name="novita" localSheetId="28">#REF!</definedName>
    <definedName name="novita" localSheetId="29">#REF!</definedName>
    <definedName name="novita" localSheetId="30">#REF!</definedName>
    <definedName name="novita" localSheetId="31">#REF!</definedName>
    <definedName name="novita" localSheetId="32">#REF!</definedName>
    <definedName name="novita" localSheetId="33">#REF!</definedName>
    <definedName name="novita" localSheetId="34">#REF!</definedName>
    <definedName name="novita" localSheetId="35">#REF!</definedName>
    <definedName name="novita" localSheetId="36">#REF!</definedName>
    <definedName name="novita" localSheetId="37">#REF!</definedName>
    <definedName name="novita" localSheetId="38">#REF!</definedName>
    <definedName name="novita" localSheetId="39">#REF!</definedName>
    <definedName name="novita" localSheetId="40">#REF!</definedName>
    <definedName name="novita" localSheetId="41">#REF!</definedName>
    <definedName name="novita" localSheetId="42">#REF!</definedName>
    <definedName name="novita" localSheetId="43">#REF!</definedName>
    <definedName name="novita" localSheetId="44">#REF!</definedName>
    <definedName name="novita" localSheetId="45">#REF!</definedName>
    <definedName name="novita" localSheetId="46">#REF!</definedName>
    <definedName name="novita" localSheetId="47">#REF!</definedName>
    <definedName name="novita" localSheetId="48">#REF!</definedName>
    <definedName name="novita" localSheetId="49">#REF!</definedName>
    <definedName name="novita" localSheetId="50">#REF!</definedName>
    <definedName name="novita" localSheetId="51">#REF!</definedName>
    <definedName name="novita" localSheetId="52">#REF!</definedName>
    <definedName name="novita" localSheetId="53">#REF!</definedName>
    <definedName name="novita" localSheetId="54">#REF!</definedName>
    <definedName name="novita" localSheetId="55">#REF!</definedName>
    <definedName name="novita" localSheetId="56">#REF!</definedName>
    <definedName name="novita" localSheetId="57">#REF!</definedName>
    <definedName name="novita" localSheetId="58">#REF!</definedName>
    <definedName name="novita" localSheetId="59">#REF!</definedName>
    <definedName name="novita" localSheetId="60">#REF!</definedName>
    <definedName name="novita" localSheetId="61">#REF!</definedName>
    <definedName name="novita" localSheetId="62">#REF!</definedName>
    <definedName name="novita" localSheetId="63">#REF!</definedName>
    <definedName name="novita" localSheetId="64">#REF!</definedName>
    <definedName name="novita" localSheetId="65">#REF!</definedName>
    <definedName name="novita" localSheetId="66">#REF!</definedName>
    <definedName name="novita" localSheetId="67">#REF!</definedName>
    <definedName name="novita" localSheetId="68">#REF!</definedName>
    <definedName name="novita" localSheetId="69">#REF!</definedName>
    <definedName name="novita" localSheetId="70">#REF!</definedName>
    <definedName name="novita" localSheetId="71">#REF!</definedName>
    <definedName name="novita" localSheetId="72">#REF!</definedName>
    <definedName name="novita" localSheetId="73">#REF!</definedName>
    <definedName name="novita" localSheetId="74">#REF!</definedName>
    <definedName name="novita" localSheetId="75">#REF!</definedName>
    <definedName name="novita" localSheetId="76">#REF!</definedName>
    <definedName name="novita" localSheetId="77">#REF!</definedName>
    <definedName name="novita" localSheetId="78">#REF!</definedName>
    <definedName name="novita" localSheetId="79">#REF!</definedName>
    <definedName name="novita" localSheetId="80">#REF!</definedName>
    <definedName name="novita" localSheetId="81">#REF!</definedName>
    <definedName name="novita" localSheetId="82">#REF!</definedName>
    <definedName name="novita" localSheetId="83">#REF!</definedName>
    <definedName name="novita" localSheetId="84">#REF!</definedName>
    <definedName name="novita" localSheetId="85">#REF!</definedName>
    <definedName name="novita" localSheetId="86">#REF!</definedName>
    <definedName name="novita" localSheetId="87">#REF!</definedName>
    <definedName name="novita" localSheetId="88">#REF!</definedName>
    <definedName name="novita" localSheetId="89">#REF!</definedName>
    <definedName name="novita" localSheetId="90">#REF!</definedName>
    <definedName name="novita" localSheetId="91">#REF!</definedName>
    <definedName name="novita" localSheetId="92">#REF!</definedName>
    <definedName name="novita" localSheetId="93">#REF!</definedName>
    <definedName name="novita" localSheetId="94">#REF!</definedName>
    <definedName name="novita" localSheetId="95">#REF!</definedName>
    <definedName name="novita" localSheetId="96">#REF!</definedName>
    <definedName name="novita" localSheetId="97">#REF!</definedName>
    <definedName name="novita" localSheetId="98">#REF!</definedName>
    <definedName name="novita" localSheetId="99">#REF!</definedName>
    <definedName name="novita" localSheetId="100">#REF!</definedName>
    <definedName name="novita" localSheetId="101">#REF!</definedName>
    <definedName name="novita" localSheetId="102">#REF!</definedName>
    <definedName name="novita" localSheetId="103">#REF!</definedName>
    <definedName name="novita" localSheetId="15">#REF!</definedName>
    <definedName name="novita" localSheetId="16">#REF!</definedName>
    <definedName name="novita" localSheetId="20">#REF!</definedName>
    <definedName name="novita" localSheetId="21">#REF!</definedName>
    <definedName name="novita" localSheetId="22">#REF!</definedName>
    <definedName name="novita" localSheetId="23">#REF!</definedName>
    <definedName name="novita" localSheetId="17">#REF!</definedName>
    <definedName name="novita" localSheetId="24">#REF!</definedName>
    <definedName name="novita" localSheetId="25">#REF!</definedName>
    <definedName name="novita" localSheetId="18">#REF!</definedName>
    <definedName name="novita" localSheetId="19">#REF!</definedName>
    <definedName name="novita" localSheetId="5">#REF!</definedName>
    <definedName name="novita" localSheetId="6">#REF!</definedName>
    <definedName name="novita" localSheetId="7">#REF!</definedName>
    <definedName name="novita" localSheetId="8">#REF!</definedName>
    <definedName name="novita" localSheetId="9">#REF!</definedName>
    <definedName name="novita" localSheetId="10">#REF!</definedName>
    <definedName name="novita" localSheetId="11">#REF!</definedName>
    <definedName name="novita" localSheetId="12">#REF!</definedName>
    <definedName name="novita" localSheetId="13">#REF!</definedName>
    <definedName name="novita" localSheetId="14">#REF!</definedName>
    <definedName name="novita">#REF!</definedName>
    <definedName name="nurhakim" localSheetId="27">#REF!</definedName>
    <definedName name="nurhakim" localSheetId="26">#REF!</definedName>
    <definedName name="nurhakim" localSheetId="28">#REF!</definedName>
    <definedName name="nurhakim" localSheetId="29">#REF!</definedName>
    <definedName name="nurhakim" localSheetId="30">#REF!</definedName>
    <definedName name="nurhakim" localSheetId="31">#REF!</definedName>
    <definedName name="nurhakim" localSheetId="32">#REF!</definedName>
    <definedName name="nurhakim" localSheetId="33">#REF!</definedName>
    <definedName name="nurhakim" localSheetId="34">#REF!</definedName>
    <definedName name="nurhakim" localSheetId="35">#REF!</definedName>
    <definedName name="nurhakim" localSheetId="36">#REF!</definedName>
    <definedName name="nurhakim" localSheetId="37">#REF!</definedName>
    <definedName name="nurhakim" localSheetId="38">#REF!</definedName>
    <definedName name="nurhakim" localSheetId="39">#REF!</definedName>
    <definedName name="nurhakim" localSheetId="40">#REF!</definedName>
    <definedName name="nurhakim" localSheetId="41">#REF!</definedName>
    <definedName name="nurhakim" localSheetId="42">#REF!</definedName>
    <definedName name="nurhakim" localSheetId="43">#REF!</definedName>
    <definedName name="nurhakim" localSheetId="44">#REF!</definedName>
    <definedName name="nurhakim" localSheetId="45">#REF!</definedName>
    <definedName name="nurhakim" localSheetId="46">#REF!</definedName>
    <definedName name="nurhakim" localSheetId="47">#REF!</definedName>
    <definedName name="nurhakim" localSheetId="48">#REF!</definedName>
    <definedName name="nurhakim" localSheetId="49">#REF!</definedName>
    <definedName name="nurhakim" localSheetId="50">#REF!</definedName>
    <definedName name="nurhakim" localSheetId="51">#REF!</definedName>
    <definedName name="nurhakim" localSheetId="52">#REF!</definedName>
    <definedName name="nurhakim" localSheetId="53">#REF!</definedName>
    <definedName name="nurhakim" localSheetId="54">#REF!</definedName>
    <definedName name="nurhakim" localSheetId="55">#REF!</definedName>
    <definedName name="nurhakim" localSheetId="56">#REF!</definedName>
    <definedName name="nurhakim" localSheetId="57">#REF!</definedName>
    <definedName name="nurhakim" localSheetId="58">#REF!</definedName>
    <definedName name="nurhakim" localSheetId="59">#REF!</definedName>
    <definedName name="nurhakim" localSheetId="60">#REF!</definedName>
    <definedName name="nurhakim" localSheetId="61">#REF!</definedName>
    <definedName name="nurhakim" localSheetId="62">#REF!</definedName>
    <definedName name="nurhakim" localSheetId="63">#REF!</definedName>
    <definedName name="nurhakim" localSheetId="64">#REF!</definedName>
    <definedName name="nurhakim" localSheetId="65">#REF!</definedName>
    <definedName name="nurhakim" localSheetId="66">#REF!</definedName>
    <definedName name="nurhakim" localSheetId="67">#REF!</definedName>
    <definedName name="nurhakim" localSheetId="68">#REF!</definedName>
    <definedName name="nurhakim" localSheetId="69">#REF!</definedName>
    <definedName name="nurhakim" localSheetId="70">#REF!</definedName>
    <definedName name="nurhakim" localSheetId="71">#REF!</definedName>
    <definedName name="nurhakim" localSheetId="72">#REF!</definedName>
    <definedName name="nurhakim" localSheetId="73">#REF!</definedName>
    <definedName name="nurhakim" localSheetId="74">#REF!</definedName>
    <definedName name="nurhakim" localSheetId="75">#REF!</definedName>
    <definedName name="nurhakim" localSheetId="76">#REF!</definedName>
    <definedName name="nurhakim" localSheetId="77">#REF!</definedName>
    <definedName name="nurhakim" localSheetId="78">#REF!</definedName>
    <definedName name="nurhakim" localSheetId="79">#REF!</definedName>
    <definedName name="nurhakim" localSheetId="80">#REF!</definedName>
    <definedName name="nurhakim" localSheetId="81">#REF!</definedName>
    <definedName name="nurhakim" localSheetId="82">#REF!</definedName>
    <definedName name="nurhakim" localSheetId="83">#REF!</definedName>
    <definedName name="nurhakim" localSheetId="84">#REF!</definedName>
    <definedName name="nurhakim" localSheetId="85">#REF!</definedName>
    <definedName name="nurhakim" localSheetId="86">#REF!</definedName>
    <definedName name="nurhakim" localSheetId="87">#REF!</definedName>
    <definedName name="nurhakim" localSheetId="88">#REF!</definedName>
    <definedName name="nurhakim" localSheetId="89">#REF!</definedName>
    <definedName name="nurhakim" localSheetId="90">#REF!</definedName>
    <definedName name="nurhakim" localSheetId="91">#REF!</definedName>
    <definedName name="nurhakim" localSheetId="92">#REF!</definedName>
    <definedName name="nurhakim" localSheetId="93">#REF!</definedName>
    <definedName name="nurhakim" localSheetId="94">#REF!</definedName>
    <definedName name="nurhakim" localSheetId="95">#REF!</definedName>
    <definedName name="nurhakim" localSheetId="96">#REF!</definedName>
    <definedName name="nurhakim" localSheetId="97">#REF!</definedName>
    <definedName name="nurhakim" localSheetId="98">#REF!</definedName>
    <definedName name="nurhakim" localSheetId="99">#REF!</definedName>
    <definedName name="nurhakim" localSheetId="100">#REF!</definedName>
    <definedName name="nurhakim" localSheetId="101">#REF!</definedName>
    <definedName name="nurhakim" localSheetId="102">#REF!</definedName>
    <definedName name="nurhakim" localSheetId="103">#REF!</definedName>
    <definedName name="nurhakim" localSheetId="15">#REF!</definedName>
    <definedName name="nurhakim" localSheetId="16">#REF!</definedName>
    <definedName name="nurhakim" localSheetId="20">#REF!</definedName>
    <definedName name="nurhakim" localSheetId="21">#REF!</definedName>
    <definedName name="nurhakim" localSheetId="22">#REF!</definedName>
    <definedName name="nurhakim" localSheetId="23">#REF!</definedName>
    <definedName name="nurhakim" localSheetId="17">#REF!</definedName>
    <definedName name="nurhakim" localSheetId="24">#REF!</definedName>
    <definedName name="nurhakim" localSheetId="25">#REF!</definedName>
    <definedName name="nurhakim" localSheetId="18">#REF!</definedName>
    <definedName name="nurhakim" localSheetId="19">#REF!</definedName>
    <definedName name="nurhakim" localSheetId="5">#REF!</definedName>
    <definedName name="nurhakim" localSheetId="6">#REF!</definedName>
    <definedName name="nurhakim" localSheetId="7">#REF!</definedName>
    <definedName name="nurhakim" localSheetId="8">#REF!</definedName>
    <definedName name="nurhakim" localSheetId="9">#REF!</definedName>
    <definedName name="nurhakim" localSheetId="10">#REF!</definedName>
    <definedName name="nurhakim" localSheetId="11">#REF!</definedName>
    <definedName name="nurhakim" localSheetId="12">#REF!</definedName>
    <definedName name="nurhakim" localSheetId="13">#REF!</definedName>
    <definedName name="nurhakim" localSheetId="14">#REF!</definedName>
    <definedName name="nurhakim">#REF!</definedName>
    <definedName name="OUTPUT" localSheetId="27">#REF!</definedName>
    <definedName name="OUTPUT" localSheetId="26">#REF!</definedName>
    <definedName name="OUTPUT" localSheetId="28">#REF!</definedName>
    <definedName name="OUTPUT" localSheetId="29">#REF!</definedName>
    <definedName name="OUTPUT" localSheetId="30">#REF!</definedName>
    <definedName name="OUTPUT" localSheetId="31">#REF!</definedName>
    <definedName name="OUTPUT" localSheetId="32">#REF!</definedName>
    <definedName name="OUTPUT" localSheetId="33">#REF!</definedName>
    <definedName name="OUTPUT" localSheetId="34">#REF!</definedName>
    <definedName name="OUTPUT" localSheetId="35">#REF!</definedName>
    <definedName name="OUTPUT" localSheetId="36">#REF!</definedName>
    <definedName name="OUTPUT" localSheetId="37">#REF!</definedName>
    <definedName name="OUTPUT" localSheetId="38">#REF!</definedName>
    <definedName name="OUTPUT" localSheetId="39">#REF!</definedName>
    <definedName name="OUTPUT" localSheetId="40">#REF!</definedName>
    <definedName name="OUTPUT" localSheetId="41">#REF!</definedName>
    <definedName name="OUTPUT" localSheetId="42">#REF!</definedName>
    <definedName name="OUTPUT" localSheetId="43">#REF!</definedName>
    <definedName name="OUTPUT" localSheetId="44">#REF!</definedName>
    <definedName name="OUTPUT" localSheetId="45">#REF!</definedName>
    <definedName name="OUTPUT" localSheetId="46">#REF!</definedName>
    <definedName name="OUTPUT" localSheetId="47">#REF!</definedName>
    <definedName name="OUTPUT" localSheetId="48">#REF!</definedName>
    <definedName name="OUTPUT" localSheetId="49">#REF!</definedName>
    <definedName name="OUTPUT" localSheetId="50">#REF!</definedName>
    <definedName name="OUTPUT" localSheetId="51">#REF!</definedName>
    <definedName name="OUTPUT" localSheetId="52">#REF!</definedName>
    <definedName name="OUTPUT" localSheetId="53">#REF!</definedName>
    <definedName name="OUTPUT" localSheetId="54">#REF!</definedName>
    <definedName name="OUTPUT" localSheetId="55">#REF!</definedName>
    <definedName name="OUTPUT" localSheetId="56">#REF!</definedName>
    <definedName name="OUTPUT" localSheetId="57">#REF!</definedName>
    <definedName name="OUTPUT" localSheetId="58">#REF!</definedName>
    <definedName name="OUTPUT" localSheetId="59">#REF!</definedName>
    <definedName name="OUTPUT" localSheetId="60">#REF!</definedName>
    <definedName name="OUTPUT" localSheetId="61">#REF!</definedName>
    <definedName name="OUTPUT" localSheetId="62">#REF!</definedName>
    <definedName name="OUTPUT" localSheetId="63">#REF!</definedName>
    <definedName name="OUTPUT" localSheetId="64">#REF!</definedName>
    <definedName name="OUTPUT" localSheetId="65">#REF!</definedName>
    <definedName name="OUTPUT" localSheetId="66">#REF!</definedName>
    <definedName name="OUTPUT" localSheetId="67">#REF!</definedName>
    <definedName name="OUTPUT" localSheetId="68">#REF!</definedName>
    <definedName name="OUTPUT" localSheetId="69">#REF!</definedName>
    <definedName name="OUTPUT" localSheetId="70">#REF!</definedName>
    <definedName name="OUTPUT" localSheetId="71">#REF!</definedName>
    <definedName name="OUTPUT" localSheetId="72">#REF!</definedName>
    <definedName name="OUTPUT" localSheetId="73">#REF!</definedName>
    <definedName name="OUTPUT" localSheetId="74">#REF!</definedName>
    <definedName name="OUTPUT" localSheetId="75">#REF!</definedName>
    <definedName name="OUTPUT" localSheetId="76">#REF!</definedName>
    <definedName name="OUTPUT" localSheetId="77">#REF!</definedName>
    <definedName name="OUTPUT" localSheetId="78">#REF!</definedName>
    <definedName name="OUTPUT" localSheetId="79">#REF!</definedName>
    <definedName name="OUTPUT" localSheetId="80">#REF!</definedName>
    <definedName name="OUTPUT" localSheetId="81">#REF!</definedName>
    <definedName name="OUTPUT" localSheetId="82">#REF!</definedName>
    <definedName name="OUTPUT" localSheetId="83">#REF!</definedName>
    <definedName name="OUTPUT" localSheetId="84">#REF!</definedName>
    <definedName name="OUTPUT" localSheetId="85">#REF!</definedName>
    <definedName name="OUTPUT" localSheetId="86">#REF!</definedName>
    <definedName name="OUTPUT" localSheetId="87">#REF!</definedName>
    <definedName name="OUTPUT" localSheetId="88">#REF!</definedName>
    <definedName name="OUTPUT" localSheetId="89">#REF!</definedName>
    <definedName name="OUTPUT" localSheetId="90">#REF!</definedName>
    <definedName name="OUTPUT" localSheetId="91">#REF!</definedName>
    <definedName name="OUTPUT" localSheetId="92">#REF!</definedName>
    <definedName name="OUTPUT" localSheetId="93">#REF!</definedName>
    <definedName name="OUTPUT" localSheetId="94">#REF!</definedName>
    <definedName name="OUTPUT" localSheetId="95">#REF!</definedName>
    <definedName name="OUTPUT" localSheetId="96">#REF!</definedName>
    <definedName name="OUTPUT" localSheetId="97">#REF!</definedName>
    <definedName name="OUTPUT" localSheetId="98">#REF!</definedName>
    <definedName name="OUTPUT" localSheetId="99">#REF!</definedName>
    <definedName name="OUTPUT" localSheetId="100">#REF!</definedName>
    <definedName name="OUTPUT" localSheetId="101">#REF!</definedName>
    <definedName name="OUTPUT" localSheetId="102">#REF!</definedName>
    <definedName name="OUTPUT" localSheetId="103">#REF!</definedName>
    <definedName name="OUTPUT" localSheetId="15">#REF!</definedName>
    <definedName name="OUTPUT" localSheetId="16">#REF!</definedName>
    <definedName name="OUTPUT" localSheetId="20">#REF!</definedName>
    <definedName name="OUTPUT" localSheetId="21">#REF!</definedName>
    <definedName name="OUTPUT" localSheetId="22">#REF!</definedName>
    <definedName name="OUTPUT" localSheetId="23">#REF!</definedName>
    <definedName name="OUTPUT" localSheetId="17">#REF!</definedName>
    <definedName name="OUTPUT" localSheetId="24">#REF!</definedName>
    <definedName name="OUTPUT" localSheetId="25">#REF!</definedName>
    <definedName name="OUTPUT" localSheetId="18">#REF!</definedName>
    <definedName name="OUTPUT" localSheetId="19">#REF!</definedName>
    <definedName name="OUTPUT" localSheetId="5">#REF!</definedName>
    <definedName name="OUTPUT" localSheetId="6">#REF!</definedName>
    <definedName name="OUTPUT" localSheetId="7">#REF!</definedName>
    <definedName name="OUTPUT" localSheetId="8">#REF!</definedName>
    <definedName name="OUTPUT" localSheetId="9">#REF!</definedName>
    <definedName name="OUTPUT" localSheetId="10">#REF!</definedName>
    <definedName name="OUTPUT" localSheetId="11">#REF!</definedName>
    <definedName name="OUTPUT" localSheetId="12">#REF!</definedName>
    <definedName name="OUTPUT" localSheetId="13">#REF!</definedName>
    <definedName name="OUTPUT" localSheetId="14">#REF!</definedName>
    <definedName name="OUTPUT">#REF!</definedName>
    <definedName name="PART" localSheetId="27">[2]A!#REF!</definedName>
    <definedName name="PART" localSheetId="26">[2]A!#REF!</definedName>
    <definedName name="PART" localSheetId="28">[2]A!#REF!</definedName>
    <definedName name="PART" localSheetId="29">[2]A!#REF!</definedName>
    <definedName name="PART" localSheetId="30">[2]A!#REF!</definedName>
    <definedName name="PART" localSheetId="31">[2]A!#REF!</definedName>
    <definedName name="PART" localSheetId="32">[2]A!#REF!</definedName>
    <definedName name="PART" localSheetId="33">[2]A!#REF!</definedName>
    <definedName name="PART" localSheetId="34">[2]A!#REF!</definedName>
    <definedName name="PART" localSheetId="35">[2]A!#REF!</definedName>
    <definedName name="PART" localSheetId="36">[2]A!#REF!</definedName>
    <definedName name="PART" localSheetId="37">[2]A!#REF!</definedName>
    <definedName name="PART" localSheetId="38">[2]A!#REF!</definedName>
    <definedName name="PART" localSheetId="39">[2]A!#REF!</definedName>
    <definedName name="PART" localSheetId="40">[2]A!#REF!</definedName>
    <definedName name="PART" localSheetId="41">[2]A!#REF!</definedName>
    <definedName name="PART" localSheetId="42">[2]A!#REF!</definedName>
    <definedName name="PART" localSheetId="43">[2]A!#REF!</definedName>
    <definedName name="PART" localSheetId="44">[2]A!#REF!</definedName>
    <definedName name="PART" localSheetId="45">[2]A!#REF!</definedName>
    <definedName name="PART" localSheetId="46">[2]A!#REF!</definedName>
    <definedName name="PART" localSheetId="47">[2]A!#REF!</definedName>
    <definedName name="PART" localSheetId="48">[2]A!#REF!</definedName>
    <definedName name="PART" localSheetId="49">[2]A!#REF!</definedName>
    <definedName name="PART" localSheetId="50">[2]A!#REF!</definedName>
    <definedName name="PART" localSheetId="51">[2]A!#REF!</definedName>
    <definedName name="PART" localSheetId="52">[2]A!#REF!</definedName>
    <definedName name="PART" localSheetId="53">[2]A!#REF!</definedName>
    <definedName name="PART" localSheetId="54">[2]A!#REF!</definedName>
    <definedName name="PART" localSheetId="55">[2]A!#REF!</definedName>
    <definedName name="PART" localSheetId="56">[2]A!#REF!</definedName>
    <definedName name="PART" localSheetId="57">[2]A!#REF!</definedName>
    <definedName name="PART" localSheetId="58">[2]A!#REF!</definedName>
    <definedName name="PART" localSheetId="59">[2]A!#REF!</definedName>
    <definedName name="PART" localSheetId="60">[2]A!#REF!</definedName>
    <definedName name="PART" localSheetId="61">[2]A!#REF!</definedName>
    <definedName name="PART" localSheetId="62">[2]A!#REF!</definedName>
    <definedName name="PART" localSheetId="63">[2]A!#REF!</definedName>
    <definedName name="PART" localSheetId="64">[2]A!#REF!</definedName>
    <definedName name="PART" localSheetId="65">[2]A!#REF!</definedName>
    <definedName name="PART" localSheetId="66">[2]A!#REF!</definedName>
    <definedName name="PART" localSheetId="67">[2]A!#REF!</definedName>
    <definedName name="PART" localSheetId="68">[2]A!#REF!</definedName>
    <definedName name="PART" localSheetId="69">[2]A!#REF!</definedName>
    <definedName name="PART" localSheetId="70">[2]A!#REF!</definedName>
    <definedName name="PART" localSheetId="71">[2]A!#REF!</definedName>
    <definedName name="PART" localSheetId="72">[2]A!#REF!</definedName>
    <definedName name="PART" localSheetId="73">[2]A!#REF!</definedName>
    <definedName name="PART" localSheetId="74">[2]A!#REF!</definedName>
    <definedName name="PART" localSheetId="75">[2]A!#REF!</definedName>
    <definedName name="PART" localSheetId="76">[2]A!#REF!</definedName>
    <definedName name="PART" localSheetId="77">[2]A!#REF!</definedName>
    <definedName name="PART" localSheetId="78">[2]A!#REF!</definedName>
    <definedName name="PART" localSheetId="79">[2]A!#REF!</definedName>
    <definedName name="PART" localSheetId="80">[2]A!#REF!</definedName>
    <definedName name="PART" localSheetId="81">[2]A!#REF!</definedName>
    <definedName name="PART" localSheetId="82">[2]A!#REF!</definedName>
    <definedName name="PART" localSheetId="83">[2]A!#REF!</definedName>
    <definedName name="PART" localSheetId="84">[2]A!#REF!</definedName>
    <definedName name="PART" localSheetId="85">[2]A!#REF!</definedName>
    <definedName name="PART" localSheetId="86">[2]A!#REF!</definedName>
    <definedName name="PART" localSheetId="87">[2]A!#REF!</definedName>
    <definedName name="PART" localSheetId="88">[2]A!#REF!</definedName>
    <definedName name="PART" localSheetId="89">[2]A!#REF!</definedName>
    <definedName name="PART" localSheetId="90">[2]A!#REF!</definedName>
    <definedName name="PART" localSheetId="91">[2]A!#REF!</definedName>
    <definedName name="PART" localSheetId="92">[2]A!#REF!</definedName>
    <definedName name="PART" localSheetId="93">[2]A!#REF!</definedName>
    <definedName name="PART" localSheetId="94">[2]A!#REF!</definedName>
    <definedName name="PART" localSheetId="95">[2]A!#REF!</definedName>
    <definedName name="PART" localSheetId="96">[2]A!#REF!</definedName>
    <definedName name="PART" localSheetId="97">[2]A!#REF!</definedName>
    <definedName name="PART" localSheetId="98">[2]A!#REF!</definedName>
    <definedName name="PART" localSheetId="99">[2]A!#REF!</definedName>
    <definedName name="PART" localSheetId="100">[2]A!#REF!</definedName>
    <definedName name="PART" localSheetId="101">[2]A!#REF!</definedName>
    <definedName name="PART" localSheetId="102">[2]A!#REF!</definedName>
    <definedName name="PART" localSheetId="103">[2]A!#REF!</definedName>
    <definedName name="PART" localSheetId="15">[2]A!#REF!</definedName>
    <definedName name="PART" localSheetId="16">[2]A!#REF!</definedName>
    <definedName name="PART" localSheetId="20">[2]A!#REF!</definedName>
    <definedName name="PART" localSheetId="21">[2]A!#REF!</definedName>
    <definedName name="PART" localSheetId="22">[2]A!#REF!</definedName>
    <definedName name="PART" localSheetId="23">[2]A!#REF!</definedName>
    <definedName name="PART" localSheetId="17">[2]A!#REF!</definedName>
    <definedName name="PART" localSheetId="24">[2]A!#REF!</definedName>
    <definedName name="PART" localSheetId="25">[2]A!#REF!</definedName>
    <definedName name="PART" localSheetId="18">[2]A!#REF!</definedName>
    <definedName name="PART" localSheetId="19">[2]A!#REF!</definedName>
    <definedName name="PART" localSheetId="5">[2]A!#REF!</definedName>
    <definedName name="PART" localSheetId="6">[2]A!#REF!</definedName>
    <definedName name="PART" localSheetId="7">[2]A!#REF!</definedName>
    <definedName name="PART" localSheetId="8">[2]A!#REF!</definedName>
    <definedName name="PART" localSheetId="9">[2]A!#REF!</definedName>
    <definedName name="PART" localSheetId="10">[2]A!#REF!</definedName>
    <definedName name="PART" localSheetId="11">[2]A!#REF!</definedName>
    <definedName name="PART" localSheetId="12">[2]A!#REF!</definedName>
    <definedName name="PART" localSheetId="13">[2]A!#REF!</definedName>
    <definedName name="PART" localSheetId="14">[2]A!#REF!</definedName>
    <definedName name="PART">[2]A!#REF!</definedName>
    <definedName name="PLAN92" localSheetId="27">#REF!</definedName>
    <definedName name="PLAN92" localSheetId="26">#REF!</definedName>
    <definedName name="PLAN92" localSheetId="28">#REF!</definedName>
    <definedName name="PLAN92" localSheetId="29">#REF!</definedName>
    <definedName name="PLAN92" localSheetId="30">#REF!</definedName>
    <definedName name="PLAN92" localSheetId="31">#REF!</definedName>
    <definedName name="PLAN92" localSheetId="32">#REF!</definedName>
    <definedName name="PLAN92" localSheetId="33">#REF!</definedName>
    <definedName name="PLAN92" localSheetId="34">#REF!</definedName>
    <definedName name="PLAN92" localSheetId="35">#REF!</definedName>
    <definedName name="PLAN92" localSheetId="36">#REF!</definedName>
    <definedName name="PLAN92" localSheetId="37">#REF!</definedName>
    <definedName name="PLAN92" localSheetId="38">#REF!</definedName>
    <definedName name="PLAN92" localSheetId="39">#REF!</definedName>
    <definedName name="PLAN92" localSheetId="40">#REF!</definedName>
    <definedName name="PLAN92" localSheetId="41">#REF!</definedName>
    <definedName name="PLAN92" localSheetId="42">#REF!</definedName>
    <definedName name="PLAN92" localSheetId="43">#REF!</definedName>
    <definedName name="PLAN92" localSheetId="44">#REF!</definedName>
    <definedName name="PLAN92" localSheetId="45">#REF!</definedName>
    <definedName name="PLAN92" localSheetId="46">#REF!</definedName>
    <definedName name="PLAN92" localSheetId="47">#REF!</definedName>
    <definedName name="PLAN92" localSheetId="48">#REF!</definedName>
    <definedName name="PLAN92" localSheetId="49">#REF!</definedName>
    <definedName name="PLAN92" localSheetId="50">#REF!</definedName>
    <definedName name="PLAN92" localSheetId="51">#REF!</definedName>
    <definedName name="PLAN92" localSheetId="52">#REF!</definedName>
    <definedName name="PLAN92" localSheetId="53">#REF!</definedName>
    <definedName name="PLAN92" localSheetId="54">#REF!</definedName>
    <definedName name="PLAN92" localSheetId="55">#REF!</definedName>
    <definedName name="PLAN92" localSheetId="56">#REF!</definedName>
    <definedName name="PLAN92" localSheetId="57">#REF!</definedName>
    <definedName name="PLAN92" localSheetId="58">#REF!</definedName>
    <definedName name="PLAN92" localSheetId="59">#REF!</definedName>
    <definedName name="PLAN92" localSheetId="60">#REF!</definedName>
    <definedName name="PLAN92" localSheetId="61">#REF!</definedName>
    <definedName name="PLAN92" localSheetId="62">#REF!</definedName>
    <definedName name="PLAN92" localSheetId="63">#REF!</definedName>
    <definedName name="PLAN92" localSheetId="64">#REF!</definedName>
    <definedName name="PLAN92" localSheetId="65">#REF!</definedName>
    <definedName name="PLAN92" localSheetId="66">#REF!</definedName>
    <definedName name="PLAN92" localSheetId="67">#REF!</definedName>
    <definedName name="PLAN92" localSheetId="68">#REF!</definedName>
    <definedName name="PLAN92" localSheetId="69">#REF!</definedName>
    <definedName name="PLAN92" localSheetId="70">#REF!</definedName>
    <definedName name="PLAN92" localSheetId="71">#REF!</definedName>
    <definedName name="PLAN92" localSheetId="72">#REF!</definedName>
    <definedName name="PLAN92" localSheetId="73">#REF!</definedName>
    <definedName name="PLAN92" localSheetId="74">#REF!</definedName>
    <definedName name="PLAN92" localSheetId="75">#REF!</definedName>
    <definedName name="PLAN92" localSheetId="76">#REF!</definedName>
    <definedName name="PLAN92" localSheetId="77">#REF!</definedName>
    <definedName name="PLAN92" localSheetId="78">#REF!</definedName>
    <definedName name="PLAN92" localSheetId="79">#REF!</definedName>
    <definedName name="PLAN92" localSheetId="80">#REF!</definedName>
    <definedName name="PLAN92" localSheetId="81">#REF!</definedName>
    <definedName name="PLAN92" localSheetId="82">#REF!</definedName>
    <definedName name="PLAN92" localSheetId="83">#REF!</definedName>
    <definedName name="PLAN92" localSheetId="84">#REF!</definedName>
    <definedName name="PLAN92" localSheetId="85">#REF!</definedName>
    <definedName name="PLAN92" localSheetId="86">#REF!</definedName>
    <definedName name="PLAN92" localSheetId="87">#REF!</definedName>
    <definedName name="PLAN92" localSheetId="88">#REF!</definedName>
    <definedName name="PLAN92" localSheetId="89">#REF!</definedName>
    <definedName name="PLAN92" localSheetId="90">#REF!</definedName>
    <definedName name="PLAN92" localSheetId="91">#REF!</definedName>
    <definedName name="PLAN92" localSheetId="92">#REF!</definedName>
    <definedName name="PLAN92" localSheetId="93">#REF!</definedName>
    <definedName name="PLAN92" localSheetId="94">#REF!</definedName>
    <definedName name="PLAN92" localSheetId="95">#REF!</definedName>
    <definedName name="PLAN92" localSheetId="96">#REF!</definedName>
    <definedName name="PLAN92" localSheetId="97">#REF!</definedName>
    <definedName name="PLAN92" localSheetId="98">#REF!</definedName>
    <definedName name="PLAN92" localSheetId="99">#REF!</definedName>
    <definedName name="PLAN92" localSheetId="100">#REF!</definedName>
    <definedName name="PLAN92" localSheetId="101">#REF!</definedName>
    <definedName name="PLAN92" localSheetId="102">#REF!</definedName>
    <definedName name="PLAN92" localSheetId="103">#REF!</definedName>
    <definedName name="PLAN92" localSheetId="15">#REF!</definedName>
    <definedName name="PLAN92" localSheetId="16">#REF!</definedName>
    <definedName name="PLAN92" localSheetId="20">#REF!</definedName>
    <definedName name="PLAN92" localSheetId="21">#REF!</definedName>
    <definedName name="PLAN92" localSheetId="22">#REF!</definedName>
    <definedName name="PLAN92" localSheetId="23">#REF!</definedName>
    <definedName name="PLAN92" localSheetId="17">#REF!</definedName>
    <definedName name="PLAN92" localSheetId="24">#REF!</definedName>
    <definedName name="PLAN92" localSheetId="25">#REF!</definedName>
    <definedName name="PLAN92" localSheetId="18">#REF!</definedName>
    <definedName name="PLAN92" localSheetId="19">#REF!</definedName>
    <definedName name="PLAN92" localSheetId="5">#REF!</definedName>
    <definedName name="PLAN92" localSheetId="6">#REF!</definedName>
    <definedName name="PLAN92" localSheetId="7">#REF!</definedName>
    <definedName name="PLAN92" localSheetId="8">#REF!</definedName>
    <definedName name="PLAN92" localSheetId="9">#REF!</definedName>
    <definedName name="PLAN92" localSheetId="10">#REF!</definedName>
    <definedName name="PLAN92" localSheetId="11">#REF!</definedName>
    <definedName name="PLAN92" localSheetId="12">#REF!</definedName>
    <definedName name="PLAN92" localSheetId="13">#REF!</definedName>
    <definedName name="PLAN92" localSheetId="14">#REF!</definedName>
    <definedName name="PLAN92">#REF!</definedName>
    <definedName name="PLAN92VA" localSheetId="27">#REF!</definedName>
    <definedName name="PLAN92VA" localSheetId="26">#REF!</definedName>
    <definedName name="PLAN92VA" localSheetId="28">#REF!</definedName>
    <definedName name="PLAN92VA" localSheetId="29">#REF!</definedName>
    <definedName name="PLAN92VA" localSheetId="30">#REF!</definedName>
    <definedName name="PLAN92VA" localSheetId="31">#REF!</definedName>
    <definedName name="PLAN92VA" localSheetId="32">#REF!</definedName>
    <definedName name="PLAN92VA" localSheetId="33">#REF!</definedName>
    <definedName name="PLAN92VA" localSheetId="34">#REF!</definedName>
    <definedName name="PLAN92VA" localSheetId="35">#REF!</definedName>
    <definedName name="PLAN92VA" localSheetId="36">#REF!</definedName>
    <definedName name="PLAN92VA" localSheetId="37">#REF!</definedName>
    <definedName name="PLAN92VA" localSheetId="38">#REF!</definedName>
    <definedName name="PLAN92VA" localSheetId="39">#REF!</definedName>
    <definedName name="PLAN92VA" localSheetId="40">#REF!</definedName>
    <definedName name="PLAN92VA" localSheetId="41">#REF!</definedName>
    <definedName name="PLAN92VA" localSheetId="42">#REF!</definedName>
    <definedName name="PLAN92VA" localSheetId="43">#REF!</definedName>
    <definedName name="PLAN92VA" localSheetId="44">#REF!</definedName>
    <definedName name="PLAN92VA" localSheetId="45">#REF!</definedName>
    <definedName name="PLAN92VA" localSheetId="46">#REF!</definedName>
    <definedName name="PLAN92VA" localSheetId="47">#REF!</definedName>
    <definedName name="PLAN92VA" localSheetId="48">#REF!</definedName>
    <definedName name="PLAN92VA" localSheetId="49">#REF!</definedName>
    <definedName name="PLAN92VA" localSheetId="50">#REF!</definedName>
    <definedName name="PLAN92VA" localSheetId="51">#REF!</definedName>
    <definedName name="PLAN92VA" localSheetId="52">#REF!</definedName>
    <definedName name="PLAN92VA" localSheetId="53">#REF!</definedName>
    <definedName name="PLAN92VA" localSheetId="54">#REF!</definedName>
    <definedName name="PLAN92VA" localSheetId="55">#REF!</definedName>
    <definedName name="PLAN92VA" localSheetId="56">#REF!</definedName>
    <definedName name="PLAN92VA" localSheetId="57">#REF!</definedName>
    <definedName name="PLAN92VA" localSheetId="58">#REF!</definedName>
    <definedName name="PLAN92VA" localSheetId="59">#REF!</definedName>
    <definedName name="PLAN92VA" localSheetId="60">#REF!</definedName>
    <definedName name="PLAN92VA" localSheetId="61">#REF!</definedName>
    <definedName name="PLAN92VA" localSheetId="62">#REF!</definedName>
    <definedName name="PLAN92VA" localSheetId="63">#REF!</definedName>
    <definedName name="PLAN92VA" localSheetId="64">#REF!</definedName>
    <definedName name="PLAN92VA" localSheetId="65">#REF!</definedName>
    <definedName name="PLAN92VA" localSheetId="66">#REF!</definedName>
    <definedName name="PLAN92VA" localSheetId="67">#REF!</definedName>
    <definedName name="PLAN92VA" localSheetId="68">#REF!</definedName>
    <definedName name="PLAN92VA" localSheetId="69">#REF!</definedName>
    <definedName name="PLAN92VA" localSheetId="70">#REF!</definedName>
    <definedName name="PLAN92VA" localSheetId="71">#REF!</definedName>
    <definedName name="PLAN92VA" localSheetId="72">#REF!</definedName>
    <definedName name="PLAN92VA" localSheetId="73">#REF!</definedName>
    <definedName name="PLAN92VA" localSheetId="74">#REF!</definedName>
    <definedName name="PLAN92VA" localSheetId="75">#REF!</definedName>
    <definedName name="PLAN92VA" localSheetId="76">#REF!</definedName>
    <definedName name="PLAN92VA" localSheetId="77">#REF!</definedName>
    <definedName name="PLAN92VA" localSheetId="78">#REF!</definedName>
    <definedName name="PLAN92VA" localSheetId="79">#REF!</definedName>
    <definedName name="PLAN92VA" localSheetId="80">#REF!</definedName>
    <definedName name="PLAN92VA" localSheetId="81">#REF!</definedName>
    <definedName name="PLAN92VA" localSheetId="82">#REF!</definedName>
    <definedName name="PLAN92VA" localSheetId="83">#REF!</definedName>
    <definedName name="PLAN92VA" localSheetId="84">#REF!</definedName>
    <definedName name="PLAN92VA" localSheetId="85">#REF!</definedName>
    <definedName name="PLAN92VA" localSheetId="86">#REF!</definedName>
    <definedName name="PLAN92VA" localSheetId="87">#REF!</definedName>
    <definedName name="PLAN92VA" localSheetId="88">#REF!</definedName>
    <definedName name="PLAN92VA" localSheetId="89">#REF!</definedName>
    <definedName name="PLAN92VA" localSheetId="90">#REF!</definedName>
    <definedName name="PLAN92VA" localSheetId="91">#REF!</definedName>
    <definedName name="PLAN92VA" localSheetId="92">#REF!</definedName>
    <definedName name="PLAN92VA" localSheetId="93">#REF!</definedName>
    <definedName name="PLAN92VA" localSheetId="94">#REF!</definedName>
    <definedName name="PLAN92VA" localSheetId="95">#REF!</definedName>
    <definedName name="PLAN92VA" localSheetId="96">#REF!</definedName>
    <definedName name="PLAN92VA" localSheetId="97">#REF!</definedName>
    <definedName name="PLAN92VA" localSheetId="98">#REF!</definedName>
    <definedName name="PLAN92VA" localSheetId="99">#REF!</definedName>
    <definedName name="PLAN92VA" localSheetId="100">#REF!</definedName>
    <definedName name="PLAN92VA" localSheetId="101">#REF!</definedName>
    <definedName name="PLAN92VA" localSheetId="102">#REF!</definedName>
    <definedName name="PLAN92VA" localSheetId="103">#REF!</definedName>
    <definedName name="PLAN92VA" localSheetId="15">#REF!</definedName>
    <definedName name="PLAN92VA" localSheetId="16">#REF!</definedName>
    <definedName name="PLAN92VA" localSheetId="20">#REF!</definedName>
    <definedName name="PLAN92VA" localSheetId="21">#REF!</definedName>
    <definedName name="PLAN92VA" localSheetId="22">#REF!</definedName>
    <definedName name="PLAN92VA" localSheetId="23">#REF!</definedName>
    <definedName name="PLAN92VA" localSheetId="17">#REF!</definedName>
    <definedName name="PLAN92VA" localSheetId="24">#REF!</definedName>
    <definedName name="PLAN92VA" localSheetId="25">#REF!</definedName>
    <definedName name="PLAN92VA" localSheetId="18">#REF!</definedName>
    <definedName name="PLAN92VA" localSheetId="19">#REF!</definedName>
    <definedName name="PLAN92VA" localSheetId="5">#REF!</definedName>
    <definedName name="PLAN92VA" localSheetId="6">#REF!</definedName>
    <definedName name="PLAN92VA" localSheetId="7">#REF!</definedName>
    <definedName name="PLAN92VA" localSheetId="8">#REF!</definedName>
    <definedName name="PLAN92VA" localSheetId="9">#REF!</definedName>
    <definedName name="PLAN92VA" localSheetId="10">#REF!</definedName>
    <definedName name="PLAN92VA" localSheetId="11">#REF!</definedName>
    <definedName name="PLAN92VA" localSheetId="12">#REF!</definedName>
    <definedName name="PLAN92VA" localSheetId="13">#REF!</definedName>
    <definedName name="PLAN92VA" localSheetId="14">#REF!</definedName>
    <definedName name="PLAN92VA">#REF!</definedName>
    <definedName name="_xlnm.Print_Area" localSheetId="27">'20211201 TFP389'!$A$1:$V$46</definedName>
    <definedName name="_xlnm.Print_Area" localSheetId="26">'20211201 TFP390'!$A$1:$V$47</definedName>
    <definedName name="_xlnm.Print_Area" localSheetId="28">'20211202 TFP391'!$A$1:$V$46</definedName>
    <definedName name="_xlnm.Print_Area" localSheetId="29">'20211202 TFP392'!$A$1:$V$46</definedName>
    <definedName name="_xlnm.Print_Area" localSheetId="30">'20211207'!$A$1:$V$48</definedName>
    <definedName name="_xlnm.Print_Area" localSheetId="31">'20211215 (TFP405)'!$A$1:$V$51</definedName>
    <definedName name="_xlnm.Print_Area" localSheetId="32">'20211215 (TFP406)'!$A$1:$V$45</definedName>
    <definedName name="_xlnm.Print_Area" localSheetId="33">'20211217'!$A$1:$V$46</definedName>
    <definedName name="_xlnm.Print_Area" localSheetId="34">'20211228TFP430'!$A$1:$V$48</definedName>
    <definedName name="_xlnm.Print_Area" localSheetId="35">'20211228TFP431'!$A$1:$V$45</definedName>
    <definedName name="_xlnm.Print_Area" localSheetId="36">'20211228TFP432'!$A$1:$V$50</definedName>
    <definedName name="_xlnm.Print_Area" localSheetId="37">'20211229'!$A$1:$V$47</definedName>
    <definedName name="_xlnm.Print_Area" localSheetId="38">'20220106'!$A$1:$V$48</definedName>
    <definedName name="_xlnm.Print_Area" localSheetId="39">'20220121'!$A$1:$V$52</definedName>
    <definedName name="_xlnm.Print_Area" localSheetId="40">'20220121 (2)'!$A$1:$V$45</definedName>
    <definedName name="_xlnm.Print_Area" localSheetId="41">'20220122'!$A$1:$W$47</definedName>
    <definedName name="_xlnm.Print_Area" localSheetId="42">'20220126'!$A$1:$W$45</definedName>
    <definedName name="_xlnm.Print_Area" localSheetId="43">'20220126 (2)'!$A$1:$V$46</definedName>
    <definedName name="_xlnm.Print_Area" localSheetId="44">'20220203'!$A$1:$V$48</definedName>
    <definedName name="_xlnm.Print_Area" localSheetId="45">'20220204'!$A$1:$V$45</definedName>
    <definedName name="_xlnm.Print_Area" localSheetId="46">'20220209'!$A$1:$V$45</definedName>
    <definedName name="_xlnm.Print_Area" localSheetId="47">'20220210'!$A$1:$V$44</definedName>
    <definedName name="_xlnm.Print_Area" localSheetId="48">'20220210 (2)'!$A$1:$V$51</definedName>
    <definedName name="_xlnm.Print_Area" localSheetId="49">'20220211'!$A$1:$V$48</definedName>
    <definedName name="_xlnm.Print_Area" localSheetId="50">'20220214'!$A$1:$V$48</definedName>
    <definedName name="_xlnm.Print_Area" localSheetId="51">'20220216'!$A$1:$V$50</definedName>
    <definedName name="_xlnm.Print_Area" localSheetId="52">'20220224'!$A$1:$V$49</definedName>
    <definedName name="_xlnm.Print_Area" localSheetId="53">'20220225'!$A$1:$V$47</definedName>
    <definedName name="_xlnm.Print_Area" localSheetId="54">'20220226'!$A$1:$V$54</definedName>
    <definedName name="_xlnm.Print_Area" localSheetId="55">'20220307 TFQ096'!$A$1:$V$46</definedName>
    <definedName name="_xlnm.Print_Area" localSheetId="56">'20220307 TFQ097'!$A$1:$V$51</definedName>
    <definedName name="_xlnm.Print_Area" localSheetId="57">'20220308'!$A$1:$V$45</definedName>
    <definedName name="_xlnm.Print_Area" localSheetId="58">'20220309'!$A$1:$V$46</definedName>
    <definedName name="_xlnm.Print_Area" localSheetId="59">'20220310'!$A$1:$V$47</definedName>
    <definedName name="_xlnm.Print_Area" localSheetId="60">'20220310 (2)'!$A$1:$V$47</definedName>
    <definedName name="_xlnm.Print_Area" localSheetId="61">'20220311'!$A$1:$W$44</definedName>
    <definedName name="_xlnm.Print_Area" localSheetId="62">'20220408'!$A$1:$W$54</definedName>
    <definedName name="_xlnm.Print_Area" localSheetId="63">'20220414'!$A$1:$W$61</definedName>
    <definedName name="_xlnm.Print_Area" localSheetId="64">'20220419'!$A$1:$W$45</definedName>
    <definedName name="_xlnm.Print_Area" localSheetId="65">'20220426'!$A$1:$W$61</definedName>
    <definedName name="_xlnm.Print_Area" localSheetId="66">'20220426.'!$A$1:$W$45</definedName>
    <definedName name="_xlnm.Print_Area" localSheetId="67">'20220512'!$A$1:$W$46</definedName>
    <definedName name="_xlnm.Print_Area" localSheetId="68">'20220518'!$A$1:$W$50</definedName>
    <definedName name="_xlnm.Print_Area" localSheetId="69">'20220521'!$A$1:$W$57</definedName>
    <definedName name="_xlnm.Print_Area" localSheetId="70">'20220530'!$A$1:$W$51</definedName>
    <definedName name="_xlnm.Print_Area" localSheetId="71">'20220603'!$A$1:$W$54</definedName>
    <definedName name="_xlnm.Print_Area" localSheetId="72">'20220616'!$A$1:$W$51</definedName>
    <definedName name="_xlnm.Print_Area" localSheetId="73">'20220616(2)'!$A$1:$W$48</definedName>
    <definedName name="_xlnm.Print_Area" localSheetId="74">'20220622'!$A$1:$W$46</definedName>
    <definedName name="_xlnm.Print_Area" localSheetId="75">'20220622 (2)'!$A$1:$W$47</definedName>
    <definedName name="_xlnm.Print_Area" localSheetId="76">'20220622 (3)'!$A$1:$W$49</definedName>
    <definedName name="_xlnm.Print_Area" localSheetId="77">'20220623'!$A$1:$W$49</definedName>
    <definedName name="_xlnm.Print_Area" localSheetId="78">'20220624'!$A$1:$W$47</definedName>
    <definedName name="_xlnm.Print_Area" localSheetId="79">'20220624 (2)'!$A$1:$W$51</definedName>
    <definedName name="_xlnm.Print_Area" localSheetId="80">'20220628'!$A$1:$W$51</definedName>
    <definedName name="_xlnm.Print_Area" localSheetId="81">'20220628 (2)'!$A$1:$W$48</definedName>
    <definedName name="_xlnm.Print_Area" localSheetId="82">'20220715'!$A$1:$W$47</definedName>
    <definedName name="_xlnm.Print_Area" localSheetId="83">'20220715..'!$A$1:$W$47</definedName>
    <definedName name="_xlnm.Print_Area" localSheetId="84">'20220716'!$A$1:$W$48</definedName>
    <definedName name="_xlnm.Print_Area" localSheetId="85">'20220718'!$A$1:$W$47</definedName>
    <definedName name="_xlnm.Print_Area" localSheetId="86">'20220720'!$A$1:$W$47</definedName>
    <definedName name="_xlnm.Print_Area" localSheetId="87">'20220720 (2)'!$A$1:$W$54</definedName>
    <definedName name="_xlnm.Print_Area" localSheetId="88">'20220721'!$A$1:$W$48</definedName>
    <definedName name="_xlnm.Print_Area" localSheetId="89">'20220728'!$A$1:$W$49</definedName>
    <definedName name="_xlnm.Print_Area" localSheetId="90">'20220729'!$A$1:$W$47</definedName>
    <definedName name="_xlnm.Print_Area" localSheetId="91">'20220729 (2)'!$A$1:$W$47</definedName>
    <definedName name="_xlnm.Print_Area" localSheetId="92">'20220801'!$A$1:$W$46</definedName>
    <definedName name="_xlnm.Print_Area" localSheetId="93">'20220808'!$A$1:$W$51</definedName>
    <definedName name="_xlnm.Print_Area" localSheetId="94">'20220808 (2)'!$A$1:$W$47</definedName>
    <definedName name="_xlnm.Print_Area" localSheetId="95">'20220812(TFQ315)'!$A$1:$W$46</definedName>
    <definedName name="_xlnm.Print_Area" localSheetId="96">'20220812(TFQ316)'!$A$1:$W$45</definedName>
    <definedName name="_xlnm.Print_Area" localSheetId="97">'20220812(TFQ317)'!$A$1:$W$45</definedName>
    <definedName name="_xlnm.Print_Area" localSheetId="98">'20220815'!$A$1:$W$50</definedName>
    <definedName name="_xlnm.Print_Area" localSheetId="99">'20220816'!$A$1:$W$48</definedName>
    <definedName name="_xlnm.Print_Area" localSheetId="100">'20220825'!$A$1:$W$47</definedName>
    <definedName name="_xlnm.Print_Area" localSheetId="101">'20220826'!$A$1:$W$45</definedName>
    <definedName name="_xlnm.Print_Area" localSheetId="102">'20220920'!$A$1:$W$47</definedName>
    <definedName name="_xlnm.Print_Area" localSheetId="103">'20220920 (2)'!$A$1:$W$45</definedName>
    <definedName name="_xlnm.Print_Area" localSheetId="1">'BERAT CONT'!$A$1:$R$52</definedName>
    <definedName name="_xlnm.Print_Area" localSheetId="2">Data!$B$333:$L$351</definedName>
    <definedName name="_xlnm.Print_Area" localSheetId="104">'Data (2)'!$B$333:$L$351</definedName>
    <definedName name="_xlnm.Print_Area" localSheetId="0">Kubikasi!$A$1:$U$59</definedName>
    <definedName name="_xlnm.Print_Area" localSheetId="3">'LAX (FEB 17) (2)'!$A$1:$V$58</definedName>
    <definedName name="_xlnm.Print_Area" localSheetId="15">'SHG (NOV 1)'!$A$1:$V$47</definedName>
    <definedName name="_xlnm.Print_Area" localSheetId="16">'SHG (NOV 1) (2)'!$A$1:$V$52</definedName>
    <definedName name="_xlnm.Print_Area" localSheetId="20">'SHG (NOV 12 TFP362)'!$A$1:$V$48</definedName>
    <definedName name="_xlnm.Print_Area" localSheetId="21">'SHG (NOV 12 TFP363)'!$A$1:$V$49</definedName>
    <definedName name="_xlnm.Print_Area" localSheetId="22">'SHG (NOV 12 TFP364)'!$A$1:$V$50</definedName>
    <definedName name="_xlnm.Print_Area" localSheetId="23">'SHG (NOV 13)'!$A$1:$V$48</definedName>
    <definedName name="_xlnm.Print_Area" localSheetId="17">'SHG (NOV 2)'!$A$1:$V$49</definedName>
    <definedName name="_xlnm.Print_Area" localSheetId="24">'SHG (NOV 30)'!$A$1:$V$51</definedName>
    <definedName name="_xlnm.Print_Area" localSheetId="25">'SHG (NOV 30) (2)'!$A$1:$V$48</definedName>
    <definedName name="_xlnm.Print_Area" localSheetId="18">'SHG (NOV 4)'!$A$1:$V$52</definedName>
    <definedName name="_xlnm.Print_Area" localSheetId="19">'SHG (NOV 4.)'!$A$1:$V$47</definedName>
    <definedName name="_xlnm.Print_Area" localSheetId="5">'SHG (OKT 06)'!$A$1:$V$47</definedName>
    <definedName name="_xlnm.Print_Area" localSheetId="6">'SHG (OKT 06)1'!$A$1:$V$49</definedName>
    <definedName name="_xlnm.Print_Area" localSheetId="7">'SHG (OKT 07)'!$A$1:$V$49</definedName>
    <definedName name="_xlnm.Print_Area" localSheetId="8">'SHG (OKT 07)(2)'!$A$1:$V$49</definedName>
    <definedName name="_xlnm.Print_Area" localSheetId="9">'SHG (OKT 14)'!$A$1:$V$46</definedName>
    <definedName name="_xlnm.Print_Area" localSheetId="10">'SHG (OKT 22)'!$A$1:$V$45</definedName>
    <definedName name="_xlnm.Print_Area" localSheetId="11">'SHG (OKT 25)'!$A$1:$V$47</definedName>
    <definedName name="_xlnm.Print_Area" localSheetId="12">'SHG (OKT 25) (2)'!$A$1:$V$44</definedName>
    <definedName name="_xlnm.Print_Area" localSheetId="13">'SHG (OKT 27)'!$A$1:$V$48</definedName>
    <definedName name="_xlnm.Print_Area" localSheetId="14">'SHG (OKT 27) (2)'!$A$1:$V$47</definedName>
    <definedName name="_xlnm.Print_Area" localSheetId="4">'SMZ PART (MAR 5) (2)'!$A$1:$X$65</definedName>
    <definedName name="_xlnm.Print_Area" hidden="1">#REF!</definedName>
    <definedName name="PRINT_AREA_MI" localSheetId="27">#REF!</definedName>
    <definedName name="PRINT_AREA_MI" localSheetId="26">#REF!</definedName>
    <definedName name="PRINT_AREA_MI" localSheetId="28">#REF!</definedName>
    <definedName name="PRINT_AREA_MI" localSheetId="29">#REF!</definedName>
    <definedName name="PRINT_AREA_MI" localSheetId="30">#REF!</definedName>
    <definedName name="PRINT_AREA_MI" localSheetId="31">#REF!</definedName>
    <definedName name="PRINT_AREA_MI" localSheetId="32">#REF!</definedName>
    <definedName name="PRINT_AREA_MI" localSheetId="33">#REF!</definedName>
    <definedName name="PRINT_AREA_MI" localSheetId="34">#REF!</definedName>
    <definedName name="PRINT_AREA_MI" localSheetId="35">#REF!</definedName>
    <definedName name="PRINT_AREA_MI" localSheetId="36">#REF!</definedName>
    <definedName name="PRINT_AREA_MI" localSheetId="37">#REF!</definedName>
    <definedName name="PRINT_AREA_MI" localSheetId="38">#REF!</definedName>
    <definedName name="PRINT_AREA_MI" localSheetId="39">#REF!</definedName>
    <definedName name="PRINT_AREA_MI" localSheetId="40">#REF!</definedName>
    <definedName name="PRINT_AREA_MI" localSheetId="41">#REF!</definedName>
    <definedName name="PRINT_AREA_MI" localSheetId="42">#REF!</definedName>
    <definedName name="PRINT_AREA_MI" localSheetId="43">#REF!</definedName>
    <definedName name="PRINT_AREA_MI" localSheetId="44">#REF!</definedName>
    <definedName name="PRINT_AREA_MI" localSheetId="45">#REF!</definedName>
    <definedName name="PRINT_AREA_MI" localSheetId="46">#REF!</definedName>
    <definedName name="PRINT_AREA_MI" localSheetId="47">#REF!</definedName>
    <definedName name="PRINT_AREA_MI" localSheetId="48">#REF!</definedName>
    <definedName name="PRINT_AREA_MI" localSheetId="49">#REF!</definedName>
    <definedName name="PRINT_AREA_MI" localSheetId="50">#REF!</definedName>
    <definedName name="PRINT_AREA_MI" localSheetId="51">#REF!</definedName>
    <definedName name="PRINT_AREA_MI" localSheetId="52">#REF!</definedName>
    <definedName name="PRINT_AREA_MI" localSheetId="53">#REF!</definedName>
    <definedName name="PRINT_AREA_MI" localSheetId="54">#REF!</definedName>
    <definedName name="PRINT_AREA_MI" localSheetId="55">#REF!</definedName>
    <definedName name="PRINT_AREA_MI" localSheetId="56">#REF!</definedName>
    <definedName name="PRINT_AREA_MI" localSheetId="57">#REF!</definedName>
    <definedName name="PRINT_AREA_MI" localSheetId="58">#REF!</definedName>
    <definedName name="PRINT_AREA_MI" localSheetId="59">#REF!</definedName>
    <definedName name="PRINT_AREA_MI" localSheetId="60">#REF!</definedName>
    <definedName name="PRINT_AREA_MI" localSheetId="61">#REF!</definedName>
    <definedName name="PRINT_AREA_MI" localSheetId="62">#REF!</definedName>
    <definedName name="PRINT_AREA_MI" localSheetId="63">#REF!</definedName>
    <definedName name="PRINT_AREA_MI" localSheetId="64">#REF!</definedName>
    <definedName name="PRINT_AREA_MI" localSheetId="65">#REF!</definedName>
    <definedName name="PRINT_AREA_MI" localSheetId="66">#REF!</definedName>
    <definedName name="PRINT_AREA_MI" localSheetId="67">#REF!</definedName>
    <definedName name="PRINT_AREA_MI" localSheetId="68">#REF!</definedName>
    <definedName name="PRINT_AREA_MI" localSheetId="69">#REF!</definedName>
    <definedName name="PRINT_AREA_MI" localSheetId="70">#REF!</definedName>
    <definedName name="PRINT_AREA_MI" localSheetId="71">#REF!</definedName>
    <definedName name="PRINT_AREA_MI" localSheetId="72">#REF!</definedName>
    <definedName name="PRINT_AREA_MI" localSheetId="73">#REF!</definedName>
    <definedName name="PRINT_AREA_MI" localSheetId="74">#REF!</definedName>
    <definedName name="PRINT_AREA_MI" localSheetId="75">#REF!</definedName>
    <definedName name="PRINT_AREA_MI" localSheetId="76">#REF!</definedName>
    <definedName name="PRINT_AREA_MI" localSheetId="77">#REF!</definedName>
    <definedName name="PRINT_AREA_MI" localSheetId="78">#REF!</definedName>
    <definedName name="PRINT_AREA_MI" localSheetId="79">#REF!</definedName>
    <definedName name="PRINT_AREA_MI" localSheetId="80">#REF!</definedName>
    <definedName name="PRINT_AREA_MI" localSheetId="81">#REF!</definedName>
    <definedName name="PRINT_AREA_MI" localSheetId="82">#REF!</definedName>
    <definedName name="PRINT_AREA_MI" localSheetId="83">#REF!</definedName>
    <definedName name="PRINT_AREA_MI" localSheetId="84">#REF!</definedName>
    <definedName name="PRINT_AREA_MI" localSheetId="85">#REF!</definedName>
    <definedName name="PRINT_AREA_MI" localSheetId="86">#REF!</definedName>
    <definedName name="PRINT_AREA_MI" localSheetId="87">#REF!</definedName>
    <definedName name="PRINT_AREA_MI" localSheetId="88">#REF!</definedName>
    <definedName name="PRINT_AREA_MI" localSheetId="89">#REF!</definedName>
    <definedName name="PRINT_AREA_MI" localSheetId="90">#REF!</definedName>
    <definedName name="PRINT_AREA_MI" localSheetId="91">#REF!</definedName>
    <definedName name="PRINT_AREA_MI" localSheetId="92">#REF!</definedName>
    <definedName name="PRINT_AREA_MI" localSheetId="93">#REF!</definedName>
    <definedName name="PRINT_AREA_MI" localSheetId="94">#REF!</definedName>
    <definedName name="PRINT_AREA_MI" localSheetId="95">#REF!</definedName>
    <definedName name="PRINT_AREA_MI" localSheetId="96">#REF!</definedName>
    <definedName name="PRINT_AREA_MI" localSheetId="97">#REF!</definedName>
    <definedName name="PRINT_AREA_MI" localSheetId="98">#REF!</definedName>
    <definedName name="PRINT_AREA_MI" localSheetId="99">#REF!</definedName>
    <definedName name="PRINT_AREA_MI" localSheetId="100">#REF!</definedName>
    <definedName name="PRINT_AREA_MI" localSheetId="101">#REF!</definedName>
    <definedName name="PRINT_AREA_MI" localSheetId="102">#REF!</definedName>
    <definedName name="PRINT_AREA_MI" localSheetId="103">#REF!</definedName>
    <definedName name="PRINT_AREA_MI" localSheetId="15">#REF!</definedName>
    <definedName name="PRINT_AREA_MI" localSheetId="16">#REF!</definedName>
    <definedName name="PRINT_AREA_MI" localSheetId="20">#REF!</definedName>
    <definedName name="PRINT_AREA_MI" localSheetId="21">#REF!</definedName>
    <definedName name="PRINT_AREA_MI" localSheetId="22">#REF!</definedName>
    <definedName name="PRINT_AREA_MI" localSheetId="23">#REF!</definedName>
    <definedName name="PRINT_AREA_MI" localSheetId="17">#REF!</definedName>
    <definedName name="PRINT_AREA_MI" localSheetId="24">#REF!</definedName>
    <definedName name="PRINT_AREA_MI" localSheetId="25">#REF!</definedName>
    <definedName name="PRINT_AREA_MI" localSheetId="18">#REF!</definedName>
    <definedName name="PRINT_AREA_MI" localSheetId="19">#REF!</definedName>
    <definedName name="PRINT_AREA_MI" localSheetId="5">#REF!</definedName>
    <definedName name="PRINT_AREA_MI" localSheetId="6">#REF!</definedName>
    <definedName name="PRINT_AREA_MI" localSheetId="7">#REF!</definedName>
    <definedName name="PRINT_AREA_MI" localSheetId="8">#REF!</definedName>
    <definedName name="PRINT_AREA_MI" localSheetId="9">#REF!</definedName>
    <definedName name="PRINT_AREA_MI" localSheetId="10">#REF!</definedName>
    <definedName name="PRINT_AREA_MI" localSheetId="11">#REF!</definedName>
    <definedName name="PRINT_AREA_MI" localSheetId="12">#REF!</definedName>
    <definedName name="PRINT_AREA_MI" localSheetId="13">#REF!</definedName>
    <definedName name="PRINT_AREA_MI" localSheetId="14">#REF!</definedName>
    <definedName name="PRINT_AREA_MI">#REF!</definedName>
    <definedName name="_xlnm.Print_Titles" localSheetId="27" hidden="1">#REF!</definedName>
    <definedName name="_xlnm.Print_Titles" localSheetId="26" hidden="1">#REF!</definedName>
    <definedName name="_xlnm.Print_Titles" localSheetId="28" hidden="1">#REF!</definedName>
    <definedName name="_xlnm.Print_Titles" localSheetId="29" hidden="1">#REF!</definedName>
    <definedName name="_xlnm.Print_Titles" localSheetId="30" hidden="1">#REF!</definedName>
    <definedName name="_xlnm.Print_Titles" localSheetId="31" hidden="1">#REF!</definedName>
    <definedName name="_xlnm.Print_Titles" localSheetId="32" hidden="1">#REF!</definedName>
    <definedName name="_xlnm.Print_Titles" localSheetId="33" hidden="1">#REF!</definedName>
    <definedName name="_xlnm.Print_Titles" localSheetId="34" hidden="1">#REF!</definedName>
    <definedName name="_xlnm.Print_Titles" localSheetId="35" hidden="1">#REF!</definedName>
    <definedName name="_xlnm.Print_Titles" localSheetId="36" hidden="1">#REF!</definedName>
    <definedName name="_xlnm.Print_Titles" localSheetId="37" hidden="1">#REF!</definedName>
    <definedName name="_xlnm.Print_Titles" localSheetId="38" hidden="1">#REF!</definedName>
    <definedName name="_xlnm.Print_Titles" localSheetId="39" hidden="1">#REF!</definedName>
    <definedName name="_xlnm.Print_Titles" localSheetId="40" hidden="1">#REF!</definedName>
    <definedName name="_xlnm.Print_Titles" localSheetId="41" hidden="1">#REF!</definedName>
    <definedName name="_xlnm.Print_Titles" localSheetId="42" hidden="1">#REF!</definedName>
    <definedName name="_xlnm.Print_Titles" localSheetId="43" hidden="1">#REF!</definedName>
    <definedName name="_xlnm.Print_Titles" localSheetId="44" hidden="1">#REF!</definedName>
    <definedName name="_xlnm.Print_Titles" localSheetId="45" hidden="1">#REF!</definedName>
    <definedName name="_xlnm.Print_Titles" localSheetId="46" hidden="1">#REF!</definedName>
    <definedName name="_xlnm.Print_Titles" localSheetId="47" hidden="1">#REF!</definedName>
    <definedName name="_xlnm.Print_Titles" localSheetId="48" hidden="1">#REF!</definedName>
    <definedName name="_xlnm.Print_Titles" localSheetId="49" hidden="1">#REF!</definedName>
    <definedName name="_xlnm.Print_Titles" localSheetId="50" hidden="1">#REF!</definedName>
    <definedName name="_xlnm.Print_Titles" localSheetId="51" hidden="1">#REF!</definedName>
    <definedName name="_xlnm.Print_Titles" localSheetId="52" hidden="1">#REF!</definedName>
    <definedName name="_xlnm.Print_Titles" localSheetId="53" hidden="1">#REF!</definedName>
    <definedName name="_xlnm.Print_Titles" localSheetId="54" hidden="1">#REF!</definedName>
    <definedName name="_xlnm.Print_Titles" localSheetId="55" hidden="1">#REF!</definedName>
    <definedName name="_xlnm.Print_Titles" localSheetId="56" hidden="1">#REF!</definedName>
    <definedName name="_xlnm.Print_Titles" localSheetId="57" hidden="1">#REF!</definedName>
    <definedName name="_xlnm.Print_Titles" localSheetId="58" hidden="1">#REF!</definedName>
    <definedName name="_xlnm.Print_Titles" localSheetId="59" hidden="1">#REF!</definedName>
    <definedName name="_xlnm.Print_Titles" localSheetId="60" hidden="1">#REF!</definedName>
    <definedName name="_xlnm.Print_Titles" localSheetId="61" hidden="1">#REF!</definedName>
    <definedName name="_xlnm.Print_Titles" localSheetId="62" hidden="1">#REF!</definedName>
    <definedName name="_xlnm.Print_Titles" localSheetId="63" hidden="1">#REF!</definedName>
    <definedName name="_xlnm.Print_Titles" localSheetId="64" hidden="1">#REF!</definedName>
    <definedName name="_xlnm.Print_Titles" localSheetId="65" hidden="1">#REF!</definedName>
    <definedName name="_xlnm.Print_Titles" localSheetId="66" hidden="1">#REF!</definedName>
    <definedName name="_xlnm.Print_Titles" localSheetId="67" hidden="1">#REF!</definedName>
    <definedName name="_xlnm.Print_Titles" localSheetId="68" hidden="1">#REF!</definedName>
    <definedName name="_xlnm.Print_Titles" localSheetId="69" hidden="1">#REF!</definedName>
    <definedName name="_xlnm.Print_Titles" localSheetId="70" hidden="1">#REF!</definedName>
    <definedName name="_xlnm.Print_Titles" localSheetId="71" hidden="1">#REF!</definedName>
    <definedName name="_xlnm.Print_Titles" localSheetId="72" hidden="1">#REF!</definedName>
    <definedName name="_xlnm.Print_Titles" localSheetId="73" hidden="1">#REF!</definedName>
    <definedName name="_xlnm.Print_Titles" localSheetId="74" hidden="1">#REF!</definedName>
    <definedName name="_xlnm.Print_Titles" localSheetId="75" hidden="1">#REF!</definedName>
    <definedName name="_xlnm.Print_Titles" localSheetId="76" hidden="1">#REF!</definedName>
    <definedName name="_xlnm.Print_Titles" localSheetId="77" hidden="1">#REF!</definedName>
    <definedName name="_xlnm.Print_Titles" localSheetId="78" hidden="1">#REF!</definedName>
    <definedName name="_xlnm.Print_Titles" localSheetId="79" hidden="1">#REF!</definedName>
    <definedName name="_xlnm.Print_Titles" localSheetId="80" hidden="1">#REF!</definedName>
    <definedName name="_xlnm.Print_Titles" localSheetId="81" hidden="1">#REF!</definedName>
    <definedName name="_xlnm.Print_Titles" localSheetId="82" hidden="1">#REF!</definedName>
    <definedName name="_xlnm.Print_Titles" localSheetId="83" hidden="1">#REF!</definedName>
    <definedName name="_xlnm.Print_Titles" localSheetId="84" hidden="1">#REF!</definedName>
    <definedName name="_xlnm.Print_Titles" localSheetId="85" hidden="1">#REF!</definedName>
    <definedName name="_xlnm.Print_Titles" localSheetId="86" hidden="1">#REF!</definedName>
    <definedName name="_xlnm.Print_Titles" localSheetId="87" hidden="1">#REF!</definedName>
    <definedName name="_xlnm.Print_Titles" localSheetId="88" hidden="1">#REF!</definedName>
    <definedName name="_xlnm.Print_Titles" localSheetId="89" hidden="1">#REF!</definedName>
    <definedName name="_xlnm.Print_Titles" localSheetId="90" hidden="1">#REF!</definedName>
    <definedName name="_xlnm.Print_Titles" localSheetId="91" hidden="1">#REF!</definedName>
    <definedName name="_xlnm.Print_Titles" localSheetId="92" hidden="1">#REF!</definedName>
    <definedName name="_xlnm.Print_Titles" localSheetId="93" hidden="1">#REF!</definedName>
    <definedName name="_xlnm.Print_Titles" localSheetId="94" hidden="1">#REF!</definedName>
    <definedName name="_xlnm.Print_Titles" localSheetId="95" hidden="1">#REF!</definedName>
    <definedName name="_xlnm.Print_Titles" localSheetId="96" hidden="1">#REF!</definedName>
    <definedName name="_xlnm.Print_Titles" localSheetId="97" hidden="1">#REF!</definedName>
    <definedName name="_xlnm.Print_Titles" localSheetId="98" hidden="1">#REF!</definedName>
    <definedName name="_xlnm.Print_Titles" localSheetId="99" hidden="1">#REF!</definedName>
    <definedName name="_xlnm.Print_Titles" localSheetId="100" hidden="1">#REF!</definedName>
    <definedName name="_xlnm.Print_Titles" localSheetId="101" hidden="1">#REF!</definedName>
    <definedName name="_xlnm.Print_Titles" localSheetId="102" hidden="1">#REF!</definedName>
    <definedName name="_xlnm.Print_Titles" localSheetId="103" hidden="1">#REF!</definedName>
    <definedName name="_xlnm.Print_Titles" localSheetId="2">Data!$1:$3</definedName>
    <definedName name="_xlnm.Print_Titles" localSheetId="104">'Data (2)'!$1:$3</definedName>
    <definedName name="_xlnm.Print_Titles" localSheetId="3">'LAX (FEB 17) (2)'!$1:$17</definedName>
    <definedName name="_xlnm.Print_Titles" localSheetId="15" hidden="1">#REF!</definedName>
    <definedName name="_xlnm.Print_Titles" localSheetId="16" hidden="1">#REF!</definedName>
    <definedName name="_xlnm.Print_Titles" localSheetId="20" hidden="1">#REF!</definedName>
    <definedName name="_xlnm.Print_Titles" localSheetId="21" hidden="1">#REF!</definedName>
    <definedName name="_xlnm.Print_Titles" localSheetId="22" hidden="1">#REF!</definedName>
    <definedName name="_xlnm.Print_Titles" localSheetId="23" hidden="1">#REF!</definedName>
    <definedName name="_xlnm.Print_Titles" localSheetId="17" hidden="1">#REF!</definedName>
    <definedName name="_xlnm.Print_Titles" localSheetId="24" hidden="1">#REF!</definedName>
    <definedName name="_xlnm.Print_Titles" localSheetId="25" hidden="1">#REF!</definedName>
    <definedName name="_xlnm.Print_Titles" localSheetId="18" hidden="1">#REF!</definedName>
    <definedName name="_xlnm.Print_Titles" localSheetId="19" hidden="1">#REF!</definedName>
    <definedName name="_xlnm.Print_Titles" localSheetId="5" hidden="1">#REF!</definedName>
    <definedName name="_xlnm.Print_Titles" localSheetId="6" hidden="1">#REF!</definedName>
    <definedName name="_xlnm.Print_Titles" localSheetId="7" hidden="1">#REF!</definedName>
    <definedName name="_xlnm.Print_Titles" localSheetId="8" hidden="1">#REF!</definedName>
    <definedName name="_xlnm.Print_Titles" localSheetId="9" hidden="1">#REF!</definedName>
    <definedName name="_xlnm.Print_Titles" localSheetId="10" hidden="1">#REF!</definedName>
    <definedName name="_xlnm.Print_Titles" localSheetId="11" hidden="1">#REF!</definedName>
    <definedName name="_xlnm.Print_Titles" localSheetId="12" hidden="1">#REF!</definedName>
    <definedName name="_xlnm.Print_Titles" localSheetId="13" hidden="1">#REF!</definedName>
    <definedName name="_xlnm.Print_Titles" localSheetId="14" hidden="1">#REF!</definedName>
    <definedName name="_xlnm.Print_Titles" localSheetId="4">'SMZ PART (MAR 5) (2)'!$1:$17</definedName>
    <definedName name="_xlnm.Print_Titles" hidden="1">#REF!</definedName>
    <definedName name="PRINT_TITLES_MI" localSheetId="27">#REF!</definedName>
    <definedName name="PRINT_TITLES_MI" localSheetId="26">#REF!</definedName>
    <definedName name="PRINT_TITLES_MI" localSheetId="28">#REF!</definedName>
    <definedName name="PRINT_TITLES_MI" localSheetId="29">#REF!</definedName>
    <definedName name="PRINT_TITLES_MI" localSheetId="30">#REF!</definedName>
    <definedName name="PRINT_TITLES_MI" localSheetId="31">#REF!</definedName>
    <definedName name="PRINT_TITLES_MI" localSheetId="32">#REF!</definedName>
    <definedName name="PRINT_TITLES_MI" localSheetId="33">#REF!</definedName>
    <definedName name="PRINT_TITLES_MI" localSheetId="34">#REF!</definedName>
    <definedName name="PRINT_TITLES_MI" localSheetId="35">#REF!</definedName>
    <definedName name="PRINT_TITLES_MI" localSheetId="36">#REF!</definedName>
    <definedName name="PRINT_TITLES_MI" localSheetId="37">#REF!</definedName>
    <definedName name="PRINT_TITLES_MI" localSheetId="38">#REF!</definedName>
    <definedName name="PRINT_TITLES_MI" localSheetId="39">#REF!</definedName>
    <definedName name="PRINT_TITLES_MI" localSheetId="40">#REF!</definedName>
    <definedName name="PRINT_TITLES_MI" localSheetId="41">#REF!</definedName>
    <definedName name="PRINT_TITLES_MI" localSheetId="42">#REF!</definedName>
    <definedName name="PRINT_TITLES_MI" localSheetId="43">#REF!</definedName>
    <definedName name="PRINT_TITLES_MI" localSheetId="44">#REF!</definedName>
    <definedName name="PRINT_TITLES_MI" localSheetId="45">#REF!</definedName>
    <definedName name="PRINT_TITLES_MI" localSheetId="46">#REF!</definedName>
    <definedName name="PRINT_TITLES_MI" localSheetId="47">#REF!</definedName>
    <definedName name="PRINT_TITLES_MI" localSheetId="48">#REF!</definedName>
    <definedName name="PRINT_TITLES_MI" localSheetId="49">#REF!</definedName>
    <definedName name="PRINT_TITLES_MI" localSheetId="50">#REF!</definedName>
    <definedName name="PRINT_TITLES_MI" localSheetId="51">#REF!</definedName>
    <definedName name="PRINT_TITLES_MI" localSheetId="52">#REF!</definedName>
    <definedName name="PRINT_TITLES_MI" localSheetId="53">#REF!</definedName>
    <definedName name="PRINT_TITLES_MI" localSheetId="54">#REF!</definedName>
    <definedName name="PRINT_TITLES_MI" localSheetId="55">#REF!</definedName>
    <definedName name="PRINT_TITLES_MI" localSheetId="56">#REF!</definedName>
    <definedName name="PRINT_TITLES_MI" localSheetId="57">#REF!</definedName>
    <definedName name="PRINT_TITLES_MI" localSheetId="58">#REF!</definedName>
    <definedName name="PRINT_TITLES_MI" localSheetId="59">#REF!</definedName>
    <definedName name="PRINT_TITLES_MI" localSheetId="60">#REF!</definedName>
    <definedName name="PRINT_TITLES_MI" localSheetId="61">#REF!</definedName>
    <definedName name="PRINT_TITLES_MI" localSheetId="62">#REF!</definedName>
    <definedName name="PRINT_TITLES_MI" localSheetId="63">#REF!</definedName>
    <definedName name="PRINT_TITLES_MI" localSheetId="64">#REF!</definedName>
    <definedName name="PRINT_TITLES_MI" localSheetId="65">#REF!</definedName>
    <definedName name="PRINT_TITLES_MI" localSheetId="66">#REF!</definedName>
    <definedName name="PRINT_TITLES_MI" localSheetId="67">#REF!</definedName>
    <definedName name="PRINT_TITLES_MI" localSheetId="68">#REF!</definedName>
    <definedName name="PRINT_TITLES_MI" localSheetId="69">#REF!</definedName>
    <definedName name="PRINT_TITLES_MI" localSheetId="70">#REF!</definedName>
    <definedName name="PRINT_TITLES_MI" localSheetId="71">#REF!</definedName>
    <definedName name="PRINT_TITLES_MI" localSheetId="72">#REF!</definedName>
    <definedName name="PRINT_TITLES_MI" localSheetId="73">#REF!</definedName>
    <definedName name="PRINT_TITLES_MI" localSheetId="74">#REF!</definedName>
    <definedName name="PRINT_TITLES_MI" localSheetId="75">#REF!</definedName>
    <definedName name="PRINT_TITLES_MI" localSheetId="76">#REF!</definedName>
    <definedName name="PRINT_TITLES_MI" localSheetId="77">#REF!</definedName>
    <definedName name="PRINT_TITLES_MI" localSheetId="78">#REF!</definedName>
    <definedName name="PRINT_TITLES_MI" localSheetId="79">#REF!</definedName>
    <definedName name="PRINT_TITLES_MI" localSheetId="80">#REF!</definedName>
    <definedName name="PRINT_TITLES_MI" localSheetId="81">#REF!</definedName>
    <definedName name="PRINT_TITLES_MI" localSheetId="82">#REF!</definedName>
    <definedName name="PRINT_TITLES_MI" localSheetId="83">#REF!</definedName>
    <definedName name="PRINT_TITLES_MI" localSheetId="84">#REF!</definedName>
    <definedName name="PRINT_TITLES_MI" localSheetId="85">#REF!</definedName>
    <definedName name="PRINT_TITLES_MI" localSheetId="86">#REF!</definedName>
    <definedName name="PRINT_TITLES_MI" localSheetId="87">#REF!</definedName>
    <definedName name="PRINT_TITLES_MI" localSheetId="88">#REF!</definedName>
    <definedName name="PRINT_TITLES_MI" localSheetId="89">#REF!</definedName>
    <definedName name="PRINT_TITLES_MI" localSheetId="90">#REF!</definedName>
    <definedName name="PRINT_TITLES_MI" localSheetId="91">#REF!</definedName>
    <definedName name="PRINT_TITLES_MI" localSheetId="92">#REF!</definedName>
    <definedName name="PRINT_TITLES_MI" localSheetId="93">#REF!</definedName>
    <definedName name="PRINT_TITLES_MI" localSheetId="94">#REF!</definedName>
    <definedName name="PRINT_TITLES_MI" localSheetId="95">#REF!</definedName>
    <definedName name="PRINT_TITLES_MI" localSheetId="96">#REF!</definedName>
    <definedName name="PRINT_TITLES_MI" localSheetId="97">#REF!</definedName>
    <definedName name="PRINT_TITLES_MI" localSheetId="98">#REF!</definedName>
    <definedName name="PRINT_TITLES_MI" localSheetId="99">#REF!</definedName>
    <definedName name="PRINT_TITLES_MI" localSheetId="100">#REF!</definedName>
    <definedName name="PRINT_TITLES_MI" localSheetId="101">#REF!</definedName>
    <definedName name="PRINT_TITLES_MI" localSheetId="102">#REF!</definedName>
    <definedName name="PRINT_TITLES_MI" localSheetId="103">#REF!</definedName>
    <definedName name="PRINT_TITLES_MI" localSheetId="15">#REF!</definedName>
    <definedName name="PRINT_TITLES_MI" localSheetId="16">#REF!</definedName>
    <definedName name="PRINT_TITLES_MI" localSheetId="20">#REF!</definedName>
    <definedName name="PRINT_TITLES_MI" localSheetId="21">#REF!</definedName>
    <definedName name="PRINT_TITLES_MI" localSheetId="22">#REF!</definedName>
    <definedName name="PRINT_TITLES_MI" localSheetId="23">#REF!</definedName>
    <definedName name="PRINT_TITLES_MI" localSheetId="17">#REF!</definedName>
    <definedName name="PRINT_TITLES_MI" localSheetId="24">#REF!</definedName>
    <definedName name="PRINT_TITLES_MI" localSheetId="25">#REF!</definedName>
    <definedName name="PRINT_TITLES_MI" localSheetId="18">#REF!</definedName>
    <definedName name="PRINT_TITLES_MI" localSheetId="19">#REF!</definedName>
    <definedName name="PRINT_TITLES_MI" localSheetId="5">#REF!</definedName>
    <definedName name="PRINT_TITLES_MI" localSheetId="6">#REF!</definedName>
    <definedName name="PRINT_TITLES_MI" localSheetId="7">#REF!</definedName>
    <definedName name="PRINT_TITLES_MI" localSheetId="8">#REF!</definedName>
    <definedName name="PRINT_TITLES_MI" localSheetId="9">#REF!</definedName>
    <definedName name="PRINT_TITLES_MI" localSheetId="10">#REF!</definedName>
    <definedName name="PRINT_TITLES_MI" localSheetId="11">#REF!</definedName>
    <definedName name="PRINT_TITLES_MI" localSheetId="12">#REF!</definedName>
    <definedName name="PRINT_TITLES_MI" localSheetId="13">#REF!</definedName>
    <definedName name="PRINT_TITLES_MI" localSheetId="14">#REF!</definedName>
    <definedName name="PRINT_TITLES_MI">#REF!</definedName>
    <definedName name="PRV3UNIT" localSheetId="27">#REF!</definedName>
    <definedName name="PRV3UNIT" localSheetId="26">#REF!</definedName>
    <definedName name="PRV3UNIT" localSheetId="28">#REF!</definedName>
    <definedName name="PRV3UNIT" localSheetId="29">#REF!</definedName>
    <definedName name="PRV3UNIT" localSheetId="30">#REF!</definedName>
    <definedName name="PRV3UNIT" localSheetId="31">#REF!</definedName>
    <definedName name="PRV3UNIT" localSheetId="32">#REF!</definedName>
    <definedName name="PRV3UNIT" localSheetId="33">#REF!</definedName>
    <definedName name="PRV3UNIT" localSheetId="34">#REF!</definedName>
    <definedName name="PRV3UNIT" localSheetId="35">#REF!</definedName>
    <definedName name="PRV3UNIT" localSheetId="36">#REF!</definedName>
    <definedName name="PRV3UNIT" localSheetId="37">#REF!</definedName>
    <definedName name="PRV3UNIT" localSheetId="38">#REF!</definedName>
    <definedName name="PRV3UNIT" localSheetId="39">#REF!</definedName>
    <definedName name="PRV3UNIT" localSheetId="40">#REF!</definedName>
    <definedName name="PRV3UNIT" localSheetId="41">#REF!</definedName>
    <definedName name="PRV3UNIT" localSheetId="42">#REF!</definedName>
    <definedName name="PRV3UNIT" localSheetId="43">#REF!</definedName>
    <definedName name="PRV3UNIT" localSheetId="44">#REF!</definedName>
    <definedName name="PRV3UNIT" localSheetId="45">#REF!</definedName>
    <definedName name="PRV3UNIT" localSheetId="46">#REF!</definedName>
    <definedName name="PRV3UNIT" localSheetId="47">#REF!</definedName>
    <definedName name="PRV3UNIT" localSheetId="48">#REF!</definedName>
    <definedName name="PRV3UNIT" localSheetId="49">#REF!</definedName>
    <definedName name="PRV3UNIT" localSheetId="50">#REF!</definedName>
    <definedName name="PRV3UNIT" localSheetId="51">#REF!</definedName>
    <definedName name="PRV3UNIT" localSheetId="52">#REF!</definedName>
    <definedName name="PRV3UNIT" localSheetId="53">#REF!</definedName>
    <definedName name="PRV3UNIT" localSheetId="54">#REF!</definedName>
    <definedName name="PRV3UNIT" localSheetId="55">#REF!</definedName>
    <definedName name="PRV3UNIT" localSheetId="56">#REF!</definedName>
    <definedName name="PRV3UNIT" localSheetId="57">#REF!</definedName>
    <definedName name="PRV3UNIT" localSheetId="58">#REF!</definedName>
    <definedName name="PRV3UNIT" localSheetId="59">#REF!</definedName>
    <definedName name="PRV3UNIT" localSheetId="60">#REF!</definedName>
    <definedName name="PRV3UNIT" localSheetId="61">#REF!</definedName>
    <definedName name="PRV3UNIT" localSheetId="62">#REF!</definedName>
    <definedName name="PRV3UNIT" localSheetId="63">#REF!</definedName>
    <definedName name="PRV3UNIT" localSheetId="64">#REF!</definedName>
    <definedName name="PRV3UNIT" localSheetId="65">#REF!</definedName>
    <definedName name="PRV3UNIT" localSheetId="66">#REF!</definedName>
    <definedName name="PRV3UNIT" localSheetId="67">#REF!</definedName>
    <definedName name="PRV3UNIT" localSheetId="68">#REF!</definedName>
    <definedName name="PRV3UNIT" localSheetId="69">#REF!</definedName>
    <definedName name="PRV3UNIT" localSheetId="70">#REF!</definedName>
    <definedName name="PRV3UNIT" localSheetId="71">#REF!</definedName>
    <definedName name="PRV3UNIT" localSheetId="72">#REF!</definedName>
    <definedName name="PRV3UNIT" localSheetId="73">#REF!</definedName>
    <definedName name="PRV3UNIT" localSheetId="74">#REF!</definedName>
    <definedName name="PRV3UNIT" localSheetId="75">#REF!</definedName>
    <definedName name="PRV3UNIT" localSheetId="76">#REF!</definedName>
    <definedName name="PRV3UNIT" localSheetId="77">#REF!</definedName>
    <definedName name="PRV3UNIT" localSheetId="78">#REF!</definedName>
    <definedName name="PRV3UNIT" localSheetId="79">#REF!</definedName>
    <definedName name="PRV3UNIT" localSheetId="80">#REF!</definedName>
    <definedName name="PRV3UNIT" localSheetId="81">#REF!</definedName>
    <definedName name="PRV3UNIT" localSheetId="82">#REF!</definedName>
    <definedName name="PRV3UNIT" localSheetId="83">#REF!</definedName>
    <definedName name="PRV3UNIT" localSheetId="84">#REF!</definedName>
    <definedName name="PRV3UNIT" localSheetId="85">#REF!</definedName>
    <definedName name="PRV3UNIT" localSheetId="86">#REF!</definedName>
    <definedName name="PRV3UNIT" localSheetId="87">#REF!</definedName>
    <definedName name="PRV3UNIT" localSheetId="88">#REF!</definedName>
    <definedName name="PRV3UNIT" localSheetId="89">#REF!</definedName>
    <definedName name="PRV3UNIT" localSheetId="90">#REF!</definedName>
    <definedName name="PRV3UNIT" localSheetId="91">#REF!</definedName>
    <definedName name="PRV3UNIT" localSheetId="92">#REF!</definedName>
    <definedName name="PRV3UNIT" localSheetId="93">#REF!</definedName>
    <definedName name="PRV3UNIT" localSheetId="94">#REF!</definedName>
    <definedName name="PRV3UNIT" localSheetId="95">#REF!</definedName>
    <definedName name="PRV3UNIT" localSheetId="96">#REF!</definedName>
    <definedName name="PRV3UNIT" localSheetId="97">#REF!</definedName>
    <definedName name="PRV3UNIT" localSheetId="98">#REF!</definedName>
    <definedName name="PRV3UNIT" localSheetId="99">#REF!</definedName>
    <definedName name="PRV3UNIT" localSheetId="100">#REF!</definedName>
    <definedName name="PRV3UNIT" localSheetId="101">#REF!</definedName>
    <definedName name="PRV3UNIT" localSheetId="102">#REF!</definedName>
    <definedName name="PRV3UNIT" localSheetId="103">#REF!</definedName>
    <definedName name="PRV3UNIT" localSheetId="15">#REF!</definedName>
    <definedName name="PRV3UNIT" localSheetId="16">#REF!</definedName>
    <definedName name="PRV3UNIT" localSheetId="20">#REF!</definedName>
    <definedName name="PRV3UNIT" localSheetId="21">#REF!</definedName>
    <definedName name="PRV3UNIT" localSheetId="22">#REF!</definedName>
    <definedName name="PRV3UNIT" localSheetId="23">#REF!</definedName>
    <definedName name="PRV3UNIT" localSheetId="17">#REF!</definedName>
    <definedName name="PRV3UNIT" localSheetId="24">#REF!</definedName>
    <definedName name="PRV3UNIT" localSheetId="25">#REF!</definedName>
    <definedName name="PRV3UNIT" localSheetId="18">#REF!</definedName>
    <definedName name="PRV3UNIT" localSheetId="19">#REF!</definedName>
    <definedName name="PRV3UNIT" localSheetId="5">#REF!</definedName>
    <definedName name="PRV3UNIT" localSheetId="6">#REF!</definedName>
    <definedName name="PRV3UNIT" localSheetId="7">#REF!</definedName>
    <definedName name="PRV3UNIT" localSheetId="8">#REF!</definedName>
    <definedName name="PRV3UNIT" localSheetId="9">#REF!</definedName>
    <definedName name="PRV3UNIT" localSheetId="10">#REF!</definedName>
    <definedName name="PRV3UNIT" localSheetId="11">#REF!</definedName>
    <definedName name="PRV3UNIT" localSheetId="12">#REF!</definedName>
    <definedName name="PRV3UNIT" localSheetId="13">#REF!</definedName>
    <definedName name="PRV3UNIT" localSheetId="14">#REF!</definedName>
    <definedName name="PRV3UNIT">#REF!</definedName>
    <definedName name="PRV4UNIT" localSheetId="27">#REF!</definedName>
    <definedName name="PRV4UNIT" localSheetId="26">#REF!</definedName>
    <definedName name="PRV4UNIT" localSheetId="28">#REF!</definedName>
    <definedName name="PRV4UNIT" localSheetId="29">#REF!</definedName>
    <definedName name="PRV4UNIT" localSheetId="30">#REF!</definedName>
    <definedName name="PRV4UNIT" localSheetId="31">#REF!</definedName>
    <definedName name="PRV4UNIT" localSheetId="32">#REF!</definedName>
    <definedName name="PRV4UNIT" localSheetId="33">#REF!</definedName>
    <definedName name="PRV4UNIT" localSheetId="34">#REF!</definedName>
    <definedName name="PRV4UNIT" localSheetId="35">#REF!</definedName>
    <definedName name="PRV4UNIT" localSheetId="36">#REF!</definedName>
    <definedName name="PRV4UNIT" localSheetId="37">#REF!</definedName>
    <definedName name="PRV4UNIT" localSheetId="38">#REF!</definedName>
    <definedName name="PRV4UNIT" localSheetId="39">#REF!</definedName>
    <definedName name="PRV4UNIT" localSheetId="40">#REF!</definedName>
    <definedName name="PRV4UNIT" localSheetId="41">#REF!</definedName>
    <definedName name="PRV4UNIT" localSheetId="42">#REF!</definedName>
    <definedName name="PRV4UNIT" localSheetId="43">#REF!</definedName>
    <definedName name="PRV4UNIT" localSheetId="44">#REF!</definedName>
    <definedName name="PRV4UNIT" localSheetId="45">#REF!</definedName>
    <definedName name="PRV4UNIT" localSheetId="46">#REF!</definedName>
    <definedName name="PRV4UNIT" localSheetId="47">#REF!</definedName>
    <definedName name="PRV4UNIT" localSheetId="48">#REF!</definedName>
    <definedName name="PRV4UNIT" localSheetId="49">#REF!</definedName>
    <definedName name="PRV4UNIT" localSheetId="50">#REF!</definedName>
    <definedName name="PRV4UNIT" localSheetId="51">#REF!</definedName>
    <definedName name="PRV4UNIT" localSheetId="52">#REF!</definedName>
    <definedName name="PRV4UNIT" localSheetId="53">#REF!</definedName>
    <definedName name="PRV4UNIT" localSheetId="54">#REF!</definedName>
    <definedName name="PRV4UNIT" localSheetId="55">#REF!</definedName>
    <definedName name="PRV4UNIT" localSheetId="56">#REF!</definedName>
    <definedName name="PRV4UNIT" localSheetId="57">#REF!</definedName>
    <definedName name="PRV4UNIT" localSheetId="58">#REF!</definedName>
    <definedName name="PRV4UNIT" localSheetId="59">#REF!</definedName>
    <definedName name="PRV4UNIT" localSheetId="60">#REF!</definedName>
    <definedName name="PRV4UNIT" localSheetId="61">#REF!</definedName>
    <definedName name="PRV4UNIT" localSheetId="62">#REF!</definedName>
    <definedName name="PRV4UNIT" localSheetId="63">#REF!</definedName>
    <definedName name="PRV4UNIT" localSheetId="64">#REF!</definedName>
    <definedName name="PRV4UNIT" localSheetId="65">#REF!</definedName>
    <definedName name="PRV4UNIT" localSheetId="66">#REF!</definedName>
    <definedName name="PRV4UNIT" localSheetId="67">#REF!</definedName>
    <definedName name="PRV4UNIT" localSheetId="68">#REF!</definedName>
    <definedName name="PRV4UNIT" localSheetId="69">#REF!</definedName>
    <definedName name="PRV4UNIT" localSheetId="70">#REF!</definedName>
    <definedName name="PRV4UNIT" localSheetId="71">#REF!</definedName>
    <definedName name="PRV4UNIT" localSheetId="72">#REF!</definedName>
    <definedName name="PRV4UNIT" localSheetId="73">#REF!</definedName>
    <definedName name="PRV4UNIT" localSheetId="74">#REF!</definedName>
    <definedName name="PRV4UNIT" localSheetId="75">#REF!</definedName>
    <definedName name="PRV4UNIT" localSheetId="76">#REF!</definedName>
    <definedName name="PRV4UNIT" localSheetId="77">#REF!</definedName>
    <definedName name="PRV4UNIT" localSheetId="78">#REF!</definedName>
    <definedName name="PRV4UNIT" localSheetId="79">#REF!</definedName>
    <definedName name="PRV4UNIT" localSheetId="80">#REF!</definedName>
    <definedName name="PRV4UNIT" localSheetId="81">#REF!</definedName>
    <definedName name="PRV4UNIT" localSheetId="82">#REF!</definedName>
    <definedName name="PRV4UNIT" localSheetId="83">#REF!</definedName>
    <definedName name="PRV4UNIT" localSheetId="84">#REF!</definedName>
    <definedName name="PRV4UNIT" localSheetId="85">#REF!</definedName>
    <definedName name="PRV4UNIT" localSheetId="86">#REF!</definedName>
    <definedName name="PRV4UNIT" localSheetId="87">#REF!</definedName>
    <definedName name="PRV4UNIT" localSheetId="88">#REF!</definedName>
    <definedName name="PRV4UNIT" localSheetId="89">#REF!</definedName>
    <definedName name="PRV4UNIT" localSheetId="90">#REF!</definedName>
    <definedName name="PRV4UNIT" localSheetId="91">#REF!</definedName>
    <definedName name="PRV4UNIT" localSheetId="92">#REF!</definedName>
    <definedName name="PRV4UNIT" localSheetId="93">#REF!</definedName>
    <definedName name="PRV4UNIT" localSheetId="94">#REF!</definedName>
    <definedName name="PRV4UNIT" localSheetId="95">#REF!</definedName>
    <definedName name="PRV4UNIT" localSheetId="96">#REF!</definedName>
    <definedName name="PRV4UNIT" localSheetId="97">#REF!</definedName>
    <definedName name="PRV4UNIT" localSheetId="98">#REF!</definedName>
    <definedName name="PRV4UNIT" localSheetId="99">#REF!</definedName>
    <definedName name="PRV4UNIT" localSheetId="100">#REF!</definedName>
    <definedName name="PRV4UNIT" localSheetId="101">#REF!</definedName>
    <definedName name="PRV4UNIT" localSheetId="102">#REF!</definedName>
    <definedName name="PRV4UNIT" localSheetId="103">#REF!</definedName>
    <definedName name="PRV4UNIT" localSheetId="15">#REF!</definedName>
    <definedName name="PRV4UNIT" localSheetId="16">#REF!</definedName>
    <definedName name="PRV4UNIT" localSheetId="20">#REF!</definedName>
    <definedName name="PRV4UNIT" localSheetId="21">#REF!</definedName>
    <definedName name="PRV4UNIT" localSheetId="22">#REF!</definedName>
    <definedName name="PRV4UNIT" localSheetId="23">#REF!</definedName>
    <definedName name="PRV4UNIT" localSheetId="17">#REF!</definedName>
    <definedName name="PRV4UNIT" localSheetId="24">#REF!</definedName>
    <definedName name="PRV4UNIT" localSheetId="25">#REF!</definedName>
    <definedName name="PRV4UNIT" localSheetId="18">#REF!</definedName>
    <definedName name="PRV4UNIT" localSheetId="19">#REF!</definedName>
    <definedName name="PRV4UNIT" localSheetId="5">#REF!</definedName>
    <definedName name="PRV4UNIT" localSheetId="6">#REF!</definedName>
    <definedName name="PRV4UNIT" localSheetId="7">#REF!</definedName>
    <definedName name="PRV4UNIT" localSheetId="8">#REF!</definedName>
    <definedName name="PRV4UNIT" localSheetId="9">#REF!</definedName>
    <definedName name="PRV4UNIT" localSheetId="10">#REF!</definedName>
    <definedName name="PRV4UNIT" localSheetId="11">#REF!</definedName>
    <definedName name="PRV4UNIT" localSheetId="12">#REF!</definedName>
    <definedName name="PRV4UNIT" localSheetId="13">#REF!</definedName>
    <definedName name="PRV4UNIT" localSheetId="14">#REF!</definedName>
    <definedName name="PRV4UNIT">#REF!</definedName>
    <definedName name="Q4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RAT" localSheetId="27">[16]Trial!#REF!</definedName>
    <definedName name="RAT" localSheetId="26">[16]Trial!#REF!</definedName>
    <definedName name="RAT" localSheetId="28">[16]Trial!#REF!</definedName>
    <definedName name="RAT" localSheetId="29">[16]Trial!#REF!</definedName>
    <definedName name="RAT" localSheetId="30">[16]Trial!#REF!</definedName>
    <definedName name="RAT" localSheetId="31">[16]Trial!#REF!</definedName>
    <definedName name="RAT" localSheetId="32">[16]Trial!#REF!</definedName>
    <definedName name="RAT" localSheetId="33">[16]Trial!#REF!</definedName>
    <definedName name="RAT" localSheetId="34">[16]Trial!#REF!</definedName>
    <definedName name="RAT" localSheetId="35">[16]Trial!#REF!</definedName>
    <definedName name="RAT" localSheetId="36">[16]Trial!#REF!</definedName>
    <definedName name="RAT" localSheetId="37">[16]Trial!#REF!</definedName>
    <definedName name="RAT" localSheetId="38">[16]Trial!#REF!</definedName>
    <definedName name="RAT" localSheetId="39">[16]Trial!#REF!</definedName>
    <definedName name="RAT" localSheetId="40">[16]Trial!#REF!</definedName>
    <definedName name="RAT" localSheetId="41">[16]Trial!#REF!</definedName>
    <definedName name="RAT" localSheetId="42">[16]Trial!#REF!</definedName>
    <definedName name="RAT" localSheetId="43">[16]Trial!#REF!</definedName>
    <definedName name="RAT" localSheetId="44">[16]Trial!#REF!</definedName>
    <definedName name="RAT" localSheetId="45">[16]Trial!#REF!</definedName>
    <definedName name="RAT" localSheetId="46">[16]Trial!#REF!</definedName>
    <definedName name="RAT" localSheetId="47">[16]Trial!#REF!</definedName>
    <definedName name="RAT" localSheetId="48">[16]Trial!#REF!</definedName>
    <definedName name="RAT" localSheetId="49">[16]Trial!#REF!</definedName>
    <definedName name="RAT" localSheetId="50">[16]Trial!#REF!</definedName>
    <definedName name="RAT" localSheetId="51">[16]Trial!#REF!</definedName>
    <definedName name="RAT" localSheetId="52">[16]Trial!#REF!</definedName>
    <definedName name="RAT" localSheetId="53">[16]Trial!#REF!</definedName>
    <definedName name="RAT" localSheetId="54">[16]Trial!#REF!</definedName>
    <definedName name="RAT" localSheetId="55">[16]Trial!#REF!</definedName>
    <definedName name="RAT" localSheetId="56">[16]Trial!#REF!</definedName>
    <definedName name="RAT" localSheetId="57">[16]Trial!#REF!</definedName>
    <definedName name="RAT" localSheetId="58">[16]Trial!#REF!</definedName>
    <definedName name="RAT" localSheetId="59">[16]Trial!#REF!</definedName>
    <definedName name="RAT" localSheetId="60">[16]Trial!#REF!</definedName>
    <definedName name="RAT" localSheetId="61">[16]Trial!#REF!</definedName>
    <definedName name="RAT" localSheetId="62">[16]Trial!#REF!</definedName>
    <definedName name="RAT" localSheetId="63">[16]Trial!#REF!</definedName>
    <definedName name="RAT" localSheetId="64">[16]Trial!#REF!</definedName>
    <definedName name="RAT" localSheetId="65">[16]Trial!#REF!</definedName>
    <definedName name="RAT" localSheetId="66">[16]Trial!#REF!</definedName>
    <definedName name="RAT" localSheetId="67">[16]Trial!#REF!</definedName>
    <definedName name="RAT" localSheetId="68">[16]Trial!#REF!</definedName>
    <definedName name="RAT" localSheetId="69">[16]Trial!#REF!</definedName>
    <definedName name="RAT" localSheetId="70">[16]Trial!#REF!</definedName>
    <definedName name="RAT" localSheetId="71">[16]Trial!#REF!</definedName>
    <definedName name="RAT" localSheetId="72">[16]Trial!#REF!</definedName>
    <definedName name="RAT" localSheetId="73">[16]Trial!#REF!</definedName>
    <definedName name="RAT" localSheetId="74">[16]Trial!#REF!</definedName>
    <definedName name="RAT" localSheetId="75">[16]Trial!#REF!</definedName>
    <definedName name="RAT" localSheetId="76">[16]Trial!#REF!</definedName>
    <definedName name="RAT" localSheetId="77">[16]Trial!#REF!</definedName>
    <definedName name="RAT" localSheetId="78">[16]Trial!#REF!</definedName>
    <definedName name="RAT" localSheetId="79">[16]Trial!#REF!</definedName>
    <definedName name="RAT" localSheetId="80">[16]Trial!#REF!</definedName>
    <definedName name="RAT" localSheetId="81">[16]Trial!#REF!</definedName>
    <definedName name="RAT" localSheetId="82">[16]Trial!#REF!</definedName>
    <definedName name="RAT" localSheetId="83">[16]Trial!#REF!</definedName>
    <definedName name="RAT" localSheetId="84">[16]Trial!#REF!</definedName>
    <definedName name="RAT" localSheetId="85">[16]Trial!#REF!</definedName>
    <definedName name="RAT" localSheetId="86">[16]Trial!#REF!</definedName>
    <definedName name="RAT" localSheetId="87">[16]Trial!#REF!</definedName>
    <definedName name="RAT" localSheetId="88">[16]Trial!#REF!</definedName>
    <definedName name="RAT" localSheetId="89">[16]Trial!#REF!</definedName>
    <definedName name="RAT" localSheetId="90">[16]Trial!#REF!</definedName>
    <definedName name="RAT" localSheetId="91">[16]Trial!#REF!</definedName>
    <definedName name="RAT" localSheetId="92">[16]Trial!#REF!</definedName>
    <definedName name="RAT" localSheetId="93">[16]Trial!#REF!</definedName>
    <definedName name="RAT" localSheetId="94">[16]Trial!#REF!</definedName>
    <definedName name="RAT" localSheetId="95">[16]Trial!#REF!</definedName>
    <definedName name="RAT" localSheetId="96">[16]Trial!#REF!</definedName>
    <definedName name="RAT" localSheetId="97">[16]Trial!#REF!</definedName>
    <definedName name="RAT" localSheetId="98">[16]Trial!#REF!</definedName>
    <definedName name="RAT" localSheetId="99">[16]Trial!#REF!</definedName>
    <definedName name="RAT" localSheetId="100">[16]Trial!#REF!</definedName>
    <definedName name="RAT" localSheetId="101">[16]Trial!#REF!</definedName>
    <definedName name="RAT" localSheetId="102">[16]Trial!#REF!</definedName>
    <definedName name="RAT" localSheetId="103">[16]Trial!#REF!</definedName>
    <definedName name="RAT" localSheetId="15">[16]Trial!#REF!</definedName>
    <definedName name="RAT" localSheetId="16">[16]Trial!#REF!</definedName>
    <definedName name="RAT" localSheetId="20">[16]Trial!#REF!</definedName>
    <definedName name="RAT" localSheetId="21">[16]Trial!#REF!</definedName>
    <definedName name="RAT" localSheetId="22">[16]Trial!#REF!</definedName>
    <definedName name="RAT" localSheetId="23">[16]Trial!#REF!</definedName>
    <definedName name="RAT" localSheetId="17">[16]Trial!#REF!</definedName>
    <definedName name="RAT" localSheetId="24">[16]Trial!#REF!</definedName>
    <definedName name="RAT" localSheetId="25">[16]Trial!#REF!</definedName>
    <definedName name="RAT" localSheetId="18">[16]Trial!#REF!</definedName>
    <definedName name="RAT" localSheetId="19">[16]Trial!#REF!</definedName>
    <definedName name="RAT" localSheetId="5">[16]Trial!#REF!</definedName>
    <definedName name="RAT" localSheetId="6">[16]Trial!#REF!</definedName>
    <definedName name="RAT" localSheetId="7">[16]Trial!#REF!</definedName>
    <definedName name="RAT" localSheetId="8">[16]Trial!#REF!</definedName>
    <definedName name="RAT" localSheetId="9">[16]Trial!#REF!</definedName>
    <definedName name="RAT" localSheetId="10">[16]Trial!#REF!</definedName>
    <definedName name="RAT" localSheetId="11">[16]Trial!#REF!</definedName>
    <definedName name="RAT" localSheetId="12">[16]Trial!#REF!</definedName>
    <definedName name="RAT" localSheetId="13">[16]Trial!#REF!</definedName>
    <definedName name="RAT" localSheetId="14">[16]Trial!#REF!</definedName>
    <definedName name="RAT">[16]Trial!#REF!</definedName>
    <definedName name="Rx_ETHICAL__PT_BII" localSheetId="27">#REF!</definedName>
    <definedName name="Rx_ETHICAL__PT_BII" localSheetId="26">#REF!</definedName>
    <definedName name="Rx_ETHICAL__PT_BII" localSheetId="28">#REF!</definedName>
    <definedName name="Rx_ETHICAL__PT_BII" localSheetId="29">#REF!</definedName>
    <definedName name="Rx_ETHICAL__PT_BII" localSheetId="30">#REF!</definedName>
    <definedName name="Rx_ETHICAL__PT_BII" localSheetId="31">#REF!</definedName>
    <definedName name="Rx_ETHICAL__PT_BII" localSheetId="32">#REF!</definedName>
    <definedName name="Rx_ETHICAL__PT_BII" localSheetId="33">#REF!</definedName>
    <definedName name="Rx_ETHICAL__PT_BII" localSheetId="34">#REF!</definedName>
    <definedName name="Rx_ETHICAL__PT_BII" localSheetId="35">#REF!</definedName>
    <definedName name="Rx_ETHICAL__PT_BII" localSheetId="36">#REF!</definedName>
    <definedName name="Rx_ETHICAL__PT_BII" localSheetId="37">#REF!</definedName>
    <definedName name="Rx_ETHICAL__PT_BII" localSheetId="38">#REF!</definedName>
    <definedName name="Rx_ETHICAL__PT_BII" localSheetId="39">#REF!</definedName>
    <definedName name="Rx_ETHICAL__PT_BII" localSheetId="40">#REF!</definedName>
    <definedName name="Rx_ETHICAL__PT_BII" localSheetId="41">#REF!</definedName>
    <definedName name="Rx_ETHICAL__PT_BII" localSheetId="42">#REF!</definedName>
    <definedName name="Rx_ETHICAL__PT_BII" localSheetId="43">#REF!</definedName>
    <definedName name="Rx_ETHICAL__PT_BII" localSheetId="44">#REF!</definedName>
    <definedName name="Rx_ETHICAL__PT_BII" localSheetId="45">#REF!</definedName>
    <definedName name="Rx_ETHICAL__PT_BII" localSheetId="46">#REF!</definedName>
    <definedName name="Rx_ETHICAL__PT_BII" localSheetId="47">#REF!</definedName>
    <definedName name="Rx_ETHICAL__PT_BII" localSheetId="48">#REF!</definedName>
    <definedName name="Rx_ETHICAL__PT_BII" localSheetId="49">#REF!</definedName>
    <definedName name="Rx_ETHICAL__PT_BII" localSheetId="50">#REF!</definedName>
    <definedName name="Rx_ETHICAL__PT_BII" localSheetId="51">#REF!</definedName>
    <definedName name="Rx_ETHICAL__PT_BII" localSheetId="52">#REF!</definedName>
    <definedName name="Rx_ETHICAL__PT_BII" localSheetId="53">#REF!</definedName>
    <definedName name="Rx_ETHICAL__PT_BII" localSheetId="54">#REF!</definedName>
    <definedName name="Rx_ETHICAL__PT_BII" localSheetId="55">#REF!</definedName>
    <definedName name="Rx_ETHICAL__PT_BII" localSheetId="56">#REF!</definedName>
    <definedName name="Rx_ETHICAL__PT_BII" localSheetId="57">#REF!</definedName>
    <definedName name="Rx_ETHICAL__PT_BII" localSheetId="58">#REF!</definedName>
    <definedName name="Rx_ETHICAL__PT_BII" localSheetId="59">#REF!</definedName>
    <definedName name="Rx_ETHICAL__PT_BII" localSheetId="60">#REF!</definedName>
    <definedName name="Rx_ETHICAL__PT_BII" localSheetId="61">#REF!</definedName>
    <definedName name="Rx_ETHICAL__PT_BII" localSheetId="62">#REF!</definedName>
    <definedName name="Rx_ETHICAL__PT_BII" localSheetId="63">#REF!</definedName>
    <definedName name="Rx_ETHICAL__PT_BII" localSheetId="64">#REF!</definedName>
    <definedName name="Rx_ETHICAL__PT_BII" localSheetId="65">#REF!</definedName>
    <definedName name="Rx_ETHICAL__PT_BII" localSheetId="66">#REF!</definedName>
    <definedName name="Rx_ETHICAL__PT_BII" localSheetId="67">#REF!</definedName>
    <definedName name="Rx_ETHICAL__PT_BII" localSheetId="68">#REF!</definedName>
    <definedName name="Rx_ETHICAL__PT_BII" localSheetId="69">#REF!</definedName>
    <definedName name="Rx_ETHICAL__PT_BII" localSheetId="70">#REF!</definedName>
    <definedName name="Rx_ETHICAL__PT_BII" localSheetId="71">#REF!</definedName>
    <definedName name="Rx_ETHICAL__PT_BII" localSheetId="72">#REF!</definedName>
    <definedName name="Rx_ETHICAL__PT_BII" localSheetId="73">#REF!</definedName>
    <definedName name="Rx_ETHICAL__PT_BII" localSheetId="74">#REF!</definedName>
    <definedName name="Rx_ETHICAL__PT_BII" localSheetId="75">#REF!</definedName>
    <definedName name="Rx_ETHICAL__PT_BII" localSheetId="76">#REF!</definedName>
    <definedName name="Rx_ETHICAL__PT_BII" localSheetId="77">#REF!</definedName>
    <definedName name="Rx_ETHICAL__PT_BII" localSheetId="78">#REF!</definedName>
    <definedName name="Rx_ETHICAL__PT_BII" localSheetId="79">#REF!</definedName>
    <definedName name="Rx_ETHICAL__PT_BII" localSheetId="80">#REF!</definedName>
    <definedName name="Rx_ETHICAL__PT_BII" localSheetId="81">#REF!</definedName>
    <definedName name="Rx_ETHICAL__PT_BII" localSheetId="82">#REF!</definedName>
    <definedName name="Rx_ETHICAL__PT_BII" localSheetId="83">#REF!</definedName>
    <definedName name="Rx_ETHICAL__PT_BII" localSheetId="84">#REF!</definedName>
    <definedName name="Rx_ETHICAL__PT_BII" localSheetId="85">#REF!</definedName>
    <definedName name="Rx_ETHICAL__PT_BII" localSheetId="86">#REF!</definedName>
    <definedName name="Rx_ETHICAL__PT_BII" localSheetId="87">#REF!</definedName>
    <definedName name="Rx_ETHICAL__PT_BII" localSheetId="88">#REF!</definedName>
    <definedName name="Rx_ETHICAL__PT_BII" localSheetId="89">#REF!</definedName>
    <definedName name="Rx_ETHICAL__PT_BII" localSheetId="90">#REF!</definedName>
    <definedName name="Rx_ETHICAL__PT_BII" localSheetId="91">#REF!</definedName>
    <definedName name="Rx_ETHICAL__PT_BII" localSheetId="92">#REF!</definedName>
    <definedName name="Rx_ETHICAL__PT_BII" localSheetId="93">#REF!</definedName>
    <definedName name="Rx_ETHICAL__PT_BII" localSheetId="94">#REF!</definedName>
    <definedName name="Rx_ETHICAL__PT_BII" localSheetId="95">#REF!</definedName>
    <definedName name="Rx_ETHICAL__PT_BII" localSheetId="96">#REF!</definedName>
    <definedName name="Rx_ETHICAL__PT_BII" localSheetId="97">#REF!</definedName>
    <definedName name="Rx_ETHICAL__PT_BII" localSheetId="98">#REF!</definedName>
    <definedName name="Rx_ETHICAL__PT_BII" localSheetId="99">#REF!</definedName>
    <definedName name="Rx_ETHICAL__PT_BII" localSheetId="100">#REF!</definedName>
    <definedName name="Rx_ETHICAL__PT_BII" localSheetId="101">#REF!</definedName>
    <definedName name="Rx_ETHICAL__PT_BII" localSheetId="102">#REF!</definedName>
    <definedName name="Rx_ETHICAL__PT_BII" localSheetId="103">#REF!</definedName>
    <definedName name="Rx_ETHICAL__PT_BII" localSheetId="15">#REF!</definedName>
    <definedName name="Rx_ETHICAL__PT_BII" localSheetId="16">#REF!</definedName>
    <definedName name="Rx_ETHICAL__PT_BII" localSheetId="20">#REF!</definedName>
    <definedName name="Rx_ETHICAL__PT_BII" localSheetId="21">#REF!</definedName>
    <definedName name="Rx_ETHICAL__PT_BII" localSheetId="22">#REF!</definedName>
    <definedName name="Rx_ETHICAL__PT_BII" localSheetId="23">#REF!</definedName>
    <definedName name="Rx_ETHICAL__PT_BII" localSheetId="17">#REF!</definedName>
    <definedName name="Rx_ETHICAL__PT_BII" localSheetId="24">#REF!</definedName>
    <definedName name="Rx_ETHICAL__PT_BII" localSheetId="25">#REF!</definedName>
    <definedName name="Rx_ETHICAL__PT_BII" localSheetId="18">#REF!</definedName>
    <definedName name="Rx_ETHICAL__PT_BII" localSheetId="19">#REF!</definedName>
    <definedName name="Rx_ETHICAL__PT_BII" localSheetId="5">#REF!</definedName>
    <definedName name="Rx_ETHICAL__PT_BII" localSheetId="6">#REF!</definedName>
    <definedName name="Rx_ETHICAL__PT_BII" localSheetId="7">#REF!</definedName>
    <definedName name="Rx_ETHICAL__PT_BII" localSheetId="8">#REF!</definedName>
    <definedName name="Rx_ETHICAL__PT_BII" localSheetId="9">#REF!</definedName>
    <definedName name="Rx_ETHICAL__PT_BII" localSheetId="10">#REF!</definedName>
    <definedName name="Rx_ETHICAL__PT_BII" localSheetId="11">#REF!</definedName>
    <definedName name="Rx_ETHICAL__PT_BII" localSheetId="12">#REF!</definedName>
    <definedName name="Rx_ETHICAL__PT_BII" localSheetId="13">#REF!</definedName>
    <definedName name="Rx_ETHICAL__PT_BII" localSheetId="14">#REF!</definedName>
    <definedName name="Rx_ETHICAL__PT_BII">#REF!</definedName>
    <definedName name="Rx_HOSPITAL___PT_BII" localSheetId="27">#REF!</definedName>
    <definedName name="Rx_HOSPITAL___PT_BII" localSheetId="26">#REF!</definedName>
    <definedName name="Rx_HOSPITAL___PT_BII" localSheetId="28">#REF!</definedName>
    <definedName name="Rx_HOSPITAL___PT_BII" localSheetId="29">#REF!</definedName>
    <definedName name="Rx_HOSPITAL___PT_BII" localSheetId="30">#REF!</definedName>
    <definedName name="Rx_HOSPITAL___PT_BII" localSheetId="31">#REF!</definedName>
    <definedName name="Rx_HOSPITAL___PT_BII" localSheetId="32">#REF!</definedName>
    <definedName name="Rx_HOSPITAL___PT_BII" localSheetId="33">#REF!</definedName>
    <definedName name="Rx_HOSPITAL___PT_BII" localSheetId="34">#REF!</definedName>
    <definedName name="Rx_HOSPITAL___PT_BII" localSheetId="35">#REF!</definedName>
    <definedName name="Rx_HOSPITAL___PT_BII" localSheetId="36">#REF!</definedName>
    <definedName name="Rx_HOSPITAL___PT_BII" localSheetId="37">#REF!</definedName>
    <definedName name="Rx_HOSPITAL___PT_BII" localSheetId="38">#REF!</definedName>
    <definedName name="Rx_HOSPITAL___PT_BII" localSheetId="39">#REF!</definedName>
    <definedName name="Rx_HOSPITAL___PT_BII" localSheetId="40">#REF!</definedName>
    <definedName name="Rx_HOSPITAL___PT_BII" localSheetId="41">#REF!</definedName>
    <definedName name="Rx_HOSPITAL___PT_BII" localSheetId="42">#REF!</definedName>
    <definedName name="Rx_HOSPITAL___PT_BII" localSheetId="43">#REF!</definedName>
    <definedName name="Rx_HOSPITAL___PT_BII" localSheetId="44">#REF!</definedName>
    <definedName name="Rx_HOSPITAL___PT_BII" localSheetId="45">#REF!</definedName>
    <definedName name="Rx_HOSPITAL___PT_BII" localSheetId="46">#REF!</definedName>
    <definedName name="Rx_HOSPITAL___PT_BII" localSheetId="47">#REF!</definedName>
    <definedName name="Rx_HOSPITAL___PT_BII" localSheetId="48">#REF!</definedName>
    <definedName name="Rx_HOSPITAL___PT_BII" localSheetId="49">#REF!</definedName>
    <definedName name="Rx_HOSPITAL___PT_BII" localSheetId="50">#REF!</definedName>
    <definedName name="Rx_HOSPITAL___PT_BII" localSheetId="51">#REF!</definedName>
    <definedName name="Rx_HOSPITAL___PT_BII" localSheetId="52">#REF!</definedName>
    <definedName name="Rx_HOSPITAL___PT_BII" localSheetId="53">#REF!</definedName>
    <definedName name="Rx_HOSPITAL___PT_BII" localSheetId="54">#REF!</definedName>
    <definedName name="Rx_HOSPITAL___PT_BII" localSheetId="55">#REF!</definedName>
    <definedName name="Rx_HOSPITAL___PT_BII" localSheetId="56">#REF!</definedName>
    <definedName name="Rx_HOSPITAL___PT_BII" localSheetId="57">#REF!</definedName>
    <definedName name="Rx_HOSPITAL___PT_BII" localSheetId="58">#REF!</definedName>
    <definedName name="Rx_HOSPITAL___PT_BII" localSheetId="59">#REF!</definedName>
    <definedName name="Rx_HOSPITAL___PT_BII" localSheetId="60">#REF!</definedName>
    <definedName name="Rx_HOSPITAL___PT_BII" localSheetId="61">#REF!</definedName>
    <definedName name="Rx_HOSPITAL___PT_BII" localSheetId="62">#REF!</definedName>
    <definedName name="Rx_HOSPITAL___PT_BII" localSheetId="63">#REF!</definedName>
    <definedName name="Rx_HOSPITAL___PT_BII" localSheetId="64">#REF!</definedName>
    <definedName name="Rx_HOSPITAL___PT_BII" localSheetId="65">#REF!</definedName>
    <definedName name="Rx_HOSPITAL___PT_BII" localSheetId="66">#REF!</definedName>
    <definedName name="Rx_HOSPITAL___PT_BII" localSheetId="67">#REF!</definedName>
    <definedName name="Rx_HOSPITAL___PT_BII" localSheetId="68">#REF!</definedName>
    <definedName name="Rx_HOSPITAL___PT_BII" localSheetId="69">#REF!</definedName>
    <definedName name="Rx_HOSPITAL___PT_BII" localSheetId="70">#REF!</definedName>
    <definedName name="Rx_HOSPITAL___PT_BII" localSheetId="71">#REF!</definedName>
    <definedName name="Rx_HOSPITAL___PT_BII" localSheetId="72">#REF!</definedName>
    <definedName name="Rx_HOSPITAL___PT_BII" localSheetId="73">#REF!</definedName>
    <definedName name="Rx_HOSPITAL___PT_BII" localSheetId="74">#REF!</definedName>
    <definedName name="Rx_HOSPITAL___PT_BII" localSheetId="75">#REF!</definedName>
    <definedName name="Rx_HOSPITAL___PT_BII" localSheetId="76">#REF!</definedName>
    <definedName name="Rx_HOSPITAL___PT_BII" localSheetId="77">#REF!</definedName>
    <definedName name="Rx_HOSPITAL___PT_BII" localSheetId="78">#REF!</definedName>
    <definedName name="Rx_HOSPITAL___PT_BII" localSheetId="79">#REF!</definedName>
    <definedName name="Rx_HOSPITAL___PT_BII" localSheetId="80">#REF!</definedName>
    <definedName name="Rx_HOSPITAL___PT_BII" localSheetId="81">#REF!</definedName>
    <definedName name="Rx_HOSPITAL___PT_BII" localSheetId="82">#REF!</definedName>
    <definedName name="Rx_HOSPITAL___PT_BII" localSheetId="83">#REF!</definedName>
    <definedName name="Rx_HOSPITAL___PT_BII" localSheetId="84">#REF!</definedName>
    <definedName name="Rx_HOSPITAL___PT_BII" localSheetId="85">#REF!</definedName>
    <definedName name="Rx_HOSPITAL___PT_BII" localSheetId="86">#REF!</definedName>
    <definedName name="Rx_HOSPITAL___PT_BII" localSheetId="87">#REF!</definedName>
    <definedName name="Rx_HOSPITAL___PT_BII" localSheetId="88">#REF!</definedName>
    <definedName name="Rx_HOSPITAL___PT_BII" localSheetId="89">#REF!</definedName>
    <definedName name="Rx_HOSPITAL___PT_BII" localSheetId="90">#REF!</definedName>
    <definedName name="Rx_HOSPITAL___PT_BII" localSheetId="91">#REF!</definedName>
    <definedName name="Rx_HOSPITAL___PT_BII" localSheetId="92">#REF!</definedName>
    <definedName name="Rx_HOSPITAL___PT_BII" localSheetId="93">#REF!</definedName>
    <definedName name="Rx_HOSPITAL___PT_BII" localSheetId="94">#REF!</definedName>
    <definedName name="Rx_HOSPITAL___PT_BII" localSheetId="95">#REF!</definedName>
    <definedName name="Rx_HOSPITAL___PT_BII" localSheetId="96">#REF!</definedName>
    <definedName name="Rx_HOSPITAL___PT_BII" localSheetId="97">#REF!</definedName>
    <definedName name="Rx_HOSPITAL___PT_BII" localSheetId="98">#REF!</definedName>
    <definedName name="Rx_HOSPITAL___PT_BII" localSheetId="99">#REF!</definedName>
    <definedName name="Rx_HOSPITAL___PT_BII" localSheetId="100">#REF!</definedName>
    <definedName name="Rx_HOSPITAL___PT_BII" localSheetId="101">#REF!</definedName>
    <definedName name="Rx_HOSPITAL___PT_BII" localSheetId="102">#REF!</definedName>
    <definedName name="Rx_HOSPITAL___PT_BII" localSheetId="103">#REF!</definedName>
    <definedName name="Rx_HOSPITAL___PT_BII" localSheetId="15">#REF!</definedName>
    <definedName name="Rx_HOSPITAL___PT_BII" localSheetId="16">#REF!</definedName>
    <definedName name="Rx_HOSPITAL___PT_BII" localSheetId="20">#REF!</definedName>
    <definedName name="Rx_HOSPITAL___PT_BII" localSheetId="21">#REF!</definedName>
    <definedName name="Rx_HOSPITAL___PT_BII" localSheetId="22">#REF!</definedName>
    <definedName name="Rx_HOSPITAL___PT_BII" localSheetId="23">#REF!</definedName>
    <definedName name="Rx_HOSPITAL___PT_BII" localSheetId="17">#REF!</definedName>
    <definedName name="Rx_HOSPITAL___PT_BII" localSheetId="24">#REF!</definedName>
    <definedName name="Rx_HOSPITAL___PT_BII" localSheetId="25">#REF!</definedName>
    <definedName name="Rx_HOSPITAL___PT_BII" localSheetId="18">#REF!</definedName>
    <definedName name="Rx_HOSPITAL___PT_BII" localSheetId="19">#REF!</definedName>
    <definedName name="Rx_HOSPITAL___PT_BII" localSheetId="5">#REF!</definedName>
    <definedName name="Rx_HOSPITAL___PT_BII" localSheetId="6">#REF!</definedName>
    <definedName name="Rx_HOSPITAL___PT_BII" localSheetId="7">#REF!</definedName>
    <definedName name="Rx_HOSPITAL___PT_BII" localSheetId="8">#REF!</definedName>
    <definedName name="Rx_HOSPITAL___PT_BII" localSheetId="9">#REF!</definedName>
    <definedName name="Rx_HOSPITAL___PT_BII" localSheetId="10">#REF!</definedName>
    <definedName name="Rx_HOSPITAL___PT_BII" localSheetId="11">#REF!</definedName>
    <definedName name="Rx_HOSPITAL___PT_BII" localSheetId="12">#REF!</definedName>
    <definedName name="Rx_HOSPITAL___PT_BII" localSheetId="13">#REF!</definedName>
    <definedName name="Rx_HOSPITAL___PT_BII" localSheetId="14">#REF!</definedName>
    <definedName name="Rx_HOSPITAL___PT_BII">#REF!</definedName>
    <definedName name="s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PBEXdnldView" hidden="1">"XLS_00O2TGD1544LM0EIIPJXEA02K"</definedName>
    <definedName name="SAPBEXrevision" hidden="1">5</definedName>
    <definedName name="SAPBEXsysID" hidden="1">"P77"</definedName>
    <definedName name="SAPBEXwbID" hidden="1">"9WCQ0PEDC6BYARPHUUJOS37NA"</definedName>
    <definedName name="sasdasddad" localSheetId="29" hidden="1">{#N/A,#N/A,FALSE,"Aging Summary";#N/A,#N/A,FALSE,"Ratio Analysis";#N/A,#N/A,FALSE,"Test 120 Day Accts";#N/A,#N/A,FALSE,"Tickmarks"}</definedName>
    <definedName name="sasdasddad" localSheetId="30" hidden="1">{#N/A,#N/A,FALSE,"Aging Summary";#N/A,#N/A,FALSE,"Ratio Analysis";#N/A,#N/A,FALSE,"Test 120 Day Accts";#N/A,#N/A,FALSE,"Tickmarks"}</definedName>
    <definedName name="sasdasddad" localSheetId="31" hidden="1">{#N/A,#N/A,FALSE,"Aging Summary";#N/A,#N/A,FALSE,"Ratio Analysis";#N/A,#N/A,FALSE,"Test 120 Day Accts";#N/A,#N/A,FALSE,"Tickmarks"}</definedName>
    <definedName name="sasdasddad" localSheetId="32" hidden="1">{#N/A,#N/A,FALSE,"Aging Summary";#N/A,#N/A,FALSE,"Ratio Analysis";#N/A,#N/A,FALSE,"Test 120 Day Accts";#N/A,#N/A,FALSE,"Tickmarks"}</definedName>
    <definedName name="sasdasddad" localSheetId="33" hidden="1">{#N/A,#N/A,FALSE,"Aging Summary";#N/A,#N/A,FALSE,"Ratio Analysis";#N/A,#N/A,FALSE,"Test 120 Day Accts";#N/A,#N/A,FALSE,"Tickmarks"}</definedName>
    <definedName name="sasdasddad" localSheetId="34" hidden="1">{#N/A,#N/A,FALSE,"Aging Summary";#N/A,#N/A,FALSE,"Ratio Analysis";#N/A,#N/A,FALSE,"Test 120 Day Accts";#N/A,#N/A,FALSE,"Tickmarks"}</definedName>
    <definedName name="sasdasddad" localSheetId="35" hidden="1">{#N/A,#N/A,FALSE,"Aging Summary";#N/A,#N/A,FALSE,"Ratio Analysis";#N/A,#N/A,FALSE,"Test 120 Day Accts";#N/A,#N/A,FALSE,"Tickmarks"}</definedName>
    <definedName name="sasdasddad" localSheetId="36" hidden="1">{#N/A,#N/A,FALSE,"Aging Summary";#N/A,#N/A,FALSE,"Ratio Analysis";#N/A,#N/A,FALSE,"Test 120 Day Accts";#N/A,#N/A,FALSE,"Tickmarks"}</definedName>
    <definedName name="sasdasddad" localSheetId="37" hidden="1">{#N/A,#N/A,FALSE,"Aging Summary";#N/A,#N/A,FALSE,"Ratio Analysis";#N/A,#N/A,FALSE,"Test 120 Day Accts";#N/A,#N/A,FALSE,"Tickmarks"}</definedName>
    <definedName name="sasdasddad" localSheetId="38" hidden="1">{#N/A,#N/A,FALSE,"Aging Summary";#N/A,#N/A,FALSE,"Ratio Analysis";#N/A,#N/A,FALSE,"Test 120 Day Accts";#N/A,#N/A,FALSE,"Tickmarks"}</definedName>
    <definedName name="sasdasddad" localSheetId="39" hidden="1">{#N/A,#N/A,FALSE,"Aging Summary";#N/A,#N/A,FALSE,"Ratio Analysis";#N/A,#N/A,FALSE,"Test 120 Day Accts";#N/A,#N/A,FALSE,"Tickmarks"}</definedName>
    <definedName name="sasdasddad" localSheetId="40" hidden="1">{#N/A,#N/A,FALSE,"Aging Summary";#N/A,#N/A,FALSE,"Ratio Analysis";#N/A,#N/A,FALSE,"Test 120 Day Accts";#N/A,#N/A,FALSE,"Tickmarks"}</definedName>
    <definedName name="sasdasddad" localSheetId="41" hidden="1">{#N/A,#N/A,FALSE,"Aging Summary";#N/A,#N/A,FALSE,"Ratio Analysis";#N/A,#N/A,FALSE,"Test 120 Day Accts";#N/A,#N/A,FALSE,"Tickmarks"}</definedName>
    <definedName name="sasdasddad" localSheetId="42" hidden="1">{#N/A,#N/A,FALSE,"Aging Summary";#N/A,#N/A,FALSE,"Ratio Analysis";#N/A,#N/A,FALSE,"Test 120 Day Accts";#N/A,#N/A,FALSE,"Tickmarks"}</definedName>
    <definedName name="sasdasddad" localSheetId="43" hidden="1">{#N/A,#N/A,FALSE,"Aging Summary";#N/A,#N/A,FALSE,"Ratio Analysis";#N/A,#N/A,FALSE,"Test 120 Day Accts";#N/A,#N/A,FALSE,"Tickmarks"}</definedName>
    <definedName name="sasdasddad" localSheetId="44" hidden="1">{#N/A,#N/A,FALSE,"Aging Summary";#N/A,#N/A,FALSE,"Ratio Analysis";#N/A,#N/A,FALSE,"Test 120 Day Accts";#N/A,#N/A,FALSE,"Tickmarks"}</definedName>
    <definedName name="sasdasddad" localSheetId="45" hidden="1">{#N/A,#N/A,FALSE,"Aging Summary";#N/A,#N/A,FALSE,"Ratio Analysis";#N/A,#N/A,FALSE,"Test 120 Day Accts";#N/A,#N/A,FALSE,"Tickmarks"}</definedName>
    <definedName name="sasdasddad" localSheetId="46" hidden="1">{#N/A,#N/A,FALSE,"Aging Summary";#N/A,#N/A,FALSE,"Ratio Analysis";#N/A,#N/A,FALSE,"Test 120 Day Accts";#N/A,#N/A,FALSE,"Tickmarks"}</definedName>
    <definedName name="sasdasddad" localSheetId="47" hidden="1">{#N/A,#N/A,FALSE,"Aging Summary";#N/A,#N/A,FALSE,"Ratio Analysis";#N/A,#N/A,FALSE,"Test 120 Day Accts";#N/A,#N/A,FALSE,"Tickmarks"}</definedName>
    <definedName name="sasdasddad" localSheetId="48" hidden="1">{#N/A,#N/A,FALSE,"Aging Summary";#N/A,#N/A,FALSE,"Ratio Analysis";#N/A,#N/A,FALSE,"Test 120 Day Accts";#N/A,#N/A,FALSE,"Tickmarks"}</definedName>
    <definedName name="sasdasddad" localSheetId="49" hidden="1">{#N/A,#N/A,FALSE,"Aging Summary";#N/A,#N/A,FALSE,"Ratio Analysis";#N/A,#N/A,FALSE,"Test 120 Day Accts";#N/A,#N/A,FALSE,"Tickmarks"}</definedName>
    <definedName name="sasdasddad" localSheetId="50" hidden="1">{#N/A,#N/A,FALSE,"Aging Summary";#N/A,#N/A,FALSE,"Ratio Analysis";#N/A,#N/A,FALSE,"Test 120 Day Accts";#N/A,#N/A,FALSE,"Tickmarks"}</definedName>
    <definedName name="sasdasddad" localSheetId="51" hidden="1">{#N/A,#N/A,FALSE,"Aging Summary";#N/A,#N/A,FALSE,"Ratio Analysis";#N/A,#N/A,FALSE,"Test 120 Day Accts";#N/A,#N/A,FALSE,"Tickmarks"}</definedName>
    <definedName name="sasdasddad" localSheetId="52" hidden="1">{#N/A,#N/A,FALSE,"Aging Summary";#N/A,#N/A,FALSE,"Ratio Analysis";#N/A,#N/A,FALSE,"Test 120 Day Accts";#N/A,#N/A,FALSE,"Tickmarks"}</definedName>
    <definedName name="sasdasddad" localSheetId="53" hidden="1">{#N/A,#N/A,FALSE,"Aging Summary";#N/A,#N/A,FALSE,"Ratio Analysis";#N/A,#N/A,FALSE,"Test 120 Day Accts";#N/A,#N/A,FALSE,"Tickmarks"}</definedName>
    <definedName name="sasdasddad" localSheetId="54" hidden="1">{#N/A,#N/A,FALSE,"Aging Summary";#N/A,#N/A,FALSE,"Ratio Analysis";#N/A,#N/A,FALSE,"Test 120 Day Accts";#N/A,#N/A,FALSE,"Tickmarks"}</definedName>
    <definedName name="sasdasddad" localSheetId="55" hidden="1">{#N/A,#N/A,FALSE,"Aging Summary";#N/A,#N/A,FALSE,"Ratio Analysis";#N/A,#N/A,FALSE,"Test 120 Day Accts";#N/A,#N/A,FALSE,"Tickmarks"}</definedName>
    <definedName name="sasdasddad" localSheetId="56" hidden="1">{#N/A,#N/A,FALSE,"Aging Summary";#N/A,#N/A,FALSE,"Ratio Analysis";#N/A,#N/A,FALSE,"Test 120 Day Accts";#N/A,#N/A,FALSE,"Tickmarks"}</definedName>
    <definedName name="sasdasddad" localSheetId="57" hidden="1">{#N/A,#N/A,FALSE,"Aging Summary";#N/A,#N/A,FALSE,"Ratio Analysis";#N/A,#N/A,FALSE,"Test 120 Day Accts";#N/A,#N/A,FALSE,"Tickmarks"}</definedName>
    <definedName name="sasdasddad" localSheetId="58" hidden="1">{#N/A,#N/A,FALSE,"Aging Summary";#N/A,#N/A,FALSE,"Ratio Analysis";#N/A,#N/A,FALSE,"Test 120 Day Accts";#N/A,#N/A,FALSE,"Tickmarks"}</definedName>
    <definedName name="sasdasddad" localSheetId="59" hidden="1">{#N/A,#N/A,FALSE,"Aging Summary";#N/A,#N/A,FALSE,"Ratio Analysis";#N/A,#N/A,FALSE,"Test 120 Day Accts";#N/A,#N/A,FALSE,"Tickmarks"}</definedName>
    <definedName name="sasdasddad" localSheetId="60" hidden="1">{#N/A,#N/A,FALSE,"Aging Summary";#N/A,#N/A,FALSE,"Ratio Analysis";#N/A,#N/A,FALSE,"Test 120 Day Accts";#N/A,#N/A,FALSE,"Tickmarks"}</definedName>
    <definedName name="sasdasddad" localSheetId="61" hidden="1">{#N/A,#N/A,FALSE,"Aging Summary";#N/A,#N/A,FALSE,"Ratio Analysis";#N/A,#N/A,FALSE,"Test 120 Day Accts";#N/A,#N/A,FALSE,"Tickmarks"}</definedName>
    <definedName name="sasdasddad" localSheetId="62" hidden="1">{#N/A,#N/A,FALSE,"Aging Summary";#N/A,#N/A,FALSE,"Ratio Analysis";#N/A,#N/A,FALSE,"Test 120 Day Accts";#N/A,#N/A,FALSE,"Tickmarks"}</definedName>
    <definedName name="sasdasddad" localSheetId="63" hidden="1">{#N/A,#N/A,FALSE,"Aging Summary";#N/A,#N/A,FALSE,"Ratio Analysis";#N/A,#N/A,FALSE,"Test 120 Day Accts";#N/A,#N/A,FALSE,"Tickmarks"}</definedName>
    <definedName name="sasdasddad" localSheetId="64" hidden="1">{#N/A,#N/A,FALSE,"Aging Summary";#N/A,#N/A,FALSE,"Ratio Analysis";#N/A,#N/A,FALSE,"Test 120 Day Accts";#N/A,#N/A,FALSE,"Tickmarks"}</definedName>
    <definedName name="sasdasddad" localSheetId="65" hidden="1">{#N/A,#N/A,FALSE,"Aging Summary";#N/A,#N/A,FALSE,"Ratio Analysis";#N/A,#N/A,FALSE,"Test 120 Day Accts";#N/A,#N/A,FALSE,"Tickmarks"}</definedName>
    <definedName name="sasdasddad" localSheetId="66" hidden="1">{#N/A,#N/A,FALSE,"Aging Summary";#N/A,#N/A,FALSE,"Ratio Analysis";#N/A,#N/A,FALSE,"Test 120 Day Accts";#N/A,#N/A,FALSE,"Tickmarks"}</definedName>
    <definedName name="sasdasddad" localSheetId="67" hidden="1">{#N/A,#N/A,FALSE,"Aging Summary";#N/A,#N/A,FALSE,"Ratio Analysis";#N/A,#N/A,FALSE,"Test 120 Day Accts";#N/A,#N/A,FALSE,"Tickmarks"}</definedName>
    <definedName name="sasdasddad" localSheetId="68" hidden="1">{#N/A,#N/A,FALSE,"Aging Summary";#N/A,#N/A,FALSE,"Ratio Analysis";#N/A,#N/A,FALSE,"Test 120 Day Accts";#N/A,#N/A,FALSE,"Tickmarks"}</definedName>
    <definedName name="sasdasddad" localSheetId="69" hidden="1">{#N/A,#N/A,FALSE,"Aging Summary";#N/A,#N/A,FALSE,"Ratio Analysis";#N/A,#N/A,FALSE,"Test 120 Day Accts";#N/A,#N/A,FALSE,"Tickmarks"}</definedName>
    <definedName name="sasdasddad" localSheetId="70" hidden="1">{#N/A,#N/A,FALSE,"Aging Summary";#N/A,#N/A,FALSE,"Ratio Analysis";#N/A,#N/A,FALSE,"Test 120 Day Accts";#N/A,#N/A,FALSE,"Tickmarks"}</definedName>
    <definedName name="sasdasddad" localSheetId="71" hidden="1">{#N/A,#N/A,FALSE,"Aging Summary";#N/A,#N/A,FALSE,"Ratio Analysis";#N/A,#N/A,FALSE,"Test 120 Day Accts";#N/A,#N/A,FALSE,"Tickmarks"}</definedName>
    <definedName name="sasdasddad" localSheetId="72" hidden="1">{#N/A,#N/A,FALSE,"Aging Summary";#N/A,#N/A,FALSE,"Ratio Analysis";#N/A,#N/A,FALSE,"Test 120 Day Accts";#N/A,#N/A,FALSE,"Tickmarks"}</definedName>
    <definedName name="sasdasddad" localSheetId="73" hidden="1">{#N/A,#N/A,FALSE,"Aging Summary";#N/A,#N/A,FALSE,"Ratio Analysis";#N/A,#N/A,FALSE,"Test 120 Day Accts";#N/A,#N/A,FALSE,"Tickmarks"}</definedName>
    <definedName name="sasdasddad" localSheetId="74" hidden="1">{#N/A,#N/A,FALSE,"Aging Summary";#N/A,#N/A,FALSE,"Ratio Analysis";#N/A,#N/A,FALSE,"Test 120 Day Accts";#N/A,#N/A,FALSE,"Tickmarks"}</definedName>
    <definedName name="sasdasddad" localSheetId="75" hidden="1">{#N/A,#N/A,FALSE,"Aging Summary";#N/A,#N/A,FALSE,"Ratio Analysis";#N/A,#N/A,FALSE,"Test 120 Day Accts";#N/A,#N/A,FALSE,"Tickmarks"}</definedName>
    <definedName name="sasdasddad" localSheetId="76" hidden="1">{#N/A,#N/A,FALSE,"Aging Summary";#N/A,#N/A,FALSE,"Ratio Analysis";#N/A,#N/A,FALSE,"Test 120 Day Accts";#N/A,#N/A,FALSE,"Tickmarks"}</definedName>
    <definedName name="sasdasddad" localSheetId="77" hidden="1">{#N/A,#N/A,FALSE,"Aging Summary";#N/A,#N/A,FALSE,"Ratio Analysis";#N/A,#N/A,FALSE,"Test 120 Day Accts";#N/A,#N/A,FALSE,"Tickmarks"}</definedName>
    <definedName name="sasdasddad" localSheetId="78" hidden="1">{#N/A,#N/A,FALSE,"Aging Summary";#N/A,#N/A,FALSE,"Ratio Analysis";#N/A,#N/A,FALSE,"Test 120 Day Accts";#N/A,#N/A,FALSE,"Tickmarks"}</definedName>
    <definedName name="sasdasddad" localSheetId="79" hidden="1">{#N/A,#N/A,FALSE,"Aging Summary";#N/A,#N/A,FALSE,"Ratio Analysis";#N/A,#N/A,FALSE,"Test 120 Day Accts";#N/A,#N/A,FALSE,"Tickmarks"}</definedName>
    <definedName name="sasdasddad" localSheetId="80" hidden="1">{#N/A,#N/A,FALSE,"Aging Summary";#N/A,#N/A,FALSE,"Ratio Analysis";#N/A,#N/A,FALSE,"Test 120 Day Accts";#N/A,#N/A,FALSE,"Tickmarks"}</definedName>
    <definedName name="sasdasddad" localSheetId="81" hidden="1">{#N/A,#N/A,FALSE,"Aging Summary";#N/A,#N/A,FALSE,"Ratio Analysis";#N/A,#N/A,FALSE,"Test 120 Day Accts";#N/A,#N/A,FALSE,"Tickmarks"}</definedName>
    <definedName name="sasdasddad" localSheetId="82" hidden="1">{#N/A,#N/A,FALSE,"Aging Summary";#N/A,#N/A,FALSE,"Ratio Analysis";#N/A,#N/A,FALSE,"Test 120 Day Accts";#N/A,#N/A,FALSE,"Tickmarks"}</definedName>
    <definedName name="sasdasddad" localSheetId="83" hidden="1">{#N/A,#N/A,FALSE,"Aging Summary";#N/A,#N/A,FALSE,"Ratio Analysis";#N/A,#N/A,FALSE,"Test 120 Day Accts";#N/A,#N/A,FALSE,"Tickmarks"}</definedName>
    <definedName name="sasdasddad" localSheetId="84" hidden="1">{#N/A,#N/A,FALSE,"Aging Summary";#N/A,#N/A,FALSE,"Ratio Analysis";#N/A,#N/A,FALSE,"Test 120 Day Accts";#N/A,#N/A,FALSE,"Tickmarks"}</definedName>
    <definedName name="sasdasddad" localSheetId="85" hidden="1">{#N/A,#N/A,FALSE,"Aging Summary";#N/A,#N/A,FALSE,"Ratio Analysis";#N/A,#N/A,FALSE,"Test 120 Day Accts";#N/A,#N/A,FALSE,"Tickmarks"}</definedName>
    <definedName name="sasdasddad" localSheetId="86" hidden="1">{#N/A,#N/A,FALSE,"Aging Summary";#N/A,#N/A,FALSE,"Ratio Analysis";#N/A,#N/A,FALSE,"Test 120 Day Accts";#N/A,#N/A,FALSE,"Tickmarks"}</definedName>
    <definedName name="sasdasddad" localSheetId="87" hidden="1">{#N/A,#N/A,FALSE,"Aging Summary";#N/A,#N/A,FALSE,"Ratio Analysis";#N/A,#N/A,FALSE,"Test 120 Day Accts";#N/A,#N/A,FALSE,"Tickmarks"}</definedName>
    <definedName name="sasdasddad" localSheetId="88" hidden="1">{#N/A,#N/A,FALSE,"Aging Summary";#N/A,#N/A,FALSE,"Ratio Analysis";#N/A,#N/A,FALSE,"Test 120 Day Accts";#N/A,#N/A,FALSE,"Tickmarks"}</definedName>
    <definedName name="sasdasddad" localSheetId="89" hidden="1">{#N/A,#N/A,FALSE,"Aging Summary";#N/A,#N/A,FALSE,"Ratio Analysis";#N/A,#N/A,FALSE,"Test 120 Day Accts";#N/A,#N/A,FALSE,"Tickmarks"}</definedName>
    <definedName name="sasdasddad" localSheetId="90" hidden="1">{#N/A,#N/A,FALSE,"Aging Summary";#N/A,#N/A,FALSE,"Ratio Analysis";#N/A,#N/A,FALSE,"Test 120 Day Accts";#N/A,#N/A,FALSE,"Tickmarks"}</definedName>
    <definedName name="sasdasddad" localSheetId="91" hidden="1">{#N/A,#N/A,FALSE,"Aging Summary";#N/A,#N/A,FALSE,"Ratio Analysis";#N/A,#N/A,FALSE,"Test 120 Day Accts";#N/A,#N/A,FALSE,"Tickmarks"}</definedName>
    <definedName name="sasdasddad" localSheetId="92" hidden="1">{#N/A,#N/A,FALSE,"Aging Summary";#N/A,#N/A,FALSE,"Ratio Analysis";#N/A,#N/A,FALSE,"Test 120 Day Accts";#N/A,#N/A,FALSE,"Tickmarks"}</definedName>
    <definedName name="sasdasddad" localSheetId="93" hidden="1">{#N/A,#N/A,FALSE,"Aging Summary";#N/A,#N/A,FALSE,"Ratio Analysis";#N/A,#N/A,FALSE,"Test 120 Day Accts";#N/A,#N/A,FALSE,"Tickmarks"}</definedName>
    <definedName name="sasdasddad" localSheetId="94" hidden="1">{#N/A,#N/A,FALSE,"Aging Summary";#N/A,#N/A,FALSE,"Ratio Analysis";#N/A,#N/A,FALSE,"Test 120 Day Accts";#N/A,#N/A,FALSE,"Tickmarks"}</definedName>
    <definedName name="sasdasddad" localSheetId="95" hidden="1">{#N/A,#N/A,FALSE,"Aging Summary";#N/A,#N/A,FALSE,"Ratio Analysis";#N/A,#N/A,FALSE,"Test 120 Day Accts";#N/A,#N/A,FALSE,"Tickmarks"}</definedName>
    <definedName name="sasdasddad" localSheetId="96" hidden="1">{#N/A,#N/A,FALSE,"Aging Summary";#N/A,#N/A,FALSE,"Ratio Analysis";#N/A,#N/A,FALSE,"Test 120 Day Accts";#N/A,#N/A,FALSE,"Tickmarks"}</definedName>
    <definedName name="sasdasddad" localSheetId="97" hidden="1">{#N/A,#N/A,FALSE,"Aging Summary";#N/A,#N/A,FALSE,"Ratio Analysis";#N/A,#N/A,FALSE,"Test 120 Day Accts";#N/A,#N/A,FALSE,"Tickmarks"}</definedName>
    <definedName name="sasdasddad" localSheetId="98" hidden="1">{#N/A,#N/A,FALSE,"Aging Summary";#N/A,#N/A,FALSE,"Ratio Analysis";#N/A,#N/A,FALSE,"Test 120 Day Accts";#N/A,#N/A,FALSE,"Tickmarks"}</definedName>
    <definedName name="sasdasddad" localSheetId="99" hidden="1">{#N/A,#N/A,FALSE,"Aging Summary";#N/A,#N/A,FALSE,"Ratio Analysis";#N/A,#N/A,FALSE,"Test 120 Day Accts";#N/A,#N/A,FALSE,"Tickmarks"}</definedName>
    <definedName name="sasdasddad" localSheetId="100" hidden="1">{#N/A,#N/A,FALSE,"Aging Summary";#N/A,#N/A,FALSE,"Ratio Analysis";#N/A,#N/A,FALSE,"Test 120 Day Accts";#N/A,#N/A,FALSE,"Tickmarks"}</definedName>
    <definedName name="sasdasddad" localSheetId="101" hidden="1">{#N/A,#N/A,FALSE,"Aging Summary";#N/A,#N/A,FALSE,"Ratio Analysis";#N/A,#N/A,FALSE,"Test 120 Day Accts";#N/A,#N/A,FALSE,"Tickmarks"}</definedName>
    <definedName name="sasdasddad" localSheetId="102" hidden="1">{#N/A,#N/A,FALSE,"Aging Summary";#N/A,#N/A,FALSE,"Ratio Analysis";#N/A,#N/A,FALSE,"Test 120 Day Accts";#N/A,#N/A,FALSE,"Tickmarks"}</definedName>
    <definedName name="sasdasddad" localSheetId="103" hidden="1">{#N/A,#N/A,FALSE,"Aging Summary";#N/A,#N/A,FALSE,"Ratio Analysis";#N/A,#N/A,FALSE,"Test 120 Day Accts";#N/A,#N/A,FALSE,"Tickmarks"}</definedName>
    <definedName name="sasdasddad" hidden="1">{#N/A,#N/A,FALSE,"Aging Summary";#N/A,#N/A,FALSE,"Ratio Analysis";#N/A,#N/A,FALSE,"Test 120 Day Accts";#N/A,#N/A,FALSE,"Tickmarks"}</definedName>
    <definedName name="saving" localSheetId="29" hidden="1">{#N/A,#N/A,FALSE,"Aging Summary";#N/A,#N/A,FALSE,"Ratio Analysis";#N/A,#N/A,FALSE,"Test 120 Day Accts";#N/A,#N/A,FALSE,"Tickmarks"}</definedName>
    <definedName name="saving" localSheetId="30" hidden="1">{#N/A,#N/A,FALSE,"Aging Summary";#N/A,#N/A,FALSE,"Ratio Analysis";#N/A,#N/A,FALSE,"Test 120 Day Accts";#N/A,#N/A,FALSE,"Tickmarks"}</definedName>
    <definedName name="saving" localSheetId="31" hidden="1">{#N/A,#N/A,FALSE,"Aging Summary";#N/A,#N/A,FALSE,"Ratio Analysis";#N/A,#N/A,FALSE,"Test 120 Day Accts";#N/A,#N/A,FALSE,"Tickmarks"}</definedName>
    <definedName name="saving" localSheetId="32" hidden="1">{#N/A,#N/A,FALSE,"Aging Summary";#N/A,#N/A,FALSE,"Ratio Analysis";#N/A,#N/A,FALSE,"Test 120 Day Accts";#N/A,#N/A,FALSE,"Tickmarks"}</definedName>
    <definedName name="saving" localSheetId="33" hidden="1">{#N/A,#N/A,FALSE,"Aging Summary";#N/A,#N/A,FALSE,"Ratio Analysis";#N/A,#N/A,FALSE,"Test 120 Day Accts";#N/A,#N/A,FALSE,"Tickmarks"}</definedName>
    <definedName name="saving" localSheetId="34" hidden="1">{#N/A,#N/A,FALSE,"Aging Summary";#N/A,#N/A,FALSE,"Ratio Analysis";#N/A,#N/A,FALSE,"Test 120 Day Accts";#N/A,#N/A,FALSE,"Tickmarks"}</definedName>
    <definedName name="saving" localSheetId="35" hidden="1">{#N/A,#N/A,FALSE,"Aging Summary";#N/A,#N/A,FALSE,"Ratio Analysis";#N/A,#N/A,FALSE,"Test 120 Day Accts";#N/A,#N/A,FALSE,"Tickmarks"}</definedName>
    <definedName name="saving" localSheetId="36" hidden="1">{#N/A,#N/A,FALSE,"Aging Summary";#N/A,#N/A,FALSE,"Ratio Analysis";#N/A,#N/A,FALSE,"Test 120 Day Accts";#N/A,#N/A,FALSE,"Tickmarks"}</definedName>
    <definedName name="saving" localSheetId="37" hidden="1">{#N/A,#N/A,FALSE,"Aging Summary";#N/A,#N/A,FALSE,"Ratio Analysis";#N/A,#N/A,FALSE,"Test 120 Day Accts";#N/A,#N/A,FALSE,"Tickmarks"}</definedName>
    <definedName name="saving" localSheetId="38" hidden="1">{#N/A,#N/A,FALSE,"Aging Summary";#N/A,#N/A,FALSE,"Ratio Analysis";#N/A,#N/A,FALSE,"Test 120 Day Accts";#N/A,#N/A,FALSE,"Tickmarks"}</definedName>
    <definedName name="saving" localSheetId="39" hidden="1">{#N/A,#N/A,FALSE,"Aging Summary";#N/A,#N/A,FALSE,"Ratio Analysis";#N/A,#N/A,FALSE,"Test 120 Day Accts";#N/A,#N/A,FALSE,"Tickmarks"}</definedName>
    <definedName name="saving" localSheetId="40" hidden="1">{#N/A,#N/A,FALSE,"Aging Summary";#N/A,#N/A,FALSE,"Ratio Analysis";#N/A,#N/A,FALSE,"Test 120 Day Accts";#N/A,#N/A,FALSE,"Tickmarks"}</definedName>
    <definedName name="saving" localSheetId="41" hidden="1">{#N/A,#N/A,FALSE,"Aging Summary";#N/A,#N/A,FALSE,"Ratio Analysis";#N/A,#N/A,FALSE,"Test 120 Day Accts";#N/A,#N/A,FALSE,"Tickmarks"}</definedName>
    <definedName name="saving" localSheetId="42" hidden="1">{#N/A,#N/A,FALSE,"Aging Summary";#N/A,#N/A,FALSE,"Ratio Analysis";#N/A,#N/A,FALSE,"Test 120 Day Accts";#N/A,#N/A,FALSE,"Tickmarks"}</definedName>
    <definedName name="saving" localSheetId="43" hidden="1">{#N/A,#N/A,FALSE,"Aging Summary";#N/A,#N/A,FALSE,"Ratio Analysis";#N/A,#N/A,FALSE,"Test 120 Day Accts";#N/A,#N/A,FALSE,"Tickmarks"}</definedName>
    <definedName name="saving" localSheetId="44" hidden="1">{#N/A,#N/A,FALSE,"Aging Summary";#N/A,#N/A,FALSE,"Ratio Analysis";#N/A,#N/A,FALSE,"Test 120 Day Accts";#N/A,#N/A,FALSE,"Tickmarks"}</definedName>
    <definedName name="saving" localSheetId="45" hidden="1">{#N/A,#N/A,FALSE,"Aging Summary";#N/A,#N/A,FALSE,"Ratio Analysis";#N/A,#N/A,FALSE,"Test 120 Day Accts";#N/A,#N/A,FALSE,"Tickmarks"}</definedName>
    <definedName name="saving" localSheetId="46" hidden="1">{#N/A,#N/A,FALSE,"Aging Summary";#N/A,#N/A,FALSE,"Ratio Analysis";#N/A,#N/A,FALSE,"Test 120 Day Accts";#N/A,#N/A,FALSE,"Tickmarks"}</definedName>
    <definedName name="saving" localSheetId="47" hidden="1">{#N/A,#N/A,FALSE,"Aging Summary";#N/A,#N/A,FALSE,"Ratio Analysis";#N/A,#N/A,FALSE,"Test 120 Day Accts";#N/A,#N/A,FALSE,"Tickmarks"}</definedName>
    <definedName name="saving" localSheetId="48" hidden="1">{#N/A,#N/A,FALSE,"Aging Summary";#N/A,#N/A,FALSE,"Ratio Analysis";#N/A,#N/A,FALSE,"Test 120 Day Accts";#N/A,#N/A,FALSE,"Tickmarks"}</definedName>
    <definedName name="saving" localSheetId="49" hidden="1">{#N/A,#N/A,FALSE,"Aging Summary";#N/A,#N/A,FALSE,"Ratio Analysis";#N/A,#N/A,FALSE,"Test 120 Day Accts";#N/A,#N/A,FALSE,"Tickmarks"}</definedName>
    <definedName name="saving" localSheetId="50" hidden="1">{#N/A,#N/A,FALSE,"Aging Summary";#N/A,#N/A,FALSE,"Ratio Analysis";#N/A,#N/A,FALSE,"Test 120 Day Accts";#N/A,#N/A,FALSE,"Tickmarks"}</definedName>
    <definedName name="saving" localSheetId="51" hidden="1">{#N/A,#N/A,FALSE,"Aging Summary";#N/A,#N/A,FALSE,"Ratio Analysis";#N/A,#N/A,FALSE,"Test 120 Day Accts";#N/A,#N/A,FALSE,"Tickmarks"}</definedName>
    <definedName name="saving" localSheetId="52" hidden="1">{#N/A,#N/A,FALSE,"Aging Summary";#N/A,#N/A,FALSE,"Ratio Analysis";#N/A,#N/A,FALSE,"Test 120 Day Accts";#N/A,#N/A,FALSE,"Tickmarks"}</definedName>
    <definedName name="saving" localSheetId="53" hidden="1">{#N/A,#N/A,FALSE,"Aging Summary";#N/A,#N/A,FALSE,"Ratio Analysis";#N/A,#N/A,FALSE,"Test 120 Day Accts";#N/A,#N/A,FALSE,"Tickmarks"}</definedName>
    <definedName name="saving" localSheetId="54" hidden="1">{#N/A,#N/A,FALSE,"Aging Summary";#N/A,#N/A,FALSE,"Ratio Analysis";#N/A,#N/A,FALSE,"Test 120 Day Accts";#N/A,#N/A,FALSE,"Tickmarks"}</definedName>
    <definedName name="saving" localSheetId="55" hidden="1">{#N/A,#N/A,FALSE,"Aging Summary";#N/A,#N/A,FALSE,"Ratio Analysis";#N/A,#N/A,FALSE,"Test 120 Day Accts";#N/A,#N/A,FALSE,"Tickmarks"}</definedName>
    <definedName name="saving" localSheetId="56" hidden="1">{#N/A,#N/A,FALSE,"Aging Summary";#N/A,#N/A,FALSE,"Ratio Analysis";#N/A,#N/A,FALSE,"Test 120 Day Accts";#N/A,#N/A,FALSE,"Tickmarks"}</definedName>
    <definedName name="saving" localSheetId="57" hidden="1">{#N/A,#N/A,FALSE,"Aging Summary";#N/A,#N/A,FALSE,"Ratio Analysis";#N/A,#N/A,FALSE,"Test 120 Day Accts";#N/A,#N/A,FALSE,"Tickmarks"}</definedName>
    <definedName name="saving" localSheetId="58" hidden="1">{#N/A,#N/A,FALSE,"Aging Summary";#N/A,#N/A,FALSE,"Ratio Analysis";#N/A,#N/A,FALSE,"Test 120 Day Accts";#N/A,#N/A,FALSE,"Tickmarks"}</definedName>
    <definedName name="saving" localSheetId="59" hidden="1">{#N/A,#N/A,FALSE,"Aging Summary";#N/A,#N/A,FALSE,"Ratio Analysis";#N/A,#N/A,FALSE,"Test 120 Day Accts";#N/A,#N/A,FALSE,"Tickmarks"}</definedName>
    <definedName name="saving" localSheetId="60" hidden="1">{#N/A,#N/A,FALSE,"Aging Summary";#N/A,#N/A,FALSE,"Ratio Analysis";#N/A,#N/A,FALSE,"Test 120 Day Accts";#N/A,#N/A,FALSE,"Tickmarks"}</definedName>
    <definedName name="saving" localSheetId="61" hidden="1">{#N/A,#N/A,FALSE,"Aging Summary";#N/A,#N/A,FALSE,"Ratio Analysis";#N/A,#N/A,FALSE,"Test 120 Day Accts";#N/A,#N/A,FALSE,"Tickmarks"}</definedName>
    <definedName name="saving" localSheetId="62" hidden="1">{#N/A,#N/A,FALSE,"Aging Summary";#N/A,#N/A,FALSE,"Ratio Analysis";#N/A,#N/A,FALSE,"Test 120 Day Accts";#N/A,#N/A,FALSE,"Tickmarks"}</definedName>
    <definedName name="saving" localSheetId="63" hidden="1">{#N/A,#N/A,FALSE,"Aging Summary";#N/A,#N/A,FALSE,"Ratio Analysis";#N/A,#N/A,FALSE,"Test 120 Day Accts";#N/A,#N/A,FALSE,"Tickmarks"}</definedName>
    <definedName name="saving" localSheetId="64" hidden="1">{#N/A,#N/A,FALSE,"Aging Summary";#N/A,#N/A,FALSE,"Ratio Analysis";#N/A,#N/A,FALSE,"Test 120 Day Accts";#N/A,#N/A,FALSE,"Tickmarks"}</definedName>
    <definedName name="saving" localSheetId="65" hidden="1">{#N/A,#N/A,FALSE,"Aging Summary";#N/A,#N/A,FALSE,"Ratio Analysis";#N/A,#N/A,FALSE,"Test 120 Day Accts";#N/A,#N/A,FALSE,"Tickmarks"}</definedName>
    <definedName name="saving" localSheetId="66" hidden="1">{#N/A,#N/A,FALSE,"Aging Summary";#N/A,#N/A,FALSE,"Ratio Analysis";#N/A,#N/A,FALSE,"Test 120 Day Accts";#N/A,#N/A,FALSE,"Tickmarks"}</definedName>
    <definedName name="saving" localSheetId="67" hidden="1">{#N/A,#N/A,FALSE,"Aging Summary";#N/A,#N/A,FALSE,"Ratio Analysis";#N/A,#N/A,FALSE,"Test 120 Day Accts";#N/A,#N/A,FALSE,"Tickmarks"}</definedName>
    <definedName name="saving" localSheetId="68" hidden="1">{#N/A,#N/A,FALSE,"Aging Summary";#N/A,#N/A,FALSE,"Ratio Analysis";#N/A,#N/A,FALSE,"Test 120 Day Accts";#N/A,#N/A,FALSE,"Tickmarks"}</definedName>
    <definedName name="saving" localSheetId="69" hidden="1">{#N/A,#N/A,FALSE,"Aging Summary";#N/A,#N/A,FALSE,"Ratio Analysis";#N/A,#N/A,FALSE,"Test 120 Day Accts";#N/A,#N/A,FALSE,"Tickmarks"}</definedName>
    <definedName name="saving" localSheetId="70" hidden="1">{#N/A,#N/A,FALSE,"Aging Summary";#N/A,#N/A,FALSE,"Ratio Analysis";#N/A,#N/A,FALSE,"Test 120 Day Accts";#N/A,#N/A,FALSE,"Tickmarks"}</definedName>
    <definedName name="saving" localSheetId="71" hidden="1">{#N/A,#N/A,FALSE,"Aging Summary";#N/A,#N/A,FALSE,"Ratio Analysis";#N/A,#N/A,FALSE,"Test 120 Day Accts";#N/A,#N/A,FALSE,"Tickmarks"}</definedName>
    <definedName name="saving" localSheetId="72" hidden="1">{#N/A,#N/A,FALSE,"Aging Summary";#N/A,#N/A,FALSE,"Ratio Analysis";#N/A,#N/A,FALSE,"Test 120 Day Accts";#N/A,#N/A,FALSE,"Tickmarks"}</definedName>
    <definedName name="saving" localSheetId="73" hidden="1">{#N/A,#N/A,FALSE,"Aging Summary";#N/A,#N/A,FALSE,"Ratio Analysis";#N/A,#N/A,FALSE,"Test 120 Day Accts";#N/A,#N/A,FALSE,"Tickmarks"}</definedName>
    <definedName name="saving" localSheetId="74" hidden="1">{#N/A,#N/A,FALSE,"Aging Summary";#N/A,#N/A,FALSE,"Ratio Analysis";#N/A,#N/A,FALSE,"Test 120 Day Accts";#N/A,#N/A,FALSE,"Tickmarks"}</definedName>
    <definedName name="saving" localSheetId="75" hidden="1">{#N/A,#N/A,FALSE,"Aging Summary";#N/A,#N/A,FALSE,"Ratio Analysis";#N/A,#N/A,FALSE,"Test 120 Day Accts";#N/A,#N/A,FALSE,"Tickmarks"}</definedName>
    <definedName name="saving" localSheetId="76" hidden="1">{#N/A,#N/A,FALSE,"Aging Summary";#N/A,#N/A,FALSE,"Ratio Analysis";#N/A,#N/A,FALSE,"Test 120 Day Accts";#N/A,#N/A,FALSE,"Tickmarks"}</definedName>
    <definedName name="saving" localSheetId="77" hidden="1">{#N/A,#N/A,FALSE,"Aging Summary";#N/A,#N/A,FALSE,"Ratio Analysis";#N/A,#N/A,FALSE,"Test 120 Day Accts";#N/A,#N/A,FALSE,"Tickmarks"}</definedName>
    <definedName name="saving" localSheetId="78" hidden="1">{#N/A,#N/A,FALSE,"Aging Summary";#N/A,#N/A,FALSE,"Ratio Analysis";#N/A,#N/A,FALSE,"Test 120 Day Accts";#N/A,#N/A,FALSE,"Tickmarks"}</definedName>
    <definedName name="saving" localSheetId="79" hidden="1">{#N/A,#N/A,FALSE,"Aging Summary";#N/A,#N/A,FALSE,"Ratio Analysis";#N/A,#N/A,FALSE,"Test 120 Day Accts";#N/A,#N/A,FALSE,"Tickmarks"}</definedName>
    <definedName name="saving" localSheetId="80" hidden="1">{#N/A,#N/A,FALSE,"Aging Summary";#N/A,#N/A,FALSE,"Ratio Analysis";#N/A,#N/A,FALSE,"Test 120 Day Accts";#N/A,#N/A,FALSE,"Tickmarks"}</definedName>
    <definedName name="saving" localSheetId="81" hidden="1">{#N/A,#N/A,FALSE,"Aging Summary";#N/A,#N/A,FALSE,"Ratio Analysis";#N/A,#N/A,FALSE,"Test 120 Day Accts";#N/A,#N/A,FALSE,"Tickmarks"}</definedName>
    <definedName name="saving" localSheetId="82" hidden="1">{#N/A,#N/A,FALSE,"Aging Summary";#N/A,#N/A,FALSE,"Ratio Analysis";#N/A,#N/A,FALSE,"Test 120 Day Accts";#N/A,#N/A,FALSE,"Tickmarks"}</definedName>
    <definedName name="saving" localSheetId="83" hidden="1">{#N/A,#N/A,FALSE,"Aging Summary";#N/A,#N/A,FALSE,"Ratio Analysis";#N/A,#N/A,FALSE,"Test 120 Day Accts";#N/A,#N/A,FALSE,"Tickmarks"}</definedName>
    <definedName name="saving" localSheetId="84" hidden="1">{#N/A,#N/A,FALSE,"Aging Summary";#N/A,#N/A,FALSE,"Ratio Analysis";#N/A,#N/A,FALSE,"Test 120 Day Accts";#N/A,#N/A,FALSE,"Tickmarks"}</definedName>
    <definedName name="saving" localSheetId="85" hidden="1">{#N/A,#N/A,FALSE,"Aging Summary";#N/A,#N/A,FALSE,"Ratio Analysis";#N/A,#N/A,FALSE,"Test 120 Day Accts";#N/A,#N/A,FALSE,"Tickmarks"}</definedName>
    <definedName name="saving" localSheetId="86" hidden="1">{#N/A,#N/A,FALSE,"Aging Summary";#N/A,#N/A,FALSE,"Ratio Analysis";#N/A,#N/A,FALSE,"Test 120 Day Accts";#N/A,#N/A,FALSE,"Tickmarks"}</definedName>
    <definedName name="saving" localSheetId="87" hidden="1">{#N/A,#N/A,FALSE,"Aging Summary";#N/A,#N/A,FALSE,"Ratio Analysis";#N/A,#N/A,FALSE,"Test 120 Day Accts";#N/A,#N/A,FALSE,"Tickmarks"}</definedName>
    <definedName name="saving" localSheetId="88" hidden="1">{#N/A,#N/A,FALSE,"Aging Summary";#N/A,#N/A,FALSE,"Ratio Analysis";#N/A,#N/A,FALSE,"Test 120 Day Accts";#N/A,#N/A,FALSE,"Tickmarks"}</definedName>
    <definedName name="saving" localSheetId="89" hidden="1">{#N/A,#N/A,FALSE,"Aging Summary";#N/A,#N/A,FALSE,"Ratio Analysis";#N/A,#N/A,FALSE,"Test 120 Day Accts";#N/A,#N/A,FALSE,"Tickmarks"}</definedName>
    <definedName name="saving" localSheetId="90" hidden="1">{#N/A,#N/A,FALSE,"Aging Summary";#N/A,#N/A,FALSE,"Ratio Analysis";#N/A,#N/A,FALSE,"Test 120 Day Accts";#N/A,#N/A,FALSE,"Tickmarks"}</definedName>
    <definedName name="saving" localSheetId="91" hidden="1">{#N/A,#N/A,FALSE,"Aging Summary";#N/A,#N/A,FALSE,"Ratio Analysis";#N/A,#N/A,FALSE,"Test 120 Day Accts";#N/A,#N/A,FALSE,"Tickmarks"}</definedName>
    <definedName name="saving" localSheetId="92" hidden="1">{#N/A,#N/A,FALSE,"Aging Summary";#N/A,#N/A,FALSE,"Ratio Analysis";#N/A,#N/A,FALSE,"Test 120 Day Accts";#N/A,#N/A,FALSE,"Tickmarks"}</definedName>
    <definedName name="saving" localSheetId="93" hidden="1">{#N/A,#N/A,FALSE,"Aging Summary";#N/A,#N/A,FALSE,"Ratio Analysis";#N/A,#N/A,FALSE,"Test 120 Day Accts";#N/A,#N/A,FALSE,"Tickmarks"}</definedName>
    <definedName name="saving" localSheetId="94" hidden="1">{#N/A,#N/A,FALSE,"Aging Summary";#N/A,#N/A,FALSE,"Ratio Analysis";#N/A,#N/A,FALSE,"Test 120 Day Accts";#N/A,#N/A,FALSE,"Tickmarks"}</definedName>
    <definedName name="saving" localSheetId="95" hidden="1">{#N/A,#N/A,FALSE,"Aging Summary";#N/A,#N/A,FALSE,"Ratio Analysis";#N/A,#N/A,FALSE,"Test 120 Day Accts";#N/A,#N/A,FALSE,"Tickmarks"}</definedName>
    <definedName name="saving" localSheetId="96" hidden="1">{#N/A,#N/A,FALSE,"Aging Summary";#N/A,#N/A,FALSE,"Ratio Analysis";#N/A,#N/A,FALSE,"Test 120 Day Accts";#N/A,#N/A,FALSE,"Tickmarks"}</definedName>
    <definedName name="saving" localSheetId="97" hidden="1">{#N/A,#N/A,FALSE,"Aging Summary";#N/A,#N/A,FALSE,"Ratio Analysis";#N/A,#N/A,FALSE,"Test 120 Day Accts";#N/A,#N/A,FALSE,"Tickmarks"}</definedName>
    <definedName name="saving" localSheetId="98" hidden="1">{#N/A,#N/A,FALSE,"Aging Summary";#N/A,#N/A,FALSE,"Ratio Analysis";#N/A,#N/A,FALSE,"Test 120 Day Accts";#N/A,#N/A,FALSE,"Tickmarks"}</definedName>
    <definedName name="saving" localSheetId="99" hidden="1">{#N/A,#N/A,FALSE,"Aging Summary";#N/A,#N/A,FALSE,"Ratio Analysis";#N/A,#N/A,FALSE,"Test 120 Day Accts";#N/A,#N/A,FALSE,"Tickmarks"}</definedName>
    <definedName name="saving" localSheetId="100" hidden="1">{#N/A,#N/A,FALSE,"Aging Summary";#N/A,#N/A,FALSE,"Ratio Analysis";#N/A,#N/A,FALSE,"Test 120 Day Accts";#N/A,#N/A,FALSE,"Tickmarks"}</definedName>
    <definedName name="saving" localSheetId="101" hidden="1">{#N/A,#N/A,FALSE,"Aging Summary";#N/A,#N/A,FALSE,"Ratio Analysis";#N/A,#N/A,FALSE,"Test 120 Day Accts";#N/A,#N/A,FALSE,"Tickmarks"}</definedName>
    <definedName name="saving" localSheetId="102" hidden="1">{#N/A,#N/A,FALSE,"Aging Summary";#N/A,#N/A,FALSE,"Ratio Analysis";#N/A,#N/A,FALSE,"Test 120 Day Accts";#N/A,#N/A,FALSE,"Tickmarks"}</definedName>
    <definedName name="saving" localSheetId="103" hidden="1">{#N/A,#N/A,FALSE,"Aging Summary";#N/A,#N/A,FALSE,"Ratio Analysis";#N/A,#N/A,FALSE,"Test 120 Day Accts";#N/A,#N/A,FALSE,"Tickmarks"}</definedName>
    <definedName name="saving" hidden="1">{#N/A,#N/A,FALSE,"Aging Summary";#N/A,#N/A,FALSE,"Ratio Analysis";#N/A,#N/A,FALSE,"Test 120 Day Accts";#N/A,#N/A,FALSE,"Tickmarks"}</definedName>
    <definedName name="sdfds" localSheetId="27" hidden="1">#REF!</definedName>
    <definedName name="sdfds" localSheetId="26" hidden="1">#REF!</definedName>
    <definedName name="sdfds" localSheetId="28" hidden="1">#REF!</definedName>
    <definedName name="sdfds" localSheetId="29" hidden="1">#REF!</definedName>
    <definedName name="sdfds" localSheetId="30" hidden="1">#REF!</definedName>
    <definedName name="sdfds" localSheetId="31" hidden="1">#REF!</definedName>
    <definedName name="sdfds" localSheetId="32" hidden="1">#REF!</definedName>
    <definedName name="sdfds" localSheetId="33" hidden="1">#REF!</definedName>
    <definedName name="sdfds" localSheetId="34" hidden="1">#REF!</definedName>
    <definedName name="sdfds" localSheetId="35" hidden="1">#REF!</definedName>
    <definedName name="sdfds" localSheetId="36" hidden="1">#REF!</definedName>
    <definedName name="sdfds" localSheetId="37" hidden="1">#REF!</definedName>
    <definedName name="sdfds" localSheetId="38" hidden="1">#REF!</definedName>
    <definedName name="sdfds" localSheetId="39" hidden="1">#REF!</definedName>
    <definedName name="sdfds" localSheetId="40" hidden="1">#REF!</definedName>
    <definedName name="sdfds" localSheetId="41" hidden="1">#REF!</definedName>
    <definedName name="sdfds" localSheetId="42" hidden="1">#REF!</definedName>
    <definedName name="sdfds" localSheetId="43" hidden="1">#REF!</definedName>
    <definedName name="sdfds" localSheetId="44" hidden="1">#REF!</definedName>
    <definedName name="sdfds" localSheetId="45" hidden="1">#REF!</definedName>
    <definedName name="sdfds" localSheetId="46" hidden="1">#REF!</definedName>
    <definedName name="sdfds" localSheetId="47" hidden="1">#REF!</definedName>
    <definedName name="sdfds" localSheetId="48" hidden="1">#REF!</definedName>
    <definedName name="sdfds" localSheetId="49" hidden="1">#REF!</definedName>
    <definedName name="sdfds" localSheetId="50" hidden="1">#REF!</definedName>
    <definedName name="sdfds" localSheetId="51" hidden="1">#REF!</definedName>
    <definedName name="sdfds" localSheetId="52" hidden="1">#REF!</definedName>
    <definedName name="sdfds" localSheetId="53" hidden="1">#REF!</definedName>
    <definedName name="sdfds" localSheetId="54" hidden="1">#REF!</definedName>
    <definedName name="sdfds" localSheetId="55" hidden="1">#REF!</definedName>
    <definedName name="sdfds" localSheetId="56" hidden="1">#REF!</definedName>
    <definedName name="sdfds" localSheetId="57" hidden="1">#REF!</definedName>
    <definedName name="sdfds" localSheetId="58" hidden="1">#REF!</definedName>
    <definedName name="sdfds" localSheetId="59" hidden="1">#REF!</definedName>
    <definedName name="sdfds" localSheetId="60" hidden="1">#REF!</definedName>
    <definedName name="sdfds" localSheetId="61" hidden="1">#REF!</definedName>
    <definedName name="sdfds" localSheetId="62" hidden="1">#REF!</definedName>
    <definedName name="sdfds" localSheetId="63" hidden="1">#REF!</definedName>
    <definedName name="sdfds" localSheetId="64" hidden="1">#REF!</definedName>
    <definedName name="sdfds" localSheetId="65" hidden="1">#REF!</definedName>
    <definedName name="sdfds" localSheetId="66" hidden="1">#REF!</definedName>
    <definedName name="sdfds" localSheetId="67" hidden="1">#REF!</definedName>
    <definedName name="sdfds" localSheetId="68" hidden="1">#REF!</definedName>
    <definedName name="sdfds" localSheetId="69" hidden="1">#REF!</definedName>
    <definedName name="sdfds" localSheetId="70" hidden="1">#REF!</definedName>
    <definedName name="sdfds" localSheetId="71" hidden="1">#REF!</definedName>
    <definedName name="sdfds" localSheetId="72" hidden="1">#REF!</definedName>
    <definedName name="sdfds" localSheetId="73" hidden="1">#REF!</definedName>
    <definedName name="sdfds" localSheetId="74" hidden="1">#REF!</definedName>
    <definedName name="sdfds" localSheetId="75" hidden="1">#REF!</definedName>
    <definedName name="sdfds" localSheetId="76" hidden="1">#REF!</definedName>
    <definedName name="sdfds" localSheetId="77" hidden="1">#REF!</definedName>
    <definedName name="sdfds" localSheetId="78" hidden="1">#REF!</definedName>
    <definedName name="sdfds" localSheetId="79" hidden="1">#REF!</definedName>
    <definedName name="sdfds" localSheetId="80" hidden="1">#REF!</definedName>
    <definedName name="sdfds" localSheetId="81" hidden="1">#REF!</definedName>
    <definedName name="sdfds" localSheetId="82" hidden="1">#REF!</definedName>
    <definedName name="sdfds" localSheetId="83" hidden="1">#REF!</definedName>
    <definedName name="sdfds" localSheetId="84" hidden="1">#REF!</definedName>
    <definedName name="sdfds" localSheetId="85" hidden="1">#REF!</definedName>
    <definedName name="sdfds" localSheetId="86" hidden="1">#REF!</definedName>
    <definedName name="sdfds" localSheetId="87" hidden="1">#REF!</definedName>
    <definedName name="sdfds" localSheetId="88" hidden="1">#REF!</definedName>
    <definedName name="sdfds" localSheetId="89" hidden="1">#REF!</definedName>
    <definedName name="sdfds" localSheetId="90" hidden="1">#REF!</definedName>
    <definedName name="sdfds" localSheetId="91" hidden="1">#REF!</definedName>
    <definedName name="sdfds" localSheetId="92" hidden="1">#REF!</definedName>
    <definedName name="sdfds" localSheetId="93" hidden="1">#REF!</definedName>
    <definedName name="sdfds" localSheetId="94" hidden="1">#REF!</definedName>
    <definedName name="sdfds" localSheetId="95" hidden="1">#REF!</definedName>
    <definedName name="sdfds" localSheetId="96" hidden="1">#REF!</definedName>
    <definedName name="sdfds" localSheetId="97" hidden="1">#REF!</definedName>
    <definedName name="sdfds" localSheetId="98" hidden="1">#REF!</definedName>
    <definedName name="sdfds" localSheetId="99" hidden="1">#REF!</definedName>
    <definedName name="sdfds" localSheetId="100" hidden="1">#REF!</definedName>
    <definedName name="sdfds" localSheetId="101" hidden="1">#REF!</definedName>
    <definedName name="sdfds" localSheetId="102" hidden="1">#REF!</definedName>
    <definedName name="sdfds" localSheetId="103" hidden="1">#REF!</definedName>
    <definedName name="sdfds" localSheetId="15" hidden="1">#REF!</definedName>
    <definedName name="sdfds" localSheetId="16" hidden="1">#REF!</definedName>
    <definedName name="sdfds" localSheetId="20" hidden="1">#REF!</definedName>
    <definedName name="sdfds" localSheetId="21" hidden="1">#REF!</definedName>
    <definedName name="sdfds" localSheetId="22" hidden="1">#REF!</definedName>
    <definedName name="sdfds" localSheetId="23" hidden="1">#REF!</definedName>
    <definedName name="sdfds" localSheetId="17" hidden="1">#REF!</definedName>
    <definedName name="sdfds" localSheetId="24" hidden="1">#REF!</definedName>
    <definedName name="sdfds" localSheetId="25" hidden="1">#REF!</definedName>
    <definedName name="sdfds" localSheetId="18" hidden="1">#REF!</definedName>
    <definedName name="sdfds" localSheetId="19" hidden="1">#REF!</definedName>
    <definedName name="sdfds" localSheetId="5" hidden="1">#REF!</definedName>
    <definedName name="sdfds" localSheetId="6" hidden="1">#REF!</definedName>
    <definedName name="sdfds" localSheetId="7" hidden="1">#REF!</definedName>
    <definedName name="sdfds" localSheetId="8" hidden="1">#REF!</definedName>
    <definedName name="sdfds" localSheetId="9" hidden="1">#REF!</definedName>
    <definedName name="sdfds" localSheetId="10" hidden="1">#REF!</definedName>
    <definedName name="sdfds" localSheetId="11" hidden="1">#REF!</definedName>
    <definedName name="sdfds" localSheetId="12" hidden="1">#REF!</definedName>
    <definedName name="sdfds" localSheetId="13" hidden="1">#REF!</definedName>
    <definedName name="sdfds" localSheetId="14" hidden="1">#REF!</definedName>
    <definedName name="sdfds" hidden="1">#REF!</definedName>
    <definedName name="SE" localSheetId="27">#REF!</definedName>
    <definedName name="SE" localSheetId="26">#REF!</definedName>
    <definedName name="SE" localSheetId="28">#REF!</definedName>
    <definedName name="SE" localSheetId="29">#REF!</definedName>
    <definedName name="SE" localSheetId="30">#REF!</definedName>
    <definedName name="SE" localSheetId="31">#REF!</definedName>
    <definedName name="SE" localSheetId="32">#REF!</definedName>
    <definedName name="SE" localSheetId="33">#REF!</definedName>
    <definedName name="SE" localSheetId="34">#REF!</definedName>
    <definedName name="SE" localSheetId="35">#REF!</definedName>
    <definedName name="SE" localSheetId="36">#REF!</definedName>
    <definedName name="SE" localSheetId="37">#REF!</definedName>
    <definedName name="SE" localSheetId="38">#REF!</definedName>
    <definedName name="SE" localSheetId="39">#REF!</definedName>
    <definedName name="SE" localSheetId="40">#REF!</definedName>
    <definedName name="SE" localSheetId="41">#REF!</definedName>
    <definedName name="SE" localSheetId="42">#REF!</definedName>
    <definedName name="SE" localSheetId="43">#REF!</definedName>
    <definedName name="SE" localSheetId="44">#REF!</definedName>
    <definedName name="SE" localSheetId="45">#REF!</definedName>
    <definedName name="SE" localSheetId="46">#REF!</definedName>
    <definedName name="SE" localSheetId="47">#REF!</definedName>
    <definedName name="SE" localSheetId="48">#REF!</definedName>
    <definedName name="SE" localSheetId="49">#REF!</definedName>
    <definedName name="SE" localSheetId="50">#REF!</definedName>
    <definedName name="SE" localSheetId="51">#REF!</definedName>
    <definedName name="SE" localSheetId="52">#REF!</definedName>
    <definedName name="SE" localSheetId="53">#REF!</definedName>
    <definedName name="SE" localSheetId="54">#REF!</definedName>
    <definedName name="SE" localSheetId="55">#REF!</definedName>
    <definedName name="SE" localSheetId="56">#REF!</definedName>
    <definedName name="SE" localSheetId="57">#REF!</definedName>
    <definedName name="SE" localSheetId="58">#REF!</definedName>
    <definedName name="SE" localSheetId="59">#REF!</definedName>
    <definedName name="SE" localSheetId="60">#REF!</definedName>
    <definedName name="SE" localSheetId="61">#REF!</definedName>
    <definedName name="SE" localSheetId="62">#REF!</definedName>
    <definedName name="SE" localSheetId="63">#REF!</definedName>
    <definedName name="SE" localSheetId="64">#REF!</definedName>
    <definedName name="SE" localSheetId="65">#REF!</definedName>
    <definedName name="SE" localSheetId="66">#REF!</definedName>
    <definedName name="SE" localSheetId="67">#REF!</definedName>
    <definedName name="SE" localSheetId="68">#REF!</definedName>
    <definedName name="SE" localSheetId="69">#REF!</definedName>
    <definedName name="SE" localSheetId="70">#REF!</definedName>
    <definedName name="SE" localSheetId="71">#REF!</definedName>
    <definedName name="SE" localSheetId="72">#REF!</definedName>
    <definedName name="SE" localSheetId="73">#REF!</definedName>
    <definedName name="SE" localSheetId="74">#REF!</definedName>
    <definedName name="SE" localSheetId="75">#REF!</definedName>
    <definedName name="SE" localSheetId="76">#REF!</definedName>
    <definedName name="SE" localSheetId="77">#REF!</definedName>
    <definedName name="SE" localSheetId="78">#REF!</definedName>
    <definedName name="SE" localSheetId="79">#REF!</definedName>
    <definedName name="SE" localSheetId="80">#REF!</definedName>
    <definedName name="SE" localSheetId="81">#REF!</definedName>
    <definedName name="SE" localSheetId="82">#REF!</definedName>
    <definedName name="SE" localSheetId="83">#REF!</definedName>
    <definedName name="SE" localSheetId="84">#REF!</definedName>
    <definedName name="SE" localSheetId="85">#REF!</definedName>
    <definedName name="SE" localSheetId="86">#REF!</definedName>
    <definedName name="SE" localSheetId="87">#REF!</definedName>
    <definedName name="SE" localSheetId="88">#REF!</definedName>
    <definedName name="SE" localSheetId="89">#REF!</definedName>
    <definedName name="SE" localSheetId="90">#REF!</definedName>
    <definedName name="SE" localSheetId="91">#REF!</definedName>
    <definedName name="SE" localSheetId="92">#REF!</definedName>
    <definedName name="SE" localSheetId="93">#REF!</definedName>
    <definedName name="SE" localSheetId="94">#REF!</definedName>
    <definedName name="SE" localSheetId="95">#REF!</definedName>
    <definedName name="SE" localSheetId="96">#REF!</definedName>
    <definedName name="SE" localSheetId="97">#REF!</definedName>
    <definedName name="SE" localSheetId="98">#REF!</definedName>
    <definedName name="SE" localSheetId="99">#REF!</definedName>
    <definedName name="SE" localSheetId="100">#REF!</definedName>
    <definedName name="SE" localSheetId="101">#REF!</definedName>
    <definedName name="SE" localSheetId="102">#REF!</definedName>
    <definedName name="SE" localSheetId="103">#REF!</definedName>
    <definedName name="SE" localSheetId="15">#REF!</definedName>
    <definedName name="SE" localSheetId="16">#REF!</definedName>
    <definedName name="SE" localSheetId="20">#REF!</definedName>
    <definedName name="SE" localSheetId="21">#REF!</definedName>
    <definedName name="SE" localSheetId="22">#REF!</definedName>
    <definedName name="SE" localSheetId="23">#REF!</definedName>
    <definedName name="SE" localSheetId="17">#REF!</definedName>
    <definedName name="SE" localSheetId="24">#REF!</definedName>
    <definedName name="SE" localSheetId="25">#REF!</definedName>
    <definedName name="SE" localSheetId="18">#REF!</definedName>
    <definedName name="SE" localSheetId="19">#REF!</definedName>
    <definedName name="SE" localSheetId="5">#REF!</definedName>
    <definedName name="SE" localSheetId="6">#REF!</definedName>
    <definedName name="SE" localSheetId="7">#REF!</definedName>
    <definedName name="SE" localSheetId="8">#REF!</definedName>
    <definedName name="SE" localSheetId="9">#REF!</definedName>
    <definedName name="SE" localSheetId="10">#REF!</definedName>
    <definedName name="SE" localSheetId="11">#REF!</definedName>
    <definedName name="SE" localSheetId="12">#REF!</definedName>
    <definedName name="SE" localSheetId="13">#REF!</definedName>
    <definedName name="SE" localSheetId="14">#REF!</definedName>
    <definedName name="SE">#REF!</definedName>
    <definedName name="Select_ACat1" localSheetId="27">[11]!Select_ACat1</definedName>
    <definedName name="Select_ACat1" localSheetId="26">[11]!Select_ACat1</definedName>
    <definedName name="Select_ACat1" localSheetId="28">[11]!Select_ACat1</definedName>
    <definedName name="Select_ACat1" localSheetId="29">[11]!Select_ACat1</definedName>
    <definedName name="Select_ACat1" localSheetId="30">[11]!Select_ACat1</definedName>
    <definedName name="Select_ACat1" localSheetId="31">[11]!Select_ACat1</definedName>
    <definedName name="Select_ACat1" localSheetId="32">[11]!Select_ACat1</definedName>
    <definedName name="Select_ACat1" localSheetId="33">[11]!Select_ACat1</definedName>
    <definedName name="Select_ACat1" localSheetId="34">[11]!Select_ACat1</definedName>
    <definedName name="Select_ACat1" localSheetId="35">[11]!Select_ACat1</definedName>
    <definedName name="Select_ACat1" localSheetId="36">[11]!Select_ACat1</definedName>
    <definedName name="Select_ACat1" localSheetId="37">[11]!Select_ACat1</definedName>
    <definedName name="Select_ACat1" localSheetId="38">[11]!Select_ACat1</definedName>
    <definedName name="Select_ACat1" localSheetId="39">[11]!Select_ACat1</definedName>
    <definedName name="Select_ACat1" localSheetId="40">[11]!Select_ACat1</definedName>
    <definedName name="Select_ACat1" localSheetId="41">[11]!Select_ACat1</definedName>
    <definedName name="Select_ACat1" localSheetId="42">[11]!Select_ACat1</definedName>
    <definedName name="Select_ACat1" localSheetId="43">[11]!Select_ACat1</definedName>
    <definedName name="Select_ACat1" localSheetId="44">[11]!Select_ACat1</definedName>
    <definedName name="Select_ACat1" localSheetId="45">[11]!Select_ACat1</definedName>
    <definedName name="Select_ACat1" localSheetId="46">[11]!Select_ACat1</definedName>
    <definedName name="Select_ACat1" localSheetId="47">[11]!Select_ACat1</definedName>
    <definedName name="Select_ACat1" localSheetId="48">[11]!Select_ACat1</definedName>
    <definedName name="Select_ACat1" localSheetId="49">[11]!Select_ACat1</definedName>
    <definedName name="Select_ACat1" localSheetId="50">[11]!Select_ACat1</definedName>
    <definedName name="Select_ACat1" localSheetId="51">[11]!Select_ACat1</definedName>
    <definedName name="Select_ACat1" localSheetId="52">[11]!Select_ACat1</definedName>
    <definedName name="Select_ACat1" localSheetId="53">[11]!Select_ACat1</definedName>
    <definedName name="Select_ACat1" localSheetId="54">[11]!Select_ACat1</definedName>
    <definedName name="Select_ACat1" localSheetId="55">[11]!Select_ACat1</definedName>
    <definedName name="Select_ACat1" localSheetId="56">[11]!Select_ACat1</definedName>
    <definedName name="Select_ACat1" localSheetId="57">[11]!Select_ACat1</definedName>
    <definedName name="Select_ACat1" localSheetId="58">[11]!Select_ACat1</definedName>
    <definedName name="Select_ACat1" localSheetId="59">[11]!Select_ACat1</definedName>
    <definedName name="Select_ACat1" localSheetId="60">[11]!Select_ACat1</definedName>
    <definedName name="Select_ACat1" localSheetId="61">[11]!Select_ACat1</definedName>
    <definedName name="Select_ACat1" localSheetId="62">[11]!Select_ACat1</definedName>
    <definedName name="Select_ACat1" localSheetId="63">[11]!Select_ACat1</definedName>
    <definedName name="Select_ACat1" localSheetId="64">[11]!Select_ACat1</definedName>
    <definedName name="Select_ACat1" localSheetId="65">[11]!Select_ACat1</definedName>
    <definedName name="Select_ACat1" localSheetId="66">[11]!Select_ACat1</definedName>
    <definedName name="Select_ACat1" localSheetId="67">[11]!Select_ACat1</definedName>
    <definedName name="Select_ACat1" localSheetId="68">[11]!Select_ACat1</definedName>
    <definedName name="Select_ACat1" localSheetId="69">[11]!Select_ACat1</definedName>
    <definedName name="Select_ACat1" localSheetId="70">[11]!Select_ACat1</definedName>
    <definedName name="Select_ACat1" localSheetId="71">[11]!Select_ACat1</definedName>
    <definedName name="Select_ACat1" localSheetId="72">[11]!Select_ACat1</definedName>
    <definedName name="Select_ACat1" localSheetId="73">[11]!Select_ACat1</definedName>
    <definedName name="Select_ACat1" localSheetId="74">[11]!Select_ACat1</definedName>
    <definedName name="Select_ACat1" localSheetId="75">[11]!Select_ACat1</definedName>
    <definedName name="Select_ACat1" localSheetId="76">[11]!Select_ACat1</definedName>
    <definedName name="Select_ACat1" localSheetId="77">[11]!Select_ACat1</definedName>
    <definedName name="Select_ACat1" localSheetId="78">[11]!Select_ACat1</definedName>
    <definedName name="Select_ACat1" localSheetId="79">[11]!Select_ACat1</definedName>
    <definedName name="Select_ACat1" localSheetId="80">[11]!Select_ACat1</definedName>
    <definedName name="Select_ACat1" localSheetId="81">[11]!Select_ACat1</definedName>
    <definedName name="Select_ACat1" localSheetId="82">[11]!Select_ACat1</definedName>
    <definedName name="Select_ACat1" localSheetId="83">[11]!Select_ACat1</definedName>
    <definedName name="Select_ACat1" localSheetId="84">[11]!Select_ACat1</definedName>
    <definedName name="Select_ACat1" localSheetId="85">[11]!Select_ACat1</definedName>
    <definedName name="Select_ACat1" localSheetId="86">[11]!Select_ACat1</definedName>
    <definedName name="Select_ACat1" localSheetId="87">[11]!Select_ACat1</definedName>
    <definedName name="Select_ACat1" localSheetId="88">[11]!Select_ACat1</definedName>
    <definedName name="Select_ACat1" localSheetId="89">[11]!Select_ACat1</definedName>
    <definedName name="Select_ACat1" localSheetId="90">[11]!Select_ACat1</definedName>
    <definedName name="Select_ACat1" localSheetId="91">[11]!Select_ACat1</definedName>
    <definedName name="Select_ACat1" localSheetId="92">[11]!Select_ACat1</definedName>
    <definedName name="Select_ACat1" localSheetId="93">[11]!Select_ACat1</definedName>
    <definedName name="Select_ACat1" localSheetId="94">[11]!Select_ACat1</definedName>
    <definedName name="Select_ACat1" localSheetId="95">[11]!Select_ACat1</definedName>
    <definedName name="Select_ACat1" localSheetId="96">[11]!Select_ACat1</definedName>
    <definedName name="Select_ACat1" localSheetId="97">[11]!Select_ACat1</definedName>
    <definedName name="Select_ACat1" localSheetId="98">[11]!Select_ACat1</definedName>
    <definedName name="Select_ACat1" localSheetId="99">[11]!Select_ACat1</definedName>
    <definedName name="Select_ACat1" localSheetId="100">[11]!Select_ACat1</definedName>
    <definedName name="Select_ACat1" localSheetId="101">[11]!Select_ACat1</definedName>
    <definedName name="Select_ACat1" localSheetId="102">[11]!Select_ACat1</definedName>
    <definedName name="Select_ACat1" localSheetId="103">[11]!Select_ACat1</definedName>
    <definedName name="Select_ACat1" localSheetId="104">[11]!Select_ACat1</definedName>
    <definedName name="Select_ACat1" localSheetId="15">[11]!Select_ACat1</definedName>
    <definedName name="Select_ACat1" localSheetId="16">[11]!Select_ACat1</definedName>
    <definedName name="Select_ACat1" localSheetId="20">[11]!Select_ACat1</definedName>
    <definedName name="Select_ACat1" localSheetId="21">[11]!Select_ACat1</definedName>
    <definedName name="Select_ACat1" localSheetId="22">[11]!Select_ACat1</definedName>
    <definedName name="Select_ACat1" localSheetId="23">[11]!Select_ACat1</definedName>
    <definedName name="Select_ACat1" localSheetId="17">[11]!Select_ACat1</definedName>
    <definedName name="Select_ACat1" localSheetId="24">[11]!Select_ACat1</definedName>
    <definedName name="Select_ACat1" localSheetId="25">[11]!Select_ACat1</definedName>
    <definedName name="Select_ACat1" localSheetId="18">[11]!Select_ACat1</definedName>
    <definedName name="Select_ACat1" localSheetId="19">[11]!Select_ACat1</definedName>
    <definedName name="Select_ACat1" localSheetId="5">[11]!Select_ACat1</definedName>
    <definedName name="Select_ACat1" localSheetId="6">[11]!Select_ACat1</definedName>
    <definedName name="Select_ACat1" localSheetId="7">[11]!Select_ACat1</definedName>
    <definedName name="Select_ACat1" localSheetId="8">[11]!Select_ACat1</definedName>
    <definedName name="Select_ACat1" localSheetId="9">[11]!Select_ACat1</definedName>
    <definedName name="Select_ACat1" localSheetId="10">[11]!Select_ACat1</definedName>
    <definedName name="Select_ACat1" localSheetId="11">[11]!Select_ACat1</definedName>
    <definedName name="Select_ACat1" localSheetId="12">[11]!Select_ACat1</definedName>
    <definedName name="Select_ACat1" localSheetId="13">[11]!Select_ACat1</definedName>
    <definedName name="Select_ACat1" localSheetId="14">[11]!Select_ACat1</definedName>
    <definedName name="Select_ACat1">[11]!Select_ACat1</definedName>
    <definedName name="Select_ACat2" localSheetId="27">[11]!Select_ACat2</definedName>
    <definedName name="Select_ACat2" localSheetId="26">[11]!Select_ACat2</definedName>
    <definedName name="Select_ACat2" localSheetId="28">[11]!Select_ACat2</definedName>
    <definedName name="Select_ACat2" localSheetId="29">[11]!Select_ACat2</definedName>
    <definedName name="Select_ACat2" localSheetId="30">[11]!Select_ACat2</definedName>
    <definedName name="Select_ACat2" localSheetId="31">[11]!Select_ACat2</definedName>
    <definedName name="Select_ACat2" localSheetId="32">[11]!Select_ACat2</definedName>
    <definedName name="Select_ACat2" localSheetId="33">[11]!Select_ACat2</definedName>
    <definedName name="Select_ACat2" localSheetId="34">[11]!Select_ACat2</definedName>
    <definedName name="Select_ACat2" localSheetId="35">[11]!Select_ACat2</definedName>
    <definedName name="Select_ACat2" localSheetId="36">[11]!Select_ACat2</definedName>
    <definedName name="Select_ACat2" localSheetId="37">[11]!Select_ACat2</definedName>
    <definedName name="Select_ACat2" localSheetId="38">[11]!Select_ACat2</definedName>
    <definedName name="Select_ACat2" localSheetId="39">[11]!Select_ACat2</definedName>
    <definedName name="Select_ACat2" localSheetId="40">[11]!Select_ACat2</definedName>
    <definedName name="Select_ACat2" localSheetId="41">[11]!Select_ACat2</definedName>
    <definedName name="Select_ACat2" localSheetId="42">[11]!Select_ACat2</definedName>
    <definedName name="Select_ACat2" localSheetId="43">[11]!Select_ACat2</definedName>
    <definedName name="Select_ACat2" localSheetId="44">[11]!Select_ACat2</definedName>
    <definedName name="Select_ACat2" localSheetId="45">[11]!Select_ACat2</definedName>
    <definedName name="Select_ACat2" localSheetId="46">[11]!Select_ACat2</definedName>
    <definedName name="Select_ACat2" localSheetId="47">[11]!Select_ACat2</definedName>
    <definedName name="Select_ACat2" localSheetId="48">[11]!Select_ACat2</definedName>
    <definedName name="Select_ACat2" localSheetId="49">[11]!Select_ACat2</definedName>
    <definedName name="Select_ACat2" localSheetId="50">[11]!Select_ACat2</definedName>
    <definedName name="Select_ACat2" localSheetId="51">[11]!Select_ACat2</definedName>
    <definedName name="Select_ACat2" localSheetId="52">[11]!Select_ACat2</definedName>
    <definedName name="Select_ACat2" localSheetId="53">[11]!Select_ACat2</definedName>
    <definedName name="Select_ACat2" localSheetId="54">[11]!Select_ACat2</definedName>
    <definedName name="Select_ACat2" localSheetId="55">[11]!Select_ACat2</definedName>
    <definedName name="Select_ACat2" localSheetId="56">[11]!Select_ACat2</definedName>
    <definedName name="Select_ACat2" localSheetId="57">[11]!Select_ACat2</definedName>
    <definedName name="Select_ACat2" localSheetId="58">[11]!Select_ACat2</definedName>
    <definedName name="Select_ACat2" localSheetId="59">[11]!Select_ACat2</definedName>
    <definedName name="Select_ACat2" localSheetId="60">[11]!Select_ACat2</definedName>
    <definedName name="Select_ACat2" localSheetId="61">[11]!Select_ACat2</definedName>
    <definedName name="Select_ACat2" localSheetId="62">[11]!Select_ACat2</definedName>
    <definedName name="Select_ACat2" localSheetId="63">[11]!Select_ACat2</definedName>
    <definedName name="Select_ACat2" localSheetId="64">[11]!Select_ACat2</definedName>
    <definedName name="Select_ACat2" localSheetId="65">[11]!Select_ACat2</definedName>
    <definedName name="Select_ACat2" localSheetId="66">[11]!Select_ACat2</definedName>
    <definedName name="Select_ACat2" localSheetId="67">[11]!Select_ACat2</definedName>
    <definedName name="Select_ACat2" localSheetId="68">[11]!Select_ACat2</definedName>
    <definedName name="Select_ACat2" localSheetId="69">[11]!Select_ACat2</definedName>
    <definedName name="Select_ACat2" localSheetId="70">[11]!Select_ACat2</definedName>
    <definedName name="Select_ACat2" localSheetId="71">[11]!Select_ACat2</definedName>
    <definedName name="Select_ACat2" localSheetId="72">[11]!Select_ACat2</definedName>
    <definedName name="Select_ACat2" localSheetId="73">[11]!Select_ACat2</definedName>
    <definedName name="Select_ACat2" localSheetId="74">[11]!Select_ACat2</definedName>
    <definedName name="Select_ACat2" localSheetId="75">[11]!Select_ACat2</definedName>
    <definedName name="Select_ACat2" localSheetId="76">[11]!Select_ACat2</definedName>
    <definedName name="Select_ACat2" localSheetId="77">[11]!Select_ACat2</definedName>
    <definedName name="Select_ACat2" localSheetId="78">[11]!Select_ACat2</definedName>
    <definedName name="Select_ACat2" localSheetId="79">[11]!Select_ACat2</definedName>
    <definedName name="Select_ACat2" localSheetId="80">[11]!Select_ACat2</definedName>
    <definedName name="Select_ACat2" localSheetId="81">[11]!Select_ACat2</definedName>
    <definedName name="Select_ACat2" localSheetId="82">[11]!Select_ACat2</definedName>
    <definedName name="Select_ACat2" localSheetId="83">[11]!Select_ACat2</definedName>
    <definedName name="Select_ACat2" localSheetId="84">[11]!Select_ACat2</definedName>
    <definedName name="Select_ACat2" localSheetId="85">[11]!Select_ACat2</definedName>
    <definedName name="Select_ACat2" localSheetId="86">[11]!Select_ACat2</definedName>
    <definedName name="Select_ACat2" localSheetId="87">[11]!Select_ACat2</definedName>
    <definedName name="Select_ACat2" localSheetId="88">[11]!Select_ACat2</definedName>
    <definedName name="Select_ACat2" localSheetId="89">[11]!Select_ACat2</definedName>
    <definedName name="Select_ACat2" localSheetId="90">[11]!Select_ACat2</definedName>
    <definedName name="Select_ACat2" localSheetId="91">[11]!Select_ACat2</definedName>
    <definedName name="Select_ACat2" localSheetId="92">[11]!Select_ACat2</definedName>
    <definedName name="Select_ACat2" localSheetId="93">[11]!Select_ACat2</definedName>
    <definedName name="Select_ACat2" localSheetId="94">[11]!Select_ACat2</definedName>
    <definedName name="Select_ACat2" localSheetId="95">[11]!Select_ACat2</definedName>
    <definedName name="Select_ACat2" localSheetId="96">[11]!Select_ACat2</definedName>
    <definedName name="Select_ACat2" localSheetId="97">[11]!Select_ACat2</definedName>
    <definedName name="Select_ACat2" localSheetId="98">[11]!Select_ACat2</definedName>
    <definedName name="Select_ACat2" localSheetId="99">[11]!Select_ACat2</definedName>
    <definedName name="Select_ACat2" localSheetId="100">[11]!Select_ACat2</definedName>
    <definedName name="Select_ACat2" localSheetId="101">[11]!Select_ACat2</definedName>
    <definedName name="Select_ACat2" localSheetId="102">[11]!Select_ACat2</definedName>
    <definedName name="Select_ACat2" localSheetId="103">[11]!Select_ACat2</definedName>
    <definedName name="Select_ACat2" localSheetId="104">[11]!Select_ACat2</definedName>
    <definedName name="Select_ACat2" localSheetId="15">[11]!Select_ACat2</definedName>
    <definedName name="Select_ACat2" localSheetId="16">[11]!Select_ACat2</definedName>
    <definedName name="Select_ACat2" localSheetId="20">[11]!Select_ACat2</definedName>
    <definedName name="Select_ACat2" localSheetId="21">[11]!Select_ACat2</definedName>
    <definedName name="Select_ACat2" localSheetId="22">[11]!Select_ACat2</definedName>
    <definedName name="Select_ACat2" localSheetId="23">[11]!Select_ACat2</definedName>
    <definedName name="Select_ACat2" localSheetId="17">[11]!Select_ACat2</definedName>
    <definedName name="Select_ACat2" localSheetId="24">[11]!Select_ACat2</definedName>
    <definedName name="Select_ACat2" localSheetId="25">[11]!Select_ACat2</definedName>
    <definedName name="Select_ACat2" localSheetId="18">[11]!Select_ACat2</definedName>
    <definedName name="Select_ACat2" localSheetId="19">[11]!Select_ACat2</definedName>
    <definedName name="Select_ACat2" localSheetId="5">[11]!Select_ACat2</definedName>
    <definedName name="Select_ACat2" localSheetId="6">[11]!Select_ACat2</definedName>
    <definedName name="Select_ACat2" localSheetId="7">[11]!Select_ACat2</definedName>
    <definedName name="Select_ACat2" localSheetId="8">[11]!Select_ACat2</definedName>
    <definedName name="Select_ACat2" localSheetId="9">[11]!Select_ACat2</definedName>
    <definedName name="Select_ACat2" localSheetId="10">[11]!Select_ACat2</definedName>
    <definedName name="Select_ACat2" localSheetId="11">[11]!Select_ACat2</definedName>
    <definedName name="Select_ACat2" localSheetId="12">[11]!Select_ACat2</definedName>
    <definedName name="Select_ACat2" localSheetId="13">[11]!Select_ACat2</definedName>
    <definedName name="Select_ACat2" localSheetId="14">[11]!Select_ACat2</definedName>
    <definedName name="Select_ACat2">[11]!Select_ACat2</definedName>
    <definedName name="Select_ACat3" localSheetId="27">[11]!Select_ACat3</definedName>
    <definedName name="Select_ACat3" localSheetId="26">[11]!Select_ACat3</definedName>
    <definedName name="Select_ACat3" localSheetId="28">[11]!Select_ACat3</definedName>
    <definedName name="Select_ACat3" localSheetId="29">[11]!Select_ACat3</definedName>
    <definedName name="Select_ACat3" localSheetId="30">[11]!Select_ACat3</definedName>
    <definedName name="Select_ACat3" localSheetId="31">[11]!Select_ACat3</definedName>
    <definedName name="Select_ACat3" localSheetId="32">[11]!Select_ACat3</definedName>
    <definedName name="Select_ACat3" localSheetId="33">[11]!Select_ACat3</definedName>
    <definedName name="Select_ACat3" localSheetId="34">[11]!Select_ACat3</definedName>
    <definedName name="Select_ACat3" localSheetId="35">[11]!Select_ACat3</definedName>
    <definedName name="Select_ACat3" localSheetId="36">[11]!Select_ACat3</definedName>
    <definedName name="Select_ACat3" localSheetId="37">[11]!Select_ACat3</definedName>
    <definedName name="Select_ACat3" localSheetId="38">[11]!Select_ACat3</definedName>
    <definedName name="Select_ACat3" localSheetId="39">[11]!Select_ACat3</definedName>
    <definedName name="Select_ACat3" localSheetId="40">[11]!Select_ACat3</definedName>
    <definedName name="Select_ACat3" localSheetId="41">[11]!Select_ACat3</definedName>
    <definedName name="Select_ACat3" localSheetId="42">[11]!Select_ACat3</definedName>
    <definedName name="Select_ACat3" localSheetId="43">[11]!Select_ACat3</definedName>
    <definedName name="Select_ACat3" localSheetId="44">[11]!Select_ACat3</definedName>
    <definedName name="Select_ACat3" localSheetId="45">[11]!Select_ACat3</definedName>
    <definedName name="Select_ACat3" localSheetId="46">[11]!Select_ACat3</definedName>
    <definedName name="Select_ACat3" localSheetId="47">[11]!Select_ACat3</definedName>
    <definedName name="Select_ACat3" localSheetId="48">[11]!Select_ACat3</definedName>
    <definedName name="Select_ACat3" localSheetId="49">[11]!Select_ACat3</definedName>
    <definedName name="Select_ACat3" localSheetId="50">[11]!Select_ACat3</definedName>
    <definedName name="Select_ACat3" localSheetId="51">[11]!Select_ACat3</definedName>
    <definedName name="Select_ACat3" localSheetId="52">[11]!Select_ACat3</definedName>
    <definedName name="Select_ACat3" localSheetId="53">[11]!Select_ACat3</definedName>
    <definedName name="Select_ACat3" localSheetId="54">[11]!Select_ACat3</definedName>
    <definedName name="Select_ACat3" localSheetId="55">[11]!Select_ACat3</definedName>
    <definedName name="Select_ACat3" localSheetId="56">[11]!Select_ACat3</definedName>
    <definedName name="Select_ACat3" localSheetId="57">[11]!Select_ACat3</definedName>
    <definedName name="Select_ACat3" localSheetId="58">[11]!Select_ACat3</definedName>
    <definedName name="Select_ACat3" localSheetId="59">[11]!Select_ACat3</definedName>
    <definedName name="Select_ACat3" localSheetId="60">[11]!Select_ACat3</definedName>
    <definedName name="Select_ACat3" localSheetId="61">[11]!Select_ACat3</definedName>
    <definedName name="Select_ACat3" localSheetId="62">[11]!Select_ACat3</definedName>
    <definedName name="Select_ACat3" localSheetId="63">[11]!Select_ACat3</definedName>
    <definedName name="Select_ACat3" localSheetId="64">[11]!Select_ACat3</definedName>
    <definedName name="Select_ACat3" localSheetId="65">[11]!Select_ACat3</definedName>
    <definedName name="Select_ACat3" localSheetId="66">[11]!Select_ACat3</definedName>
    <definedName name="Select_ACat3" localSheetId="67">[11]!Select_ACat3</definedName>
    <definedName name="Select_ACat3" localSheetId="68">[11]!Select_ACat3</definedName>
    <definedName name="Select_ACat3" localSheetId="69">[11]!Select_ACat3</definedName>
    <definedName name="Select_ACat3" localSheetId="70">[11]!Select_ACat3</definedName>
    <definedName name="Select_ACat3" localSheetId="71">[11]!Select_ACat3</definedName>
    <definedName name="Select_ACat3" localSheetId="72">[11]!Select_ACat3</definedName>
    <definedName name="Select_ACat3" localSheetId="73">[11]!Select_ACat3</definedName>
    <definedName name="Select_ACat3" localSheetId="74">[11]!Select_ACat3</definedName>
    <definedName name="Select_ACat3" localSheetId="75">[11]!Select_ACat3</definedName>
    <definedName name="Select_ACat3" localSheetId="76">[11]!Select_ACat3</definedName>
    <definedName name="Select_ACat3" localSheetId="77">[11]!Select_ACat3</definedName>
    <definedName name="Select_ACat3" localSheetId="78">[11]!Select_ACat3</definedName>
    <definedName name="Select_ACat3" localSheetId="79">[11]!Select_ACat3</definedName>
    <definedName name="Select_ACat3" localSheetId="80">[11]!Select_ACat3</definedName>
    <definedName name="Select_ACat3" localSheetId="81">[11]!Select_ACat3</definedName>
    <definedName name="Select_ACat3" localSheetId="82">[11]!Select_ACat3</definedName>
    <definedName name="Select_ACat3" localSheetId="83">[11]!Select_ACat3</definedName>
    <definedName name="Select_ACat3" localSheetId="84">[11]!Select_ACat3</definedName>
    <definedName name="Select_ACat3" localSheetId="85">[11]!Select_ACat3</definedName>
    <definedName name="Select_ACat3" localSheetId="86">[11]!Select_ACat3</definedName>
    <definedName name="Select_ACat3" localSheetId="87">[11]!Select_ACat3</definedName>
    <definedName name="Select_ACat3" localSheetId="88">[11]!Select_ACat3</definedName>
    <definedName name="Select_ACat3" localSheetId="89">[11]!Select_ACat3</definedName>
    <definedName name="Select_ACat3" localSheetId="90">[11]!Select_ACat3</definedName>
    <definedName name="Select_ACat3" localSheetId="91">[11]!Select_ACat3</definedName>
    <definedName name="Select_ACat3" localSheetId="92">[11]!Select_ACat3</definedName>
    <definedName name="Select_ACat3" localSheetId="93">[11]!Select_ACat3</definedName>
    <definedName name="Select_ACat3" localSheetId="94">[11]!Select_ACat3</definedName>
    <definedName name="Select_ACat3" localSheetId="95">[11]!Select_ACat3</definedName>
    <definedName name="Select_ACat3" localSheetId="96">[11]!Select_ACat3</definedName>
    <definedName name="Select_ACat3" localSheetId="97">[11]!Select_ACat3</definedName>
    <definedName name="Select_ACat3" localSheetId="98">[11]!Select_ACat3</definedName>
    <definedName name="Select_ACat3" localSheetId="99">[11]!Select_ACat3</definedName>
    <definedName name="Select_ACat3" localSheetId="100">[11]!Select_ACat3</definedName>
    <definedName name="Select_ACat3" localSheetId="101">[11]!Select_ACat3</definedName>
    <definedName name="Select_ACat3" localSheetId="102">[11]!Select_ACat3</definedName>
    <definedName name="Select_ACat3" localSheetId="103">[11]!Select_ACat3</definedName>
    <definedName name="Select_ACat3" localSheetId="104">[11]!Select_ACat3</definedName>
    <definedName name="Select_ACat3" localSheetId="15">[11]!Select_ACat3</definedName>
    <definedName name="Select_ACat3" localSheetId="16">[11]!Select_ACat3</definedName>
    <definedName name="Select_ACat3" localSheetId="20">[11]!Select_ACat3</definedName>
    <definedName name="Select_ACat3" localSheetId="21">[11]!Select_ACat3</definedName>
    <definedName name="Select_ACat3" localSheetId="22">[11]!Select_ACat3</definedName>
    <definedName name="Select_ACat3" localSheetId="23">[11]!Select_ACat3</definedName>
    <definedName name="Select_ACat3" localSheetId="17">[11]!Select_ACat3</definedName>
    <definedName name="Select_ACat3" localSheetId="24">[11]!Select_ACat3</definedName>
    <definedName name="Select_ACat3" localSheetId="25">[11]!Select_ACat3</definedName>
    <definedName name="Select_ACat3" localSheetId="18">[11]!Select_ACat3</definedName>
    <definedName name="Select_ACat3" localSheetId="19">[11]!Select_ACat3</definedName>
    <definedName name="Select_ACat3" localSheetId="5">[11]!Select_ACat3</definedName>
    <definedName name="Select_ACat3" localSheetId="6">[11]!Select_ACat3</definedName>
    <definedName name="Select_ACat3" localSheetId="7">[11]!Select_ACat3</definedName>
    <definedName name="Select_ACat3" localSheetId="8">[11]!Select_ACat3</definedName>
    <definedName name="Select_ACat3" localSheetId="9">[11]!Select_ACat3</definedName>
    <definedName name="Select_ACat3" localSheetId="10">[11]!Select_ACat3</definedName>
    <definedName name="Select_ACat3" localSheetId="11">[11]!Select_ACat3</definedName>
    <definedName name="Select_ACat3" localSheetId="12">[11]!Select_ACat3</definedName>
    <definedName name="Select_ACat3" localSheetId="13">[11]!Select_ACat3</definedName>
    <definedName name="Select_ACat3" localSheetId="14">[11]!Select_ACat3</definedName>
    <definedName name="Select_ACat3">[11]!Select_ACat3</definedName>
    <definedName name="Select_Cat1" localSheetId="27">[17]!Select_Cat1</definedName>
    <definedName name="Select_Cat1" localSheetId="26">[17]!Select_Cat1</definedName>
    <definedName name="Select_Cat1" localSheetId="28">[17]!Select_Cat1</definedName>
    <definedName name="Select_Cat1" localSheetId="29">[17]!Select_Cat1</definedName>
    <definedName name="Select_Cat1" localSheetId="30">[17]!Select_Cat1</definedName>
    <definedName name="Select_Cat1" localSheetId="31">[17]!Select_Cat1</definedName>
    <definedName name="Select_Cat1" localSheetId="32">[17]!Select_Cat1</definedName>
    <definedName name="Select_Cat1" localSheetId="33">[17]!Select_Cat1</definedName>
    <definedName name="Select_Cat1" localSheetId="34">[17]!Select_Cat1</definedName>
    <definedName name="Select_Cat1" localSheetId="35">[17]!Select_Cat1</definedName>
    <definedName name="Select_Cat1" localSheetId="36">[17]!Select_Cat1</definedName>
    <definedName name="Select_Cat1" localSheetId="37">[17]!Select_Cat1</definedName>
    <definedName name="Select_Cat1" localSheetId="38">[17]!Select_Cat1</definedName>
    <definedName name="Select_Cat1" localSheetId="39">[17]!Select_Cat1</definedName>
    <definedName name="Select_Cat1" localSheetId="40">[17]!Select_Cat1</definedName>
    <definedName name="Select_Cat1" localSheetId="41">[17]!Select_Cat1</definedName>
    <definedName name="Select_Cat1" localSheetId="42">[17]!Select_Cat1</definedName>
    <definedName name="Select_Cat1" localSheetId="43">[17]!Select_Cat1</definedName>
    <definedName name="Select_Cat1" localSheetId="44">[17]!Select_Cat1</definedName>
    <definedName name="Select_Cat1" localSheetId="45">[17]!Select_Cat1</definedName>
    <definedName name="Select_Cat1" localSheetId="46">[17]!Select_Cat1</definedName>
    <definedName name="Select_Cat1" localSheetId="47">[17]!Select_Cat1</definedName>
    <definedName name="Select_Cat1" localSheetId="48">[17]!Select_Cat1</definedName>
    <definedName name="Select_Cat1" localSheetId="49">[17]!Select_Cat1</definedName>
    <definedName name="Select_Cat1" localSheetId="50">[17]!Select_Cat1</definedName>
    <definedName name="Select_Cat1" localSheetId="51">[17]!Select_Cat1</definedName>
    <definedName name="Select_Cat1" localSheetId="52">[17]!Select_Cat1</definedName>
    <definedName name="Select_Cat1" localSheetId="53">[17]!Select_Cat1</definedName>
    <definedName name="Select_Cat1" localSheetId="54">[17]!Select_Cat1</definedName>
    <definedName name="Select_Cat1" localSheetId="55">[17]!Select_Cat1</definedName>
    <definedName name="Select_Cat1" localSheetId="56">[17]!Select_Cat1</definedName>
    <definedName name="Select_Cat1" localSheetId="57">[17]!Select_Cat1</definedName>
    <definedName name="Select_Cat1" localSheetId="58">[17]!Select_Cat1</definedName>
    <definedName name="Select_Cat1" localSheetId="59">[17]!Select_Cat1</definedName>
    <definedName name="Select_Cat1" localSheetId="60">[17]!Select_Cat1</definedName>
    <definedName name="Select_Cat1" localSheetId="61">[17]!Select_Cat1</definedName>
    <definedName name="Select_Cat1" localSheetId="62">[17]!Select_Cat1</definedName>
    <definedName name="Select_Cat1" localSheetId="63">[17]!Select_Cat1</definedName>
    <definedName name="Select_Cat1" localSheetId="64">[17]!Select_Cat1</definedName>
    <definedName name="Select_Cat1" localSheetId="65">[17]!Select_Cat1</definedName>
    <definedName name="Select_Cat1" localSheetId="66">[17]!Select_Cat1</definedName>
    <definedName name="Select_Cat1" localSheetId="67">[17]!Select_Cat1</definedName>
    <definedName name="Select_Cat1" localSheetId="68">[17]!Select_Cat1</definedName>
    <definedName name="Select_Cat1" localSheetId="69">[17]!Select_Cat1</definedName>
    <definedName name="Select_Cat1" localSheetId="70">[17]!Select_Cat1</definedName>
    <definedName name="Select_Cat1" localSheetId="71">[17]!Select_Cat1</definedName>
    <definedName name="Select_Cat1" localSheetId="72">[17]!Select_Cat1</definedName>
    <definedName name="Select_Cat1" localSheetId="73">[17]!Select_Cat1</definedName>
    <definedName name="Select_Cat1" localSheetId="74">[17]!Select_Cat1</definedName>
    <definedName name="Select_Cat1" localSheetId="75">[17]!Select_Cat1</definedName>
    <definedName name="Select_Cat1" localSheetId="76">[17]!Select_Cat1</definedName>
    <definedName name="Select_Cat1" localSheetId="77">[17]!Select_Cat1</definedName>
    <definedName name="Select_Cat1" localSheetId="78">[17]!Select_Cat1</definedName>
    <definedName name="Select_Cat1" localSheetId="79">[17]!Select_Cat1</definedName>
    <definedName name="Select_Cat1" localSheetId="80">[17]!Select_Cat1</definedName>
    <definedName name="Select_Cat1" localSheetId="81">[17]!Select_Cat1</definedName>
    <definedName name="Select_Cat1" localSheetId="82">[17]!Select_Cat1</definedName>
    <definedName name="Select_Cat1" localSheetId="83">[17]!Select_Cat1</definedName>
    <definedName name="Select_Cat1" localSheetId="84">[17]!Select_Cat1</definedName>
    <definedName name="Select_Cat1" localSheetId="85">[17]!Select_Cat1</definedName>
    <definedName name="Select_Cat1" localSheetId="86">[17]!Select_Cat1</definedName>
    <definedName name="Select_Cat1" localSheetId="87">[17]!Select_Cat1</definedName>
    <definedName name="Select_Cat1" localSheetId="88">[17]!Select_Cat1</definedName>
    <definedName name="Select_Cat1" localSheetId="89">[17]!Select_Cat1</definedName>
    <definedName name="Select_Cat1" localSheetId="90">[17]!Select_Cat1</definedName>
    <definedName name="Select_Cat1" localSheetId="91">[17]!Select_Cat1</definedName>
    <definedName name="Select_Cat1" localSheetId="92">[17]!Select_Cat1</definedName>
    <definedName name="Select_Cat1" localSheetId="93">[17]!Select_Cat1</definedName>
    <definedName name="Select_Cat1" localSheetId="94">[17]!Select_Cat1</definedName>
    <definedName name="Select_Cat1" localSheetId="95">[17]!Select_Cat1</definedName>
    <definedName name="Select_Cat1" localSheetId="96">[17]!Select_Cat1</definedName>
    <definedName name="Select_Cat1" localSheetId="97">[17]!Select_Cat1</definedName>
    <definedName name="Select_Cat1" localSheetId="98">[17]!Select_Cat1</definedName>
    <definedName name="Select_Cat1" localSheetId="99">[17]!Select_Cat1</definedName>
    <definedName name="Select_Cat1" localSheetId="100">[17]!Select_Cat1</definedName>
    <definedName name="Select_Cat1" localSheetId="101">[17]!Select_Cat1</definedName>
    <definedName name="Select_Cat1" localSheetId="102">[17]!Select_Cat1</definedName>
    <definedName name="Select_Cat1" localSheetId="103">[17]!Select_Cat1</definedName>
    <definedName name="Select_Cat1" localSheetId="104">[17]!Select_Cat1</definedName>
    <definedName name="Select_Cat1" localSheetId="15">[17]!Select_Cat1</definedName>
    <definedName name="Select_Cat1" localSheetId="16">[17]!Select_Cat1</definedName>
    <definedName name="Select_Cat1" localSheetId="20">[17]!Select_Cat1</definedName>
    <definedName name="Select_Cat1" localSheetId="21">[17]!Select_Cat1</definedName>
    <definedName name="Select_Cat1" localSheetId="22">[17]!Select_Cat1</definedName>
    <definedName name="Select_Cat1" localSheetId="23">[17]!Select_Cat1</definedName>
    <definedName name="Select_Cat1" localSheetId="17">[17]!Select_Cat1</definedName>
    <definedName name="Select_Cat1" localSheetId="24">[17]!Select_Cat1</definedName>
    <definedName name="Select_Cat1" localSheetId="25">[17]!Select_Cat1</definedName>
    <definedName name="Select_Cat1" localSheetId="18">[17]!Select_Cat1</definedName>
    <definedName name="Select_Cat1" localSheetId="19">[17]!Select_Cat1</definedName>
    <definedName name="Select_Cat1" localSheetId="5">[17]!Select_Cat1</definedName>
    <definedName name="Select_Cat1" localSheetId="6">[17]!Select_Cat1</definedName>
    <definedName name="Select_Cat1" localSheetId="7">[17]!Select_Cat1</definedName>
    <definedName name="Select_Cat1" localSheetId="8">[17]!Select_Cat1</definedName>
    <definedName name="Select_Cat1" localSheetId="9">[17]!Select_Cat1</definedName>
    <definedName name="Select_Cat1" localSheetId="10">[17]!Select_Cat1</definedName>
    <definedName name="Select_Cat1" localSheetId="11">[17]!Select_Cat1</definedName>
    <definedName name="Select_Cat1" localSheetId="12">[17]!Select_Cat1</definedName>
    <definedName name="Select_Cat1" localSheetId="13">[17]!Select_Cat1</definedName>
    <definedName name="Select_Cat1" localSheetId="14">[17]!Select_Cat1</definedName>
    <definedName name="Select_Cat1">[17]!Select_Cat1</definedName>
    <definedName name="Select_Cat2" localSheetId="27">[17]!Select_Cat2</definedName>
    <definedName name="Select_Cat2" localSheetId="26">[17]!Select_Cat2</definedName>
    <definedName name="Select_Cat2" localSheetId="28">[17]!Select_Cat2</definedName>
    <definedName name="Select_Cat2" localSheetId="29">[17]!Select_Cat2</definedName>
    <definedName name="Select_Cat2" localSheetId="30">[17]!Select_Cat2</definedName>
    <definedName name="Select_Cat2" localSheetId="31">[17]!Select_Cat2</definedName>
    <definedName name="Select_Cat2" localSheetId="32">[17]!Select_Cat2</definedName>
    <definedName name="Select_Cat2" localSheetId="33">[17]!Select_Cat2</definedName>
    <definedName name="Select_Cat2" localSheetId="34">[17]!Select_Cat2</definedName>
    <definedName name="Select_Cat2" localSheetId="35">[17]!Select_Cat2</definedName>
    <definedName name="Select_Cat2" localSheetId="36">[17]!Select_Cat2</definedName>
    <definedName name="Select_Cat2" localSheetId="37">[17]!Select_Cat2</definedName>
    <definedName name="Select_Cat2" localSheetId="38">[17]!Select_Cat2</definedName>
    <definedName name="Select_Cat2" localSheetId="39">[17]!Select_Cat2</definedName>
    <definedName name="Select_Cat2" localSheetId="40">[17]!Select_Cat2</definedName>
    <definedName name="Select_Cat2" localSheetId="41">[17]!Select_Cat2</definedName>
    <definedName name="Select_Cat2" localSheetId="42">[17]!Select_Cat2</definedName>
    <definedName name="Select_Cat2" localSheetId="43">[17]!Select_Cat2</definedName>
    <definedName name="Select_Cat2" localSheetId="44">[17]!Select_Cat2</definedName>
    <definedName name="Select_Cat2" localSheetId="45">[17]!Select_Cat2</definedName>
    <definedName name="Select_Cat2" localSheetId="46">[17]!Select_Cat2</definedName>
    <definedName name="Select_Cat2" localSheetId="47">[17]!Select_Cat2</definedName>
    <definedName name="Select_Cat2" localSheetId="48">[17]!Select_Cat2</definedName>
    <definedName name="Select_Cat2" localSheetId="49">[17]!Select_Cat2</definedName>
    <definedName name="Select_Cat2" localSheetId="50">[17]!Select_Cat2</definedName>
    <definedName name="Select_Cat2" localSheetId="51">[17]!Select_Cat2</definedName>
    <definedName name="Select_Cat2" localSheetId="52">[17]!Select_Cat2</definedName>
    <definedName name="Select_Cat2" localSheetId="53">[17]!Select_Cat2</definedName>
    <definedName name="Select_Cat2" localSheetId="54">[17]!Select_Cat2</definedName>
    <definedName name="Select_Cat2" localSheetId="55">[17]!Select_Cat2</definedName>
    <definedName name="Select_Cat2" localSheetId="56">[17]!Select_Cat2</definedName>
    <definedName name="Select_Cat2" localSheetId="57">[17]!Select_Cat2</definedName>
    <definedName name="Select_Cat2" localSheetId="58">[17]!Select_Cat2</definedName>
    <definedName name="Select_Cat2" localSheetId="59">[17]!Select_Cat2</definedName>
    <definedName name="Select_Cat2" localSheetId="60">[17]!Select_Cat2</definedName>
    <definedName name="Select_Cat2" localSheetId="61">[17]!Select_Cat2</definedName>
    <definedName name="Select_Cat2" localSheetId="62">[17]!Select_Cat2</definedName>
    <definedName name="Select_Cat2" localSheetId="63">[17]!Select_Cat2</definedName>
    <definedName name="Select_Cat2" localSheetId="64">[17]!Select_Cat2</definedName>
    <definedName name="Select_Cat2" localSheetId="65">[17]!Select_Cat2</definedName>
    <definedName name="Select_Cat2" localSheetId="66">[17]!Select_Cat2</definedName>
    <definedName name="Select_Cat2" localSheetId="67">[17]!Select_Cat2</definedName>
    <definedName name="Select_Cat2" localSheetId="68">[17]!Select_Cat2</definedName>
    <definedName name="Select_Cat2" localSheetId="69">[17]!Select_Cat2</definedName>
    <definedName name="Select_Cat2" localSheetId="70">[17]!Select_Cat2</definedName>
    <definedName name="Select_Cat2" localSheetId="71">[17]!Select_Cat2</definedName>
    <definedName name="Select_Cat2" localSheetId="72">[17]!Select_Cat2</definedName>
    <definedName name="Select_Cat2" localSheetId="73">[17]!Select_Cat2</definedName>
    <definedName name="Select_Cat2" localSheetId="74">[17]!Select_Cat2</definedName>
    <definedName name="Select_Cat2" localSheetId="75">[17]!Select_Cat2</definedName>
    <definedName name="Select_Cat2" localSheetId="76">[17]!Select_Cat2</definedName>
    <definedName name="Select_Cat2" localSheetId="77">[17]!Select_Cat2</definedName>
    <definedName name="Select_Cat2" localSheetId="78">[17]!Select_Cat2</definedName>
    <definedName name="Select_Cat2" localSheetId="79">[17]!Select_Cat2</definedName>
    <definedName name="Select_Cat2" localSheetId="80">[17]!Select_Cat2</definedName>
    <definedName name="Select_Cat2" localSheetId="81">[17]!Select_Cat2</definedName>
    <definedName name="Select_Cat2" localSheetId="82">[17]!Select_Cat2</definedName>
    <definedName name="Select_Cat2" localSheetId="83">[17]!Select_Cat2</definedName>
    <definedName name="Select_Cat2" localSheetId="84">[17]!Select_Cat2</definedName>
    <definedName name="Select_Cat2" localSheetId="85">[17]!Select_Cat2</definedName>
    <definedName name="Select_Cat2" localSheetId="86">[17]!Select_Cat2</definedName>
    <definedName name="Select_Cat2" localSheetId="87">[17]!Select_Cat2</definedName>
    <definedName name="Select_Cat2" localSheetId="88">[17]!Select_Cat2</definedName>
    <definedName name="Select_Cat2" localSheetId="89">[17]!Select_Cat2</definedName>
    <definedName name="Select_Cat2" localSheetId="90">[17]!Select_Cat2</definedName>
    <definedName name="Select_Cat2" localSheetId="91">[17]!Select_Cat2</definedName>
    <definedName name="Select_Cat2" localSheetId="92">[17]!Select_Cat2</definedName>
    <definedName name="Select_Cat2" localSheetId="93">[17]!Select_Cat2</definedName>
    <definedName name="Select_Cat2" localSheetId="94">[17]!Select_Cat2</definedName>
    <definedName name="Select_Cat2" localSheetId="95">[17]!Select_Cat2</definedName>
    <definedName name="Select_Cat2" localSheetId="96">[17]!Select_Cat2</definedName>
    <definedName name="Select_Cat2" localSheetId="97">[17]!Select_Cat2</definedName>
    <definedName name="Select_Cat2" localSheetId="98">[17]!Select_Cat2</definedName>
    <definedName name="Select_Cat2" localSheetId="99">[17]!Select_Cat2</definedName>
    <definedName name="Select_Cat2" localSheetId="100">[17]!Select_Cat2</definedName>
    <definedName name="Select_Cat2" localSheetId="101">[17]!Select_Cat2</definedName>
    <definedName name="Select_Cat2" localSheetId="102">[17]!Select_Cat2</definedName>
    <definedName name="Select_Cat2" localSheetId="103">[17]!Select_Cat2</definedName>
    <definedName name="Select_Cat2" localSheetId="104">[17]!Select_Cat2</definedName>
    <definedName name="Select_Cat2" localSheetId="15">[17]!Select_Cat2</definedName>
    <definedName name="Select_Cat2" localSheetId="16">[17]!Select_Cat2</definedName>
    <definedName name="Select_Cat2" localSheetId="20">[17]!Select_Cat2</definedName>
    <definedName name="Select_Cat2" localSheetId="21">[17]!Select_Cat2</definedName>
    <definedName name="Select_Cat2" localSheetId="22">[17]!Select_Cat2</definedName>
    <definedName name="Select_Cat2" localSheetId="23">[17]!Select_Cat2</definedName>
    <definedName name="Select_Cat2" localSheetId="17">[17]!Select_Cat2</definedName>
    <definedName name="Select_Cat2" localSheetId="24">[17]!Select_Cat2</definedName>
    <definedName name="Select_Cat2" localSheetId="25">[17]!Select_Cat2</definedName>
    <definedName name="Select_Cat2" localSheetId="18">[17]!Select_Cat2</definedName>
    <definedName name="Select_Cat2" localSheetId="19">[17]!Select_Cat2</definedName>
    <definedName name="Select_Cat2" localSheetId="5">[17]!Select_Cat2</definedName>
    <definedName name="Select_Cat2" localSheetId="6">[17]!Select_Cat2</definedName>
    <definedName name="Select_Cat2" localSheetId="7">[17]!Select_Cat2</definedName>
    <definedName name="Select_Cat2" localSheetId="8">[17]!Select_Cat2</definedName>
    <definedName name="Select_Cat2" localSheetId="9">[17]!Select_Cat2</definedName>
    <definedName name="Select_Cat2" localSheetId="10">[17]!Select_Cat2</definedName>
    <definedName name="Select_Cat2" localSheetId="11">[17]!Select_Cat2</definedName>
    <definedName name="Select_Cat2" localSheetId="12">[17]!Select_Cat2</definedName>
    <definedName name="Select_Cat2" localSheetId="13">[17]!Select_Cat2</definedName>
    <definedName name="Select_Cat2" localSheetId="14">[17]!Select_Cat2</definedName>
    <definedName name="Select_Cat2">[17]!Select_Cat2</definedName>
    <definedName name="Select_Cat3" localSheetId="27">[17]!Select_Cat3</definedName>
    <definedName name="Select_Cat3" localSheetId="26">[17]!Select_Cat3</definedName>
    <definedName name="Select_Cat3" localSheetId="28">[17]!Select_Cat3</definedName>
    <definedName name="Select_Cat3" localSheetId="29">[17]!Select_Cat3</definedName>
    <definedName name="Select_Cat3" localSheetId="30">[17]!Select_Cat3</definedName>
    <definedName name="Select_Cat3" localSheetId="31">[17]!Select_Cat3</definedName>
    <definedName name="Select_Cat3" localSheetId="32">[17]!Select_Cat3</definedName>
    <definedName name="Select_Cat3" localSheetId="33">[17]!Select_Cat3</definedName>
    <definedName name="Select_Cat3" localSheetId="34">[17]!Select_Cat3</definedName>
    <definedName name="Select_Cat3" localSheetId="35">[17]!Select_Cat3</definedName>
    <definedName name="Select_Cat3" localSheetId="36">[17]!Select_Cat3</definedName>
    <definedName name="Select_Cat3" localSheetId="37">[17]!Select_Cat3</definedName>
    <definedName name="Select_Cat3" localSheetId="38">[17]!Select_Cat3</definedName>
    <definedName name="Select_Cat3" localSheetId="39">[17]!Select_Cat3</definedName>
    <definedName name="Select_Cat3" localSheetId="40">[17]!Select_Cat3</definedName>
    <definedName name="Select_Cat3" localSheetId="41">[17]!Select_Cat3</definedName>
    <definedName name="Select_Cat3" localSheetId="42">[17]!Select_Cat3</definedName>
    <definedName name="Select_Cat3" localSheetId="43">[17]!Select_Cat3</definedName>
    <definedName name="Select_Cat3" localSheetId="44">[17]!Select_Cat3</definedName>
    <definedName name="Select_Cat3" localSheetId="45">[17]!Select_Cat3</definedName>
    <definedName name="Select_Cat3" localSheetId="46">[17]!Select_Cat3</definedName>
    <definedName name="Select_Cat3" localSheetId="47">[17]!Select_Cat3</definedName>
    <definedName name="Select_Cat3" localSheetId="48">[17]!Select_Cat3</definedName>
    <definedName name="Select_Cat3" localSheetId="49">[17]!Select_Cat3</definedName>
    <definedName name="Select_Cat3" localSheetId="50">[17]!Select_Cat3</definedName>
    <definedName name="Select_Cat3" localSheetId="51">[17]!Select_Cat3</definedName>
    <definedName name="Select_Cat3" localSheetId="52">[17]!Select_Cat3</definedName>
    <definedName name="Select_Cat3" localSheetId="53">[17]!Select_Cat3</definedName>
    <definedName name="Select_Cat3" localSheetId="54">[17]!Select_Cat3</definedName>
    <definedName name="Select_Cat3" localSheetId="55">[17]!Select_Cat3</definedName>
    <definedName name="Select_Cat3" localSheetId="56">[17]!Select_Cat3</definedName>
    <definedName name="Select_Cat3" localSheetId="57">[17]!Select_Cat3</definedName>
    <definedName name="Select_Cat3" localSheetId="58">[17]!Select_Cat3</definedName>
    <definedName name="Select_Cat3" localSheetId="59">[17]!Select_Cat3</definedName>
    <definedName name="Select_Cat3" localSheetId="60">[17]!Select_Cat3</definedName>
    <definedName name="Select_Cat3" localSheetId="61">[17]!Select_Cat3</definedName>
    <definedName name="Select_Cat3" localSheetId="62">[17]!Select_Cat3</definedName>
    <definedName name="Select_Cat3" localSheetId="63">[17]!Select_Cat3</definedName>
    <definedName name="Select_Cat3" localSheetId="64">[17]!Select_Cat3</definedName>
    <definedName name="Select_Cat3" localSheetId="65">[17]!Select_Cat3</definedName>
    <definedName name="Select_Cat3" localSheetId="66">[17]!Select_Cat3</definedName>
    <definedName name="Select_Cat3" localSheetId="67">[17]!Select_Cat3</definedName>
    <definedName name="Select_Cat3" localSheetId="68">[17]!Select_Cat3</definedName>
    <definedName name="Select_Cat3" localSheetId="69">[17]!Select_Cat3</definedName>
    <definedName name="Select_Cat3" localSheetId="70">[17]!Select_Cat3</definedName>
    <definedName name="Select_Cat3" localSheetId="71">[17]!Select_Cat3</definedName>
    <definedName name="Select_Cat3" localSheetId="72">[17]!Select_Cat3</definedName>
    <definedName name="Select_Cat3" localSheetId="73">[17]!Select_Cat3</definedName>
    <definedName name="Select_Cat3" localSheetId="74">[17]!Select_Cat3</definedName>
    <definedName name="Select_Cat3" localSheetId="75">[17]!Select_Cat3</definedName>
    <definedName name="Select_Cat3" localSheetId="76">[17]!Select_Cat3</definedName>
    <definedName name="Select_Cat3" localSheetId="77">[17]!Select_Cat3</definedName>
    <definedName name="Select_Cat3" localSheetId="78">[17]!Select_Cat3</definedName>
    <definedName name="Select_Cat3" localSheetId="79">[17]!Select_Cat3</definedName>
    <definedName name="Select_Cat3" localSheetId="80">[17]!Select_Cat3</definedName>
    <definedName name="Select_Cat3" localSheetId="81">[17]!Select_Cat3</definedName>
    <definedName name="Select_Cat3" localSheetId="82">[17]!Select_Cat3</definedName>
    <definedName name="Select_Cat3" localSheetId="83">[17]!Select_Cat3</definedName>
    <definedName name="Select_Cat3" localSheetId="84">[17]!Select_Cat3</definedName>
    <definedName name="Select_Cat3" localSheetId="85">[17]!Select_Cat3</definedName>
    <definedName name="Select_Cat3" localSheetId="86">[17]!Select_Cat3</definedName>
    <definedName name="Select_Cat3" localSheetId="87">[17]!Select_Cat3</definedName>
    <definedName name="Select_Cat3" localSheetId="88">[17]!Select_Cat3</definedName>
    <definedName name="Select_Cat3" localSheetId="89">[17]!Select_Cat3</definedName>
    <definedName name="Select_Cat3" localSheetId="90">[17]!Select_Cat3</definedName>
    <definedName name="Select_Cat3" localSheetId="91">[17]!Select_Cat3</definedName>
    <definedName name="Select_Cat3" localSheetId="92">[17]!Select_Cat3</definedName>
    <definedName name="Select_Cat3" localSheetId="93">[17]!Select_Cat3</definedName>
    <definedName name="Select_Cat3" localSheetId="94">[17]!Select_Cat3</definedName>
    <definedName name="Select_Cat3" localSheetId="95">[17]!Select_Cat3</definedName>
    <definedName name="Select_Cat3" localSheetId="96">[17]!Select_Cat3</definedName>
    <definedName name="Select_Cat3" localSheetId="97">[17]!Select_Cat3</definedName>
    <definedName name="Select_Cat3" localSheetId="98">[17]!Select_Cat3</definedName>
    <definedName name="Select_Cat3" localSheetId="99">[17]!Select_Cat3</definedName>
    <definedName name="Select_Cat3" localSheetId="100">[17]!Select_Cat3</definedName>
    <definedName name="Select_Cat3" localSheetId="101">[17]!Select_Cat3</definedName>
    <definedName name="Select_Cat3" localSheetId="102">[17]!Select_Cat3</definedName>
    <definedName name="Select_Cat3" localSheetId="103">[17]!Select_Cat3</definedName>
    <definedName name="Select_Cat3" localSheetId="104">[17]!Select_Cat3</definedName>
    <definedName name="Select_Cat3" localSheetId="15">[17]!Select_Cat3</definedName>
    <definedName name="Select_Cat3" localSheetId="16">[17]!Select_Cat3</definedName>
    <definedName name="Select_Cat3" localSheetId="20">[17]!Select_Cat3</definedName>
    <definedName name="Select_Cat3" localSheetId="21">[17]!Select_Cat3</definedName>
    <definedName name="Select_Cat3" localSheetId="22">[17]!Select_Cat3</definedName>
    <definedName name="Select_Cat3" localSheetId="23">[17]!Select_Cat3</definedName>
    <definedName name="Select_Cat3" localSheetId="17">[17]!Select_Cat3</definedName>
    <definedName name="Select_Cat3" localSheetId="24">[17]!Select_Cat3</definedName>
    <definedName name="Select_Cat3" localSheetId="25">[17]!Select_Cat3</definedName>
    <definedName name="Select_Cat3" localSheetId="18">[17]!Select_Cat3</definedName>
    <definedName name="Select_Cat3" localSheetId="19">[17]!Select_Cat3</definedName>
    <definedName name="Select_Cat3" localSheetId="5">[17]!Select_Cat3</definedName>
    <definedName name="Select_Cat3" localSheetId="6">[17]!Select_Cat3</definedName>
    <definedName name="Select_Cat3" localSheetId="7">[17]!Select_Cat3</definedName>
    <definedName name="Select_Cat3" localSheetId="8">[17]!Select_Cat3</definedName>
    <definedName name="Select_Cat3" localSheetId="9">[17]!Select_Cat3</definedName>
    <definedName name="Select_Cat3" localSheetId="10">[17]!Select_Cat3</definedName>
    <definedName name="Select_Cat3" localSheetId="11">[17]!Select_Cat3</definedName>
    <definedName name="Select_Cat3" localSheetId="12">[17]!Select_Cat3</definedName>
    <definedName name="Select_Cat3" localSheetId="13">[17]!Select_Cat3</definedName>
    <definedName name="Select_Cat3" localSheetId="14">[17]!Select_Cat3</definedName>
    <definedName name="Select_Cat3">[17]!Select_Cat3</definedName>
    <definedName name="Select_CCat1" localSheetId="27">[18]!Select_CCat1</definedName>
    <definedName name="Select_CCat1" localSheetId="26">[18]!Select_CCat1</definedName>
    <definedName name="Select_CCat1" localSheetId="28">[18]!Select_CCat1</definedName>
    <definedName name="Select_CCat1" localSheetId="29">[18]!Select_CCat1</definedName>
    <definedName name="Select_CCat1" localSheetId="30">[18]!Select_CCat1</definedName>
    <definedName name="Select_CCat1" localSheetId="31">[18]!Select_CCat1</definedName>
    <definedName name="Select_CCat1" localSheetId="32">[18]!Select_CCat1</definedName>
    <definedName name="Select_CCat1" localSheetId="33">[18]!Select_CCat1</definedName>
    <definedName name="Select_CCat1" localSheetId="34">[18]!Select_CCat1</definedName>
    <definedName name="Select_CCat1" localSheetId="35">[18]!Select_CCat1</definedName>
    <definedName name="Select_CCat1" localSheetId="36">[18]!Select_CCat1</definedName>
    <definedName name="Select_CCat1" localSheetId="37">[18]!Select_CCat1</definedName>
    <definedName name="Select_CCat1" localSheetId="38">[18]!Select_CCat1</definedName>
    <definedName name="Select_CCat1" localSheetId="39">[18]!Select_CCat1</definedName>
    <definedName name="Select_CCat1" localSheetId="40">[18]!Select_CCat1</definedName>
    <definedName name="Select_CCat1" localSheetId="41">[18]!Select_CCat1</definedName>
    <definedName name="Select_CCat1" localSheetId="42">[18]!Select_CCat1</definedName>
    <definedName name="Select_CCat1" localSheetId="43">[18]!Select_CCat1</definedName>
    <definedName name="Select_CCat1" localSheetId="44">[18]!Select_CCat1</definedName>
    <definedName name="Select_CCat1" localSheetId="45">[18]!Select_CCat1</definedName>
    <definedName name="Select_CCat1" localSheetId="46">[18]!Select_CCat1</definedName>
    <definedName name="Select_CCat1" localSheetId="47">[18]!Select_CCat1</definedName>
    <definedName name="Select_CCat1" localSheetId="48">[18]!Select_CCat1</definedName>
    <definedName name="Select_CCat1" localSheetId="49">[18]!Select_CCat1</definedName>
    <definedName name="Select_CCat1" localSheetId="50">[18]!Select_CCat1</definedName>
    <definedName name="Select_CCat1" localSheetId="51">[18]!Select_CCat1</definedName>
    <definedName name="Select_CCat1" localSheetId="52">[18]!Select_CCat1</definedName>
    <definedName name="Select_CCat1" localSheetId="53">[18]!Select_CCat1</definedName>
    <definedName name="Select_CCat1" localSheetId="54">[18]!Select_CCat1</definedName>
    <definedName name="Select_CCat1" localSheetId="55">[18]!Select_CCat1</definedName>
    <definedName name="Select_CCat1" localSheetId="56">[18]!Select_CCat1</definedName>
    <definedName name="Select_CCat1" localSheetId="57">[18]!Select_CCat1</definedName>
    <definedName name="Select_CCat1" localSheetId="58">[18]!Select_CCat1</definedName>
    <definedName name="Select_CCat1" localSheetId="59">[18]!Select_CCat1</definedName>
    <definedName name="Select_CCat1" localSheetId="60">[18]!Select_CCat1</definedName>
    <definedName name="Select_CCat1" localSheetId="61">[18]!Select_CCat1</definedName>
    <definedName name="Select_CCat1" localSheetId="62">[18]!Select_CCat1</definedName>
    <definedName name="Select_CCat1" localSheetId="63">[18]!Select_CCat1</definedName>
    <definedName name="Select_CCat1" localSheetId="64">[18]!Select_CCat1</definedName>
    <definedName name="Select_CCat1" localSheetId="65">[18]!Select_CCat1</definedName>
    <definedName name="Select_CCat1" localSheetId="66">[18]!Select_CCat1</definedName>
    <definedName name="Select_CCat1" localSheetId="67">[18]!Select_CCat1</definedName>
    <definedName name="Select_CCat1" localSheetId="68">[18]!Select_CCat1</definedName>
    <definedName name="Select_CCat1" localSheetId="69">[18]!Select_CCat1</definedName>
    <definedName name="Select_CCat1" localSheetId="70">[18]!Select_CCat1</definedName>
    <definedName name="Select_CCat1" localSheetId="71">[18]!Select_CCat1</definedName>
    <definedName name="Select_CCat1" localSheetId="72">[18]!Select_CCat1</definedName>
    <definedName name="Select_CCat1" localSheetId="73">[18]!Select_CCat1</definedName>
    <definedName name="Select_CCat1" localSheetId="74">[18]!Select_CCat1</definedName>
    <definedName name="Select_CCat1" localSheetId="75">[18]!Select_CCat1</definedName>
    <definedName name="Select_CCat1" localSheetId="76">[18]!Select_CCat1</definedName>
    <definedName name="Select_CCat1" localSheetId="77">[18]!Select_CCat1</definedName>
    <definedName name="Select_CCat1" localSheetId="78">[18]!Select_CCat1</definedName>
    <definedName name="Select_CCat1" localSheetId="79">[18]!Select_CCat1</definedName>
    <definedName name="Select_CCat1" localSheetId="80">[18]!Select_CCat1</definedName>
    <definedName name="Select_CCat1" localSheetId="81">[18]!Select_CCat1</definedName>
    <definedName name="Select_CCat1" localSheetId="82">[18]!Select_CCat1</definedName>
    <definedName name="Select_CCat1" localSheetId="83">[18]!Select_CCat1</definedName>
    <definedName name="Select_CCat1" localSheetId="84">[18]!Select_CCat1</definedName>
    <definedName name="Select_CCat1" localSheetId="85">[18]!Select_CCat1</definedName>
    <definedName name="Select_CCat1" localSheetId="86">[18]!Select_CCat1</definedName>
    <definedName name="Select_CCat1" localSheetId="87">[18]!Select_CCat1</definedName>
    <definedName name="Select_CCat1" localSheetId="88">[18]!Select_CCat1</definedName>
    <definedName name="Select_CCat1" localSheetId="89">[18]!Select_CCat1</definedName>
    <definedName name="Select_CCat1" localSheetId="90">[18]!Select_CCat1</definedName>
    <definedName name="Select_CCat1" localSheetId="91">[18]!Select_CCat1</definedName>
    <definedName name="Select_CCat1" localSheetId="92">[18]!Select_CCat1</definedName>
    <definedName name="Select_CCat1" localSheetId="93">[18]!Select_CCat1</definedName>
    <definedName name="Select_CCat1" localSheetId="94">[18]!Select_CCat1</definedName>
    <definedName name="Select_CCat1" localSheetId="95">[18]!Select_CCat1</definedName>
    <definedName name="Select_CCat1" localSheetId="96">[18]!Select_CCat1</definedName>
    <definedName name="Select_CCat1" localSheetId="97">[18]!Select_CCat1</definedName>
    <definedName name="Select_CCat1" localSheetId="98">[18]!Select_CCat1</definedName>
    <definedName name="Select_CCat1" localSheetId="99">[18]!Select_CCat1</definedName>
    <definedName name="Select_CCat1" localSheetId="100">[18]!Select_CCat1</definedName>
    <definedName name="Select_CCat1" localSheetId="101">[18]!Select_CCat1</definedName>
    <definedName name="Select_CCat1" localSheetId="102">[18]!Select_CCat1</definedName>
    <definedName name="Select_CCat1" localSheetId="103">[18]!Select_CCat1</definedName>
    <definedName name="Select_CCat1" localSheetId="104">[18]!Select_CCat1</definedName>
    <definedName name="Select_CCat1" localSheetId="15">[18]!Select_CCat1</definedName>
    <definedName name="Select_CCat1" localSheetId="16">[18]!Select_CCat1</definedName>
    <definedName name="Select_CCat1" localSheetId="20">[18]!Select_CCat1</definedName>
    <definedName name="Select_CCat1" localSheetId="21">[18]!Select_CCat1</definedName>
    <definedName name="Select_CCat1" localSheetId="22">[18]!Select_CCat1</definedName>
    <definedName name="Select_CCat1" localSheetId="23">[18]!Select_CCat1</definedName>
    <definedName name="Select_CCat1" localSheetId="17">[18]!Select_CCat1</definedName>
    <definedName name="Select_CCat1" localSheetId="24">[18]!Select_CCat1</definedName>
    <definedName name="Select_CCat1" localSheetId="25">[18]!Select_CCat1</definedName>
    <definedName name="Select_CCat1" localSheetId="18">[18]!Select_CCat1</definedName>
    <definedName name="Select_CCat1" localSheetId="19">[18]!Select_CCat1</definedName>
    <definedName name="Select_CCat1" localSheetId="5">[18]!Select_CCat1</definedName>
    <definedName name="Select_CCat1" localSheetId="6">[18]!Select_CCat1</definedName>
    <definedName name="Select_CCat1" localSheetId="7">[18]!Select_CCat1</definedName>
    <definedName name="Select_CCat1" localSheetId="8">[18]!Select_CCat1</definedName>
    <definedName name="Select_CCat1" localSheetId="9">[18]!Select_CCat1</definedName>
    <definedName name="Select_CCat1" localSheetId="10">[18]!Select_CCat1</definedName>
    <definedName name="Select_CCat1" localSheetId="11">[18]!Select_CCat1</definedName>
    <definedName name="Select_CCat1" localSheetId="12">[18]!Select_CCat1</definedName>
    <definedName name="Select_CCat1" localSheetId="13">[18]!Select_CCat1</definedName>
    <definedName name="Select_CCat1" localSheetId="14">[18]!Select_CCat1</definedName>
    <definedName name="Select_CCat1">[18]!Select_CCat1</definedName>
    <definedName name="Select_CCat2" localSheetId="27">[18]!Select_CCat2</definedName>
    <definedName name="Select_CCat2" localSheetId="26">[18]!Select_CCat2</definedName>
    <definedName name="Select_CCat2" localSheetId="28">[18]!Select_CCat2</definedName>
    <definedName name="Select_CCat2" localSheetId="29">[18]!Select_CCat2</definedName>
    <definedName name="Select_CCat2" localSheetId="30">[18]!Select_CCat2</definedName>
    <definedName name="Select_CCat2" localSheetId="31">[18]!Select_CCat2</definedName>
    <definedName name="Select_CCat2" localSheetId="32">[18]!Select_CCat2</definedName>
    <definedName name="Select_CCat2" localSheetId="33">[18]!Select_CCat2</definedName>
    <definedName name="Select_CCat2" localSheetId="34">[18]!Select_CCat2</definedName>
    <definedName name="Select_CCat2" localSheetId="35">[18]!Select_CCat2</definedName>
    <definedName name="Select_CCat2" localSheetId="36">[18]!Select_CCat2</definedName>
    <definedName name="Select_CCat2" localSheetId="37">[18]!Select_CCat2</definedName>
    <definedName name="Select_CCat2" localSheetId="38">[18]!Select_CCat2</definedName>
    <definedName name="Select_CCat2" localSheetId="39">[18]!Select_CCat2</definedName>
    <definedName name="Select_CCat2" localSheetId="40">[18]!Select_CCat2</definedName>
    <definedName name="Select_CCat2" localSheetId="41">[18]!Select_CCat2</definedName>
    <definedName name="Select_CCat2" localSheetId="42">[18]!Select_CCat2</definedName>
    <definedName name="Select_CCat2" localSheetId="43">[18]!Select_CCat2</definedName>
    <definedName name="Select_CCat2" localSheetId="44">[18]!Select_CCat2</definedName>
    <definedName name="Select_CCat2" localSheetId="45">[18]!Select_CCat2</definedName>
    <definedName name="Select_CCat2" localSheetId="46">[18]!Select_CCat2</definedName>
    <definedName name="Select_CCat2" localSheetId="47">[18]!Select_CCat2</definedName>
    <definedName name="Select_CCat2" localSheetId="48">[18]!Select_CCat2</definedName>
    <definedName name="Select_CCat2" localSheetId="49">[18]!Select_CCat2</definedName>
    <definedName name="Select_CCat2" localSheetId="50">[18]!Select_CCat2</definedName>
    <definedName name="Select_CCat2" localSheetId="51">[18]!Select_CCat2</definedName>
    <definedName name="Select_CCat2" localSheetId="52">[18]!Select_CCat2</definedName>
    <definedName name="Select_CCat2" localSheetId="53">[18]!Select_CCat2</definedName>
    <definedName name="Select_CCat2" localSheetId="54">[18]!Select_CCat2</definedName>
    <definedName name="Select_CCat2" localSheetId="55">[18]!Select_CCat2</definedName>
    <definedName name="Select_CCat2" localSheetId="56">[18]!Select_CCat2</definedName>
    <definedName name="Select_CCat2" localSheetId="57">[18]!Select_CCat2</definedName>
    <definedName name="Select_CCat2" localSheetId="58">[18]!Select_CCat2</definedName>
    <definedName name="Select_CCat2" localSheetId="59">[18]!Select_CCat2</definedName>
    <definedName name="Select_CCat2" localSheetId="60">[18]!Select_CCat2</definedName>
    <definedName name="Select_CCat2" localSheetId="61">[18]!Select_CCat2</definedName>
    <definedName name="Select_CCat2" localSheetId="62">[18]!Select_CCat2</definedName>
    <definedName name="Select_CCat2" localSheetId="63">[18]!Select_CCat2</definedName>
    <definedName name="Select_CCat2" localSheetId="64">[18]!Select_CCat2</definedName>
    <definedName name="Select_CCat2" localSheetId="65">[18]!Select_CCat2</definedName>
    <definedName name="Select_CCat2" localSheetId="66">[18]!Select_CCat2</definedName>
    <definedName name="Select_CCat2" localSheetId="67">[18]!Select_CCat2</definedName>
    <definedName name="Select_CCat2" localSheetId="68">[18]!Select_CCat2</definedName>
    <definedName name="Select_CCat2" localSheetId="69">[18]!Select_CCat2</definedName>
    <definedName name="Select_CCat2" localSheetId="70">[18]!Select_CCat2</definedName>
    <definedName name="Select_CCat2" localSheetId="71">[18]!Select_CCat2</definedName>
    <definedName name="Select_CCat2" localSheetId="72">[18]!Select_CCat2</definedName>
    <definedName name="Select_CCat2" localSheetId="73">[18]!Select_CCat2</definedName>
    <definedName name="Select_CCat2" localSheetId="74">[18]!Select_CCat2</definedName>
    <definedName name="Select_CCat2" localSheetId="75">[18]!Select_CCat2</definedName>
    <definedName name="Select_CCat2" localSheetId="76">[18]!Select_CCat2</definedName>
    <definedName name="Select_CCat2" localSheetId="77">[18]!Select_CCat2</definedName>
    <definedName name="Select_CCat2" localSheetId="78">[18]!Select_CCat2</definedName>
    <definedName name="Select_CCat2" localSheetId="79">[18]!Select_CCat2</definedName>
    <definedName name="Select_CCat2" localSheetId="80">[18]!Select_CCat2</definedName>
    <definedName name="Select_CCat2" localSheetId="81">[18]!Select_CCat2</definedName>
    <definedName name="Select_CCat2" localSheetId="82">[18]!Select_CCat2</definedName>
    <definedName name="Select_CCat2" localSheetId="83">[18]!Select_CCat2</definedName>
    <definedName name="Select_CCat2" localSheetId="84">[18]!Select_CCat2</definedName>
    <definedName name="Select_CCat2" localSheetId="85">[18]!Select_CCat2</definedName>
    <definedName name="Select_CCat2" localSheetId="86">[18]!Select_CCat2</definedName>
    <definedName name="Select_CCat2" localSheetId="87">[18]!Select_CCat2</definedName>
    <definedName name="Select_CCat2" localSheetId="88">[18]!Select_CCat2</definedName>
    <definedName name="Select_CCat2" localSheetId="89">[18]!Select_CCat2</definedName>
    <definedName name="Select_CCat2" localSheetId="90">[18]!Select_CCat2</definedName>
    <definedName name="Select_CCat2" localSheetId="91">[18]!Select_CCat2</definedName>
    <definedName name="Select_CCat2" localSheetId="92">[18]!Select_CCat2</definedName>
    <definedName name="Select_CCat2" localSheetId="93">[18]!Select_CCat2</definedName>
    <definedName name="Select_CCat2" localSheetId="94">[18]!Select_CCat2</definedName>
    <definedName name="Select_CCat2" localSheetId="95">[18]!Select_CCat2</definedName>
    <definedName name="Select_CCat2" localSheetId="96">[18]!Select_CCat2</definedName>
    <definedName name="Select_CCat2" localSheetId="97">[18]!Select_CCat2</definedName>
    <definedName name="Select_CCat2" localSheetId="98">[18]!Select_CCat2</definedName>
    <definedName name="Select_CCat2" localSheetId="99">[18]!Select_CCat2</definedName>
    <definedName name="Select_CCat2" localSheetId="100">[18]!Select_CCat2</definedName>
    <definedName name="Select_CCat2" localSheetId="101">[18]!Select_CCat2</definedName>
    <definedName name="Select_CCat2" localSheetId="102">[18]!Select_CCat2</definedName>
    <definedName name="Select_CCat2" localSheetId="103">[18]!Select_CCat2</definedName>
    <definedName name="Select_CCat2" localSheetId="104">[18]!Select_CCat2</definedName>
    <definedName name="Select_CCat2" localSheetId="15">[18]!Select_CCat2</definedName>
    <definedName name="Select_CCat2" localSheetId="16">[18]!Select_CCat2</definedName>
    <definedName name="Select_CCat2" localSheetId="20">[18]!Select_CCat2</definedName>
    <definedName name="Select_CCat2" localSheetId="21">[18]!Select_CCat2</definedName>
    <definedName name="Select_CCat2" localSheetId="22">[18]!Select_CCat2</definedName>
    <definedName name="Select_CCat2" localSheetId="23">[18]!Select_CCat2</definedName>
    <definedName name="Select_CCat2" localSheetId="17">[18]!Select_CCat2</definedName>
    <definedName name="Select_CCat2" localSheetId="24">[18]!Select_CCat2</definedName>
    <definedName name="Select_CCat2" localSheetId="25">[18]!Select_CCat2</definedName>
    <definedName name="Select_CCat2" localSheetId="18">[18]!Select_CCat2</definedName>
    <definedName name="Select_CCat2" localSheetId="19">[18]!Select_CCat2</definedName>
    <definedName name="Select_CCat2" localSheetId="5">[18]!Select_CCat2</definedName>
    <definedName name="Select_CCat2" localSheetId="6">[18]!Select_CCat2</definedName>
    <definedName name="Select_CCat2" localSheetId="7">[18]!Select_CCat2</definedName>
    <definedName name="Select_CCat2" localSheetId="8">[18]!Select_CCat2</definedName>
    <definedName name="Select_CCat2" localSheetId="9">[18]!Select_CCat2</definedName>
    <definedName name="Select_CCat2" localSheetId="10">[18]!Select_CCat2</definedName>
    <definedName name="Select_CCat2" localSheetId="11">[18]!Select_CCat2</definedName>
    <definedName name="Select_CCat2" localSheetId="12">[18]!Select_CCat2</definedName>
    <definedName name="Select_CCat2" localSheetId="13">[18]!Select_CCat2</definedName>
    <definedName name="Select_CCat2" localSheetId="14">[18]!Select_CCat2</definedName>
    <definedName name="Select_CCat2">[18]!Select_CCat2</definedName>
    <definedName name="Select_CCat3" localSheetId="27">[18]!Select_CCat3</definedName>
    <definedName name="Select_CCat3" localSheetId="26">[18]!Select_CCat3</definedName>
    <definedName name="Select_CCat3" localSheetId="28">[18]!Select_CCat3</definedName>
    <definedName name="Select_CCat3" localSheetId="29">[18]!Select_CCat3</definedName>
    <definedName name="Select_CCat3" localSheetId="30">[18]!Select_CCat3</definedName>
    <definedName name="Select_CCat3" localSheetId="31">[18]!Select_CCat3</definedName>
    <definedName name="Select_CCat3" localSheetId="32">[18]!Select_CCat3</definedName>
    <definedName name="Select_CCat3" localSheetId="33">[18]!Select_CCat3</definedName>
    <definedName name="Select_CCat3" localSheetId="34">[18]!Select_CCat3</definedName>
    <definedName name="Select_CCat3" localSheetId="35">[18]!Select_CCat3</definedName>
    <definedName name="Select_CCat3" localSheetId="36">[18]!Select_CCat3</definedName>
    <definedName name="Select_CCat3" localSheetId="37">[18]!Select_CCat3</definedName>
    <definedName name="Select_CCat3" localSheetId="38">[18]!Select_CCat3</definedName>
    <definedName name="Select_CCat3" localSheetId="39">[18]!Select_CCat3</definedName>
    <definedName name="Select_CCat3" localSheetId="40">[18]!Select_CCat3</definedName>
    <definedName name="Select_CCat3" localSheetId="41">[18]!Select_CCat3</definedName>
    <definedName name="Select_CCat3" localSheetId="42">[18]!Select_CCat3</definedName>
    <definedName name="Select_CCat3" localSheetId="43">[18]!Select_CCat3</definedName>
    <definedName name="Select_CCat3" localSheetId="44">[18]!Select_CCat3</definedName>
    <definedName name="Select_CCat3" localSheetId="45">[18]!Select_CCat3</definedName>
    <definedName name="Select_CCat3" localSheetId="46">[18]!Select_CCat3</definedName>
    <definedName name="Select_CCat3" localSheetId="47">[18]!Select_CCat3</definedName>
    <definedName name="Select_CCat3" localSheetId="48">[18]!Select_CCat3</definedName>
    <definedName name="Select_CCat3" localSheetId="49">[18]!Select_CCat3</definedName>
    <definedName name="Select_CCat3" localSheetId="50">[18]!Select_CCat3</definedName>
    <definedName name="Select_CCat3" localSheetId="51">[18]!Select_CCat3</definedName>
    <definedName name="Select_CCat3" localSheetId="52">[18]!Select_CCat3</definedName>
    <definedName name="Select_CCat3" localSheetId="53">[18]!Select_CCat3</definedName>
    <definedName name="Select_CCat3" localSheetId="54">[18]!Select_CCat3</definedName>
    <definedName name="Select_CCat3" localSheetId="55">[18]!Select_CCat3</definedName>
    <definedName name="Select_CCat3" localSheetId="56">[18]!Select_CCat3</definedName>
    <definedName name="Select_CCat3" localSheetId="57">[18]!Select_CCat3</definedName>
    <definedName name="Select_CCat3" localSheetId="58">[18]!Select_CCat3</definedName>
    <definedName name="Select_CCat3" localSheetId="59">[18]!Select_CCat3</definedName>
    <definedName name="Select_CCat3" localSheetId="60">[18]!Select_CCat3</definedName>
    <definedName name="Select_CCat3" localSheetId="61">[18]!Select_CCat3</definedName>
    <definedName name="Select_CCat3" localSheetId="62">[18]!Select_CCat3</definedName>
    <definedName name="Select_CCat3" localSheetId="63">[18]!Select_CCat3</definedName>
    <definedName name="Select_CCat3" localSheetId="64">[18]!Select_CCat3</definedName>
    <definedName name="Select_CCat3" localSheetId="65">[18]!Select_CCat3</definedName>
    <definedName name="Select_CCat3" localSheetId="66">[18]!Select_CCat3</definedName>
    <definedName name="Select_CCat3" localSheetId="67">[18]!Select_CCat3</definedName>
    <definedName name="Select_CCat3" localSheetId="68">[18]!Select_CCat3</definedName>
    <definedName name="Select_CCat3" localSheetId="69">[18]!Select_CCat3</definedName>
    <definedName name="Select_CCat3" localSheetId="70">[18]!Select_CCat3</definedName>
    <definedName name="Select_CCat3" localSheetId="71">[18]!Select_CCat3</definedName>
    <definedName name="Select_CCat3" localSheetId="72">[18]!Select_CCat3</definedName>
    <definedName name="Select_CCat3" localSheetId="73">[18]!Select_CCat3</definedName>
    <definedName name="Select_CCat3" localSheetId="74">[18]!Select_CCat3</definedName>
    <definedName name="Select_CCat3" localSheetId="75">[18]!Select_CCat3</definedName>
    <definedName name="Select_CCat3" localSheetId="76">[18]!Select_CCat3</definedName>
    <definedName name="Select_CCat3" localSheetId="77">[18]!Select_CCat3</definedName>
    <definedName name="Select_CCat3" localSheetId="78">[18]!Select_CCat3</definedName>
    <definedName name="Select_CCat3" localSheetId="79">[18]!Select_CCat3</definedName>
    <definedName name="Select_CCat3" localSheetId="80">[18]!Select_CCat3</definedName>
    <definedName name="Select_CCat3" localSheetId="81">[18]!Select_CCat3</definedName>
    <definedName name="Select_CCat3" localSheetId="82">[18]!Select_CCat3</definedName>
    <definedName name="Select_CCat3" localSheetId="83">[18]!Select_CCat3</definedName>
    <definedName name="Select_CCat3" localSheetId="84">[18]!Select_CCat3</definedName>
    <definedName name="Select_CCat3" localSheetId="85">[18]!Select_CCat3</definedName>
    <definedName name="Select_CCat3" localSheetId="86">[18]!Select_CCat3</definedName>
    <definedName name="Select_CCat3" localSheetId="87">[18]!Select_CCat3</definedName>
    <definedName name="Select_CCat3" localSheetId="88">[18]!Select_CCat3</definedName>
    <definedName name="Select_CCat3" localSheetId="89">[18]!Select_CCat3</definedName>
    <definedName name="Select_CCat3" localSheetId="90">[18]!Select_CCat3</definedName>
    <definedName name="Select_CCat3" localSheetId="91">[18]!Select_CCat3</definedName>
    <definedName name="Select_CCat3" localSheetId="92">[18]!Select_CCat3</definedName>
    <definedName name="Select_CCat3" localSheetId="93">[18]!Select_CCat3</definedName>
    <definedName name="Select_CCat3" localSheetId="94">[18]!Select_CCat3</definedName>
    <definedName name="Select_CCat3" localSheetId="95">[18]!Select_CCat3</definedName>
    <definedName name="Select_CCat3" localSheetId="96">[18]!Select_CCat3</definedName>
    <definedName name="Select_CCat3" localSheetId="97">[18]!Select_CCat3</definedName>
    <definedName name="Select_CCat3" localSheetId="98">[18]!Select_CCat3</definedName>
    <definedName name="Select_CCat3" localSheetId="99">[18]!Select_CCat3</definedName>
    <definedName name="Select_CCat3" localSheetId="100">[18]!Select_CCat3</definedName>
    <definedName name="Select_CCat3" localSheetId="101">[18]!Select_CCat3</definedName>
    <definedName name="Select_CCat3" localSheetId="102">[18]!Select_CCat3</definedName>
    <definedName name="Select_CCat3" localSheetId="103">[18]!Select_CCat3</definedName>
    <definedName name="Select_CCat3" localSheetId="104">[18]!Select_CCat3</definedName>
    <definedName name="Select_CCat3" localSheetId="15">[18]!Select_CCat3</definedName>
    <definedName name="Select_CCat3" localSheetId="16">[18]!Select_CCat3</definedName>
    <definedName name="Select_CCat3" localSheetId="20">[18]!Select_CCat3</definedName>
    <definedName name="Select_CCat3" localSheetId="21">[18]!Select_CCat3</definedName>
    <definedName name="Select_CCat3" localSheetId="22">[18]!Select_CCat3</definedName>
    <definedName name="Select_CCat3" localSheetId="23">[18]!Select_CCat3</definedName>
    <definedName name="Select_CCat3" localSheetId="17">[18]!Select_CCat3</definedName>
    <definedName name="Select_CCat3" localSheetId="24">[18]!Select_CCat3</definedName>
    <definedName name="Select_CCat3" localSheetId="25">[18]!Select_CCat3</definedName>
    <definedName name="Select_CCat3" localSheetId="18">[18]!Select_CCat3</definedName>
    <definedName name="Select_CCat3" localSheetId="19">[18]!Select_CCat3</definedName>
    <definedName name="Select_CCat3" localSheetId="5">[18]!Select_CCat3</definedName>
    <definedName name="Select_CCat3" localSheetId="6">[18]!Select_CCat3</definedName>
    <definedName name="Select_CCat3" localSheetId="7">[18]!Select_CCat3</definedName>
    <definedName name="Select_CCat3" localSheetId="8">[18]!Select_CCat3</definedName>
    <definedName name="Select_CCat3" localSheetId="9">[18]!Select_CCat3</definedName>
    <definedName name="Select_CCat3" localSheetId="10">[18]!Select_CCat3</definedName>
    <definedName name="Select_CCat3" localSheetId="11">[18]!Select_CCat3</definedName>
    <definedName name="Select_CCat3" localSheetId="12">[18]!Select_CCat3</definedName>
    <definedName name="Select_CCat3" localSheetId="13">[18]!Select_CCat3</definedName>
    <definedName name="Select_CCat3" localSheetId="14">[18]!Select_CCat3</definedName>
    <definedName name="Select_CCat3">[18]!Select_CCat3</definedName>
    <definedName name="Select_FCat1" localSheetId="27">[11]!Select_FCat1</definedName>
    <definedName name="Select_FCat1" localSheetId="26">[11]!Select_FCat1</definedName>
    <definedName name="Select_FCat1" localSheetId="28">[11]!Select_FCat1</definedName>
    <definedName name="Select_FCat1" localSheetId="29">[11]!Select_FCat1</definedName>
    <definedName name="Select_FCat1" localSheetId="30">[11]!Select_FCat1</definedName>
    <definedName name="Select_FCat1" localSheetId="31">[11]!Select_FCat1</definedName>
    <definedName name="Select_FCat1" localSheetId="32">[11]!Select_FCat1</definedName>
    <definedName name="Select_FCat1" localSheetId="33">[11]!Select_FCat1</definedName>
    <definedName name="Select_FCat1" localSheetId="34">[11]!Select_FCat1</definedName>
    <definedName name="Select_FCat1" localSheetId="35">[11]!Select_FCat1</definedName>
    <definedName name="Select_FCat1" localSheetId="36">[11]!Select_FCat1</definedName>
    <definedName name="Select_FCat1" localSheetId="37">[11]!Select_FCat1</definedName>
    <definedName name="Select_FCat1" localSheetId="38">[11]!Select_FCat1</definedName>
    <definedName name="Select_FCat1" localSheetId="39">[11]!Select_FCat1</definedName>
    <definedName name="Select_FCat1" localSheetId="40">[11]!Select_FCat1</definedName>
    <definedName name="Select_FCat1" localSheetId="41">[11]!Select_FCat1</definedName>
    <definedName name="Select_FCat1" localSheetId="42">[11]!Select_FCat1</definedName>
    <definedName name="Select_FCat1" localSheetId="43">[11]!Select_FCat1</definedName>
    <definedName name="Select_FCat1" localSheetId="44">[11]!Select_FCat1</definedName>
    <definedName name="Select_FCat1" localSheetId="45">[11]!Select_FCat1</definedName>
    <definedName name="Select_FCat1" localSheetId="46">[11]!Select_FCat1</definedName>
    <definedName name="Select_FCat1" localSheetId="47">[11]!Select_FCat1</definedName>
    <definedName name="Select_FCat1" localSheetId="48">[11]!Select_FCat1</definedName>
    <definedName name="Select_FCat1" localSheetId="49">[11]!Select_FCat1</definedName>
    <definedName name="Select_FCat1" localSheetId="50">[11]!Select_FCat1</definedName>
    <definedName name="Select_FCat1" localSheetId="51">[11]!Select_FCat1</definedName>
    <definedName name="Select_FCat1" localSheetId="52">[11]!Select_FCat1</definedName>
    <definedName name="Select_FCat1" localSheetId="53">[11]!Select_FCat1</definedName>
    <definedName name="Select_FCat1" localSheetId="54">[11]!Select_FCat1</definedName>
    <definedName name="Select_FCat1" localSheetId="55">[11]!Select_FCat1</definedName>
    <definedName name="Select_FCat1" localSheetId="56">[11]!Select_FCat1</definedName>
    <definedName name="Select_FCat1" localSheetId="57">[11]!Select_FCat1</definedName>
    <definedName name="Select_FCat1" localSheetId="58">[11]!Select_FCat1</definedName>
    <definedName name="Select_FCat1" localSheetId="59">[11]!Select_FCat1</definedName>
    <definedName name="Select_FCat1" localSheetId="60">[11]!Select_FCat1</definedName>
    <definedName name="Select_FCat1" localSheetId="61">[11]!Select_FCat1</definedName>
    <definedName name="Select_FCat1" localSheetId="62">[11]!Select_FCat1</definedName>
    <definedName name="Select_FCat1" localSheetId="63">[11]!Select_FCat1</definedName>
    <definedName name="Select_FCat1" localSheetId="64">[11]!Select_FCat1</definedName>
    <definedName name="Select_FCat1" localSheetId="65">[11]!Select_FCat1</definedName>
    <definedName name="Select_FCat1" localSheetId="66">[11]!Select_FCat1</definedName>
    <definedName name="Select_FCat1" localSheetId="67">[11]!Select_FCat1</definedName>
    <definedName name="Select_FCat1" localSheetId="68">[11]!Select_FCat1</definedName>
    <definedName name="Select_FCat1" localSheetId="69">[11]!Select_FCat1</definedName>
    <definedName name="Select_FCat1" localSheetId="70">[11]!Select_FCat1</definedName>
    <definedName name="Select_FCat1" localSheetId="71">[11]!Select_FCat1</definedName>
    <definedName name="Select_FCat1" localSheetId="72">[11]!Select_FCat1</definedName>
    <definedName name="Select_FCat1" localSheetId="73">[11]!Select_FCat1</definedName>
    <definedName name="Select_FCat1" localSheetId="74">[11]!Select_FCat1</definedName>
    <definedName name="Select_FCat1" localSheetId="75">[11]!Select_FCat1</definedName>
    <definedName name="Select_FCat1" localSheetId="76">[11]!Select_FCat1</definedName>
    <definedName name="Select_FCat1" localSheetId="77">[11]!Select_FCat1</definedName>
    <definedName name="Select_FCat1" localSheetId="78">[11]!Select_FCat1</definedName>
    <definedName name="Select_FCat1" localSheetId="79">[11]!Select_FCat1</definedName>
    <definedName name="Select_FCat1" localSheetId="80">[11]!Select_FCat1</definedName>
    <definedName name="Select_FCat1" localSheetId="81">[11]!Select_FCat1</definedName>
    <definedName name="Select_FCat1" localSheetId="82">[11]!Select_FCat1</definedName>
    <definedName name="Select_FCat1" localSheetId="83">[11]!Select_FCat1</definedName>
    <definedName name="Select_FCat1" localSheetId="84">[11]!Select_FCat1</definedName>
    <definedName name="Select_FCat1" localSheetId="85">[11]!Select_FCat1</definedName>
    <definedName name="Select_FCat1" localSheetId="86">[11]!Select_FCat1</definedName>
    <definedName name="Select_FCat1" localSheetId="87">[11]!Select_FCat1</definedName>
    <definedName name="Select_FCat1" localSheetId="88">[11]!Select_FCat1</definedName>
    <definedName name="Select_FCat1" localSheetId="89">[11]!Select_FCat1</definedName>
    <definedName name="Select_FCat1" localSheetId="90">[11]!Select_FCat1</definedName>
    <definedName name="Select_FCat1" localSheetId="91">[11]!Select_FCat1</definedName>
    <definedName name="Select_FCat1" localSheetId="92">[11]!Select_FCat1</definedName>
    <definedName name="Select_FCat1" localSheetId="93">[11]!Select_FCat1</definedName>
    <definedName name="Select_FCat1" localSheetId="94">[11]!Select_FCat1</definedName>
    <definedName name="Select_FCat1" localSheetId="95">[11]!Select_FCat1</definedName>
    <definedName name="Select_FCat1" localSheetId="96">[11]!Select_FCat1</definedName>
    <definedName name="Select_FCat1" localSheetId="97">[11]!Select_FCat1</definedName>
    <definedName name="Select_FCat1" localSheetId="98">[11]!Select_FCat1</definedName>
    <definedName name="Select_FCat1" localSheetId="99">[11]!Select_FCat1</definedName>
    <definedName name="Select_FCat1" localSheetId="100">[11]!Select_FCat1</definedName>
    <definedName name="Select_FCat1" localSheetId="101">[11]!Select_FCat1</definedName>
    <definedName name="Select_FCat1" localSheetId="102">[11]!Select_FCat1</definedName>
    <definedName name="Select_FCat1" localSheetId="103">[11]!Select_FCat1</definedName>
    <definedName name="Select_FCat1" localSheetId="104">[11]!Select_FCat1</definedName>
    <definedName name="Select_FCat1" localSheetId="15">[11]!Select_FCat1</definedName>
    <definedName name="Select_FCat1" localSheetId="16">[11]!Select_FCat1</definedName>
    <definedName name="Select_FCat1" localSheetId="20">[11]!Select_FCat1</definedName>
    <definedName name="Select_FCat1" localSheetId="21">[11]!Select_FCat1</definedName>
    <definedName name="Select_FCat1" localSheetId="22">[11]!Select_FCat1</definedName>
    <definedName name="Select_FCat1" localSheetId="23">[11]!Select_FCat1</definedName>
    <definedName name="Select_FCat1" localSheetId="17">[11]!Select_FCat1</definedName>
    <definedName name="Select_FCat1" localSheetId="24">[11]!Select_FCat1</definedName>
    <definedName name="Select_FCat1" localSheetId="25">[11]!Select_FCat1</definedName>
    <definedName name="Select_FCat1" localSheetId="18">[11]!Select_FCat1</definedName>
    <definedName name="Select_FCat1" localSheetId="19">[11]!Select_FCat1</definedName>
    <definedName name="Select_FCat1" localSheetId="5">[11]!Select_FCat1</definedName>
    <definedName name="Select_FCat1" localSheetId="6">[11]!Select_FCat1</definedName>
    <definedName name="Select_FCat1" localSheetId="7">[11]!Select_FCat1</definedName>
    <definedName name="Select_FCat1" localSheetId="8">[11]!Select_FCat1</definedName>
    <definedName name="Select_FCat1" localSheetId="9">[11]!Select_FCat1</definedName>
    <definedName name="Select_FCat1" localSheetId="10">[11]!Select_FCat1</definedName>
    <definedName name="Select_FCat1" localSheetId="11">[11]!Select_FCat1</definedName>
    <definedName name="Select_FCat1" localSheetId="12">[11]!Select_FCat1</definedName>
    <definedName name="Select_FCat1" localSheetId="13">[11]!Select_FCat1</definedName>
    <definedName name="Select_FCat1" localSheetId="14">[11]!Select_FCat1</definedName>
    <definedName name="Select_FCat1">[11]!Select_FCat1</definedName>
    <definedName name="Select_FCat2" localSheetId="27">[11]!Select_FCat2</definedName>
    <definedName name="Select_FCat2" localSheetId="26">[11]!Select_FCat2</definedName>
    <definedName name="Select_FCat2" localSheetId="28">[11]!Select_FCat2</definedName>
    <definedName name="Select_FCat2" localSheetId="29">[11]!Select_FCat2</definedName>
    <definedName name="Select_FCat2" localSheetId="30">[11]!Select_FCat2</definedName>
    <definedName name="Select_FCat2" localSheetId="31">[11]!Select_FCat2</definedName>
    <definedName name="Select_FCat2" localSheetId="32">[11]!Select_FCat2</definedName>
    <definedName name="Select_FCat2" localSheetId="33">[11]!Select_FCat2</definedName>
    <definedName name="Select_FCat2" localSheetId="34">[11]!Select_FCat2</definedName>
    <definedName name="Select_FCat2" localSheetId="35">[11]!Select_FCat2</definedName>
    <definedName name="Select_FCat2" localSheetId="36">[11]!Select_FCat2</definedName>
    <definedName name="Select_FCat2" localSheetId="37">[11]!Select_FCat2</definedName>
    <definedName name="Select_FCat2" localSheetId="38">[11]!Select_FCat2</definedName>
    <definedName name="Select_FCat2" localSheetId="39">[11]!Select_FCat2</definedName>
    <definedName name="Select_FCat2" localSheetId="40">[11]!Select_FCat2</definedName>
    <definedName name="Select_FCat2" localSheetId="41">[11]!Select_FCat2</definedName>
    <definedName name="Select_FCat2" localSheetId="42">[11]!Select_FCat2</definedName>
    <definedName name="Select_FCat2" localSheetId="43">[11]!Select_FCat2</definedName>
    <definedName name="Select_FCat2" localSheetId="44">[11]!Select_FCat2</definedName>
    <definedName name="Select_FCat2" localSheetId="45">[11]!Select_FCat2</definedName>
    <definedName name="Select_FCat2" localSheetId="46">[11]!Select_FCat2</definedName>
    <definedName name="Select_FCat2" localSheetId="47">[11]!Select_FCat2</definedName>
    <definedName name="Select_FCat2" localSheetId="48">[11]!Select_FCat2</definedName>
    <definedName name="Select_FCat2" localSheetId="49">[11]!Select_FCat2</definedName>
    <definedName name="Select_FCat2" localSheetId="50">[11]!Select_FCat2</definedName>
    <definedName name="Select_FCat2" localSheetId="51">[11]!Select_FCat2</definedName>
    <definedName name="Select_FCat2" localSheetId="52">[11]!Select_FCat2</definedName>
    <definedName name="Select_FCat2" localSheetId="53">[11]!Select_FCat2</definedName>
    <definedName name="Select_FCat2" localSheetId="54">[11]!Select_FCat2</definedName>
    <definedName name="Select_FCat2" localSheetId="55">[11]!Select_FCat2</definedName>
    <definedName name="Select_FCat2" localSheetId="56">[11]!Select_FCat2</definedName>
    <definedName name="Select_FCat2" localSheetId="57">[11]!Select_FCat2</definedName>
    <definedName name="Select_FCat2" localSheetId="58">[11]!Select_FCat2</definedName>
    <definedName name="Select_FCat2" localSheetId="59">[11]!Select_FCat2</definedName>
    <definedName name="Select_FCat2" localSheetId="60">[11]!Select_FCat2</definedName>
    <definedName name="Select_FCat2" localSheetId="61">[11]!Select_FCat2</definedName>
    <definedName name="Select_FCat2" localSheetId="62">[11]!Select_FCat2</definedName>
    <definedName name="Select_FCat2" localSheetId="63">[11]!Select_FCat2</definedName>
    <definedName name="Select_FCat2" localSheetId="64">[11]!Select_FCat2</definedName>
    <definedName name="Select_FCat2" localSheetId="65">[11]!Select_FCat2</definedName>
    <definedName name="Select_FCat2" localSheetId="66">[11]!Select_FCat2</definedName>
    <definedName name="Select_FCat2" localSheetId="67">[11]!Select_FCat2</definedName>
    <definedName name="Select_FCat2" localSheetId="68">[11]!Select_FCat2</definedName>
    <definedName name="Select_FCat2" localSheetId="69">[11]!Select_FCat2</definedName>
    <definedName name="Select_FCat2" localSheetId="70">[11]!Select_FCat2</definedName>
    <definedName name="Select_FCat2" localSheetId="71">[11]!Select_FCat2</definedName>
    <definedName name="Select_FCat2" localSheetId="72">[11]!Select_FCat2</definedName>
    <definedName name="Select_FCat2" localSheetId="73">[11]!Select_FCat2</definedName>
    <definedName name="Select_FCat2" localSheetId="74">[11]!Select_FCat2</definedName>
    <definedName name="Select_FCat2" localSheetId="75">[11]!Select_FCat2</definedName>
    <definedName name="Select_FCat2" localSheetId="76">[11]!Select_FCat2</definedName>
    <definedName name="Select_FCat2" localSheetId="77">[11]!Select_FCat2</definedName>
    <definedName name="Select_FCat2" localSheetId="78">[11]!Select_FCat2</definedName>
    <definedName name="Select_FCat2" localSheetId="79">[11]!Select_FCat2</definedName>
    <definedName name="Select_FCat2" localSheetId="80">[11]!Select_FCat2</definedName>
    <definedName name="Select_FCat2" localSheetId="81">[11]!Select_FCat2</definedName>
    <definedName name="Select_FCat2" localSheetId="82">[11]!Select_FCat2</definedName>
    <definedName name="Select_FCat2" localSheetId="83">[11]!Select_FCat2</definedName>
    <definedName name="Select_FCat2" localSheetId="84">[11]!Select_FCat2</definedName>
    <definedName name="Select_FCat2" localSheetId="85">[11]!Select_FCat2</definedName>
    <definedName name="Select_FCat2" localSheetId="86">[11]!Select_FCat2</definedName>
    <definedName name="Select_FCat2" localSheetId="87">[11]!Select_FCat2</definedName>
    <definedName name="Select_FCat2" localSheetId="88">[11]!Select_FCat2</definedName>
    <definedName name="Select_FCat2" localSheetId="89">[11]!Select_FCat2</definedName>
    <definedName name="Select_FCat2" localSheetId="90">[11]!Select_FCat2</definedName>
    <definedName name="Select_FCat2" localSheetId="91">[11]!Select_FCat2</definedName>
    <definedName name="Select_FCat2" localSheetId="92">[11]!Select_FCat2</definedName>
    <definedName name="Select_FCat2" localSheetId="93">[11]!Select_FCat2</definedName>
    <definedName name="Select_FCat2" localSheetId="94">[11]!Select_FCat2</definedName>
    <definedName name="Select_FCat2" localSheetId="95">[11]!Select_FCat2</definedName>
    <definedName name="Select_FCat2" localSheetId="96">[11]!Select_FCat2</definedName>
    <definedName name="Select_FCat2" localSheetId="97">[11]!Select_FCat2</definedName>
    <definedName name="Select_FCat2" localSheetId="98">[11]!Select_FCat2</definedName>
    <definedName name="Select_FCat2" localSheetId="99">[11]!Select_FCat2</definedName>
    <definedName name="Select_FCat2" localSheetId="100">[11]!Select_FCat2</definedName>
    <definedName name="Select_FCat2" localSheetId="101">[11]!Select_FCat2</definedName>
    <definedName name="Select_FCat2" localSheetId="102">[11]!Select_FCat2</definedName>
    <definedName name="Select_FCat2" localSheetId="103">[11]!Select_FCat2</definedName>
    <definedName name="Select_FCat2" localSheetId="104">[11]!Select_FCat2</definedName>
    <definedName name="Select_FCat2" localSheetId="15">[11]!Select_FCat2</definedName>
    <definedName name="Select_FCat2" localSheetId="16">[11]!Select_FCat2</definedName>
    <definedName name="Select_FCat2" localSheetId="20">[11]!Select_FCat2</definedName>
    <definedName name="Select_FCat2" localSheetId="21">[11]!Select_FCat2</definedName>
    <definedName name="Select_FCat2" localSheetId="22">[11]!Select_FCat2</definedName>
    <definedName name="Select_FCat2" localSheetId="23">[11]!Select_FCat2</definedName>
    <definedName name="Select_FCat2" localSheetId="17">[11]!Select_FCat2</definedName>
    <definedName name="Select_FCat2" localSheetId="24">[11]!Select_FCat2</definedName>
    <definedName name="Select_FCat2" localSheetId="25">[11]!Select_FCat2</definedName>
    <definedName name="Select_FCat2" localSheetId="18">[11]!Select_FCat2</definedName>
    <definedName name="Select_FCat2" localSheetId="19">[11]!Select_FCat2</definedName>
    <definedName name="Select_FCat2" localSheetId="5">[11]!Select_FCat2</definedName>
    <definedName name="Select_FCat2" localSheetId="6">[11]!Select_FCat2</definedName>
    <definedName name="Select_FCat2" localSheetId="7">[11]!Select_FCat2</definedName>
    <definedName name="Select_FCat2" localSheetId="8">[11]!Select_FCat2</definedName>
    <definedName name="Select_FCat2" localSheetId="9">[11]!Select_FCat2</definedName>
    <definedName name="Select_FCat2" localSheetId="10">[11]!Select_FCat2</definedName>
    <definedName name="Select_FCat2" localSheetId="11">[11]!Select_FCat2</definedName>
    <definedName name="Select_FCat2" localSheetId="12">[11]!Select_FCat2</definedName>
    <definedName name="Select_FCat2" localSheetId="13">[11]!Select_FCat2</definedName>
    <definedName name="Select_FCat2" localSheetId="14">[11]!Select_FCat2</definedName>
    <definedName name="Select_FCat2">[11]!Select_FCat2</definedName>
    <definedName name="Select_FCat3" localSheetId="27">[11]!Select_FCat3</definedName>
    <definedName name="Select_FCat3" localSheetId="26">[11]!Select_FCat3</definedName>
    <definedName name="Select_FCat3" localSheetId="28">[11]!Select_FCat3</definedName>
    <definedName name="Select_FCat3" localSheetId="29">[11]!Select_FCat3</definedName>
    <definedName name="Select_FCat3" localSheetId="30">[11]!Select_FCat3</definedName>
    <definedName name="Select_FCat3" localSheetId="31">[11]!Select_FCat3</definedName>
    <definedName name="Select_FCat3" localSheetId="32">[11]!Select_FCat3</definedName>
    <definedName name="Select_FCat3" localSheetId="33">[11]!Select_FCat3</definedName>
    <definedName name="Select_FCat3" localSheetId="34">[11]!Select_FCat3</definedName>
    <definedName name="Select_FCat3" localSheetId="35">[11]!Select_FCat3</definedName>
    <definedName name="Select_FCat3" localSheetId="36">[11]!Select_FCat3</definedName>
    <definedName name="Select_FCat3" localSheetId="37">[11]!Select_FCat3</definedName>
    <definedName name="Select_FCat3" localSheetId="38">[11]!Select_FCat3</definedName>
    <definedName name="Select_FCat3" localSheetId="39">[11]!Select_FCat3</definedName>
    <definedName name="Select_FCat3" localSheetId="40">[11]!Select_FCat3</definedName>
    <definedName name="Select_FCat3" localSheetId="41">[11]!Select_FCat3</definedName>
    <definedName name="Select_FCat3" localSheetId="42">[11]!Select_FCat3</definedName>
    <definedName name="Select_FCat3" localSheetId="43">[11]!Select_FCat3</definedName>
    <definedName name="Select_FCat3" localSheetId="44">[11]!Select_FCat3</definedName>
    <definedName name="Select_FCat3" localSheetId="45">[11]!Select_FCat3</definedName>
    <definedName name="Select_FCat3" localSheetId="46">[11]!Select_FCat3</definedName>
    <definedName name="Select_FCat3" localSheetId="47">[11]!Select_FCat3</definedName>
    <definedName name="Select_FCat3" localSheetId="48">[11]!Select_FCat3</definedName>
    <definedName name="Select_FCat3" localSheetId="49">[11]!Select_FCat3</definedName>
    <definedName name="Select_FCat3" localSheetId="50">[11]!Select_FCat3</definedName>
    <definedName name="Select_FCat3" localSheetId="51">[11]!Select_FCat3</definedName>
    <definedName name="Select_FCat3" localSheetId="52">[11]!Select_FCat3</definedName>
    <definedName name="Select_FCat3" localSheetId="53">[11]!Select_FCat3</definedName>
    <definedName name="Select_FCat3" localSheetId="54">[11]!Select_FCat3</definedName>
    <definedName name="Select_FCat3" localSheetId="55">[11]!Select_FCat3</definedName>
    <definedName name="Select_FCat3" localSheetId="56">[11]!Select_FCat3</definedName>
    <definedName name="Select_FCat3" localSheetId="57">[11]!Select_FCat3</definedName>
    <definedName name="Select_FCat3" localSheetId="58">[11]!Select_FCat3</definedName>
    <definedName name="Select_FCat3" localSheetId="59">[11]!Select_FCat3</definedName>
    <definedName name="Select_FCat3" localSheetId="60">[11]!Select_FCat3</definedName>
    <definedName name="Select_FCat3" localSheetId="61">[11]!Select_FCat3</definedName>
    <definedName name="Select_FCat3" localSheetId="62">[11]!Select_FCat3</definedName>
    <definedName name="Select_FCat3" localSheetId="63">[11]!Select_FCat3</definedName>
    <definedName name="Select_FCat3" localSheetId="64">[11]!Select_FCat3</definedName>
    <definedName name="Select_FCat3" localSheetId="65">[11]!Select_FCat3</definedName>
    <definedName name="Select_FCat3" localSheetId="66">[11]!Select_FCat3</definedName>
    <definedName name="Select_FCat3" localSheetId="67">[11]!Select_FCat3</definedName>
    <definedName name="Select_FCat3" localSheetId="68">[11]!Select_FCat3</definedName>
    <definedName name="Select_FCat3" localSheetId="69">[11]!Select_FCat3</definedName>
    <definedName name="Select_FCat3" localSheetId="70">[11]!Select_FCat3</definedName>
    <definedName name="Select_FCat3" localSheetId="71">[11]!Select_FCat3</definedName>
    <definedName name="Select_FCat3" localSheetId="72">[11]!Select_FCat3</definedName>
    <definedName name="Select_FCat3" localSheetId="73">[11]!Select_FCat3</definedName>
    <definedName name="Select_FCat3" localSheetId="74">[11]!Select_FCat3</definedName>
    <definedName name="Select_FCat3" localSheetId="75">[11]!Select_FCat3</definedName>
    <definedName name="Select_FCat3" localSheetId="76">[11]!Select_FCat3</definedName>
    <definedName name="Select_FCat3" localSheetId="77">[11]!Select_FCat3</definedName>
    <definedName name="Select_FCat3" localSheetId="78">[11]!Select_FCat3</definedName>
    <definedName name="Select_FCat3" localSheetId="79">[11]!Select_FCat3</definedName>
    <definedName name="Select_FCat3" localSheetId="80">[11]!Select_FCat3</definedName>
    <definedName name="Select_FCat3" localSheetId="81">[11]!Select_FCat3</definedName>
    <definedName name="Select_FCat3" localSheetId="82">[11]!Select_FCat3</definedName>
    <definedName name="Select_FCat3" localSheetId="83">[11]!Select_FCat3</definedName>
    <definedName name="Select_FCat3" localSheetId="84">[11]!Select_FCat3</definedName>
    <definedName name="Select_FCat3" localSheetId="85">[11]!Select_FCat3</definedName>
    <definedName name="Select_FCat3" localSheetId="86">[11]!Select_FCat3</definedName>
    <definedName name="Select_FCat3" localSheetId="87">[11]!Select_FCat3</definedName>
    <definedName name="Select_FCat3" localSheetId="88">[11]!Select_FCat3</definedName>
    <definedName name="Select_FCat3" localSheetId="89">[11]!Select_FCat3</definedName>
    <definedName name="Select_FCat3" localSheetId="90">[11]!Select_FCat3</definedName>
    <definedName name="Select_FCat3" localSheetId="91">[11]!Select_FCat3</definedName>
    <definedName name="Select_FCat3" localSheetId="92">[11]!Select_FCat3</definedName>
    <definedName name="Select_FCat3" localSheetId="93">[11]!Select_FCat3</definedName>
    <definedName name="Select_FCat3" localSheetId="94">[11]!Select_FCat3</definedName>
    <definedName name="Select_FCat3" localSheetId="95">[11]!Select_FCat3</definedName>
    <definedName name="Select_FCat3" localSheetId="96">[11]!Select_FCat3</definedName>
    <definedName name="Select_FCat3" localSheetId="97">[11]!Select_FCat3</definedName>
    <definedName name="Select_FCat3" localSheetId="98">[11]!Select_FCat3</definedName>
    <definedName name="Select_FCat3" localSheetId="99">[11]!Select_FCat3</definedName>
    <definedName name="Select_FCat3" localSheetId="100">[11]!Select_FCat3</definedName>
    <definedName name="Select_FCat3" localSheetId="101">[11]!Select_FCat3</definedName>
    <definedName name="Select_FCat3" localSheetId="102">[11]!Select_FCat3</definedName>
    <definedName name="Select_FCat3" localSheetId="103">[11]!Select_FCat3</definedName>
    <definedName name="Select_FCat3" localSheetId="104">[11]!Select_FCat3</definedName>
    <definedName name="Select_FCat3" localSheetId="15">[11]!Select_FCat3</definedName>
    <definedName name="Select_FCat3" localSheetId="16">[11]!Select_FCat3</definedName>
    <definedName name="Select_FCat3" localSheetId="20">[11]!Select_FCat3</definedName>
    <definedName name="Select_FCat3" localSheetId="21">[11]!Select_FCat3</definedName>
    <definedName name="Select_FCat3" localSheetId="22">[11]!Select_FCat3</definedName>
    <definedName name="Select_FCat3" localSheetId="23">[11]!Select_FCat3</definedName>
    <definedName name="Select_FCat3" localSheetId="17">[11]!Select_FCat3</definedName>
    <definedName name="Select_FCat3" localSheetId="24">[11]!Select_FCat3</definedName>
    <definedName name="Select_FCat3" localSheetId="25">[11]!Select_FCat3</definedName>
    <definedName name="Select_FCat3" localSheetId="18">[11]!Select_FCat3</definedName>
    <definedName name="Select_FCat3" localSheetId="19">[11]!Select_FCat3</definedName>
    <definedName name="Select_FCat3" localSheetId="5">[11]!Select_FCat3</definedName>
    <definedName name="Select_FCat3" localSheetId="6">[11]!Select_FCat3</definedName>
    <definedName name="Select_FCat3" localSheetId="7">[11]!Select_FCat3</definedName>
    <definedName name="Select_FCat3" localSheetId="8">[11]!Select_FCat3</definedName>
    <definedName name="Select_FCat3" localSheetId="9">[11]!Select_FCat3</definedName>
    <definedName name="Select_FCat3" localSheetId="10">[11]!Select_FCat3</definedName>
    <definedName name="Select_FCat3" localSheetId="11">[11]!Select_FCat3</definedName>
    <definedName name="Select_FCat3" localSheetId="12">[11]!Select_FCat3</definedName>
    <definedName name="Select_FCat3" localSheetId="13">[11]!Select_FCat3</definedName>
    <definedName name="Select_FCat3" localSheetId="14">[11]!Select_FCat3</definedName>
    <definedName name="Select_FCat3">[11]!Select_FCat3</definedName>
    <definedName name="Select_OCat1" localSheetId="27">[11]!Select_OCat1</definedName>
    <definedName name="Select_OCat1" localSheetId="26">[11]!Select_OCat1</definedName>
    <definedName name="Select_OCat1" localSheetId="28">[11]!Select_OCat1</definedName>
    <definedName name="Select_OCat1" localSheetId="29">[11]!Select_OCat1</definedName>
    <definedName name="Select_OCat1" localSheetId="30">[11]!Select_OCat1</definedName>
    <definedName name="Select_OCat1" localSheetId="31">[11]!Select_OCat1</definedName>
    <definedName name="Select_OCat1" localSheetId="32">[11]!Select_OCat1</definedName>
    <definedName name="Select_OCat1" localSheetId="33">[11]!Select_OCat1</definedName>
    <definedName name="Select_OCat1" localSheetId="34">[11]!Select_OCat1</definedName>
    <definedName name="Select_OCat1" localSheetId="35">[11]!Select_OCat1</definedName>
    <definedName name="Select_OCat1" localSheetId="36">[11]!Select_OCat1</definedName>
    <definedName name="Select_OCat1" localSheetId="37">[11]!Select_OCat1</definedName>
    <definedName name="Select_OCat1" localSheetId="38">[11]!Select_OCat1</definedName>
    <definedName name="Select_OCat1" localSheetId="39">[11]!Select_OCat1</definedName>
    <definedName name="Select_OCat1" localSheetId="40">[11]!Select_OCat1</definedName>
    <definedName name="Select_OCat1" localSheetId="41">[11]!Select_OCat1</definedName>
    <definedName name="Select_OCat1" localSheetId="42">[11]!Select_OCat1</definedName>
    <definedName name="Select_OCat1" localSheetId="43">[11]!Select_OCat1</definedName>
    <definedName name="Select_OCat1" localSheetId="44">[11]!Select_OCat1</definedName>
    <definedName name="Select_OCat1" localSheetId="45">[11]!Select_OCat1</definedName>
    <definedName name="Select_OCat1" localSheetId="46">[11]!Select_OCat1</definedName>
    <definedName name="Select_OCat1" localSheetId="47">[11]!Select_OCat1</definedName>
    <definedName name="Select_OCat1" localSheetId="48">[11]!Select_OCat1</definedName>
    <definedName name="Select_OCat1" localSheetId="49">[11]!Select_OCat1</definedName>
    <definedName name="Select_OCat1" localSheetId="50">[11]!Select_OCat1</definedName>
    <definedName name="Select_OCat1" localSheetId="51">[11]!Select_OCat1</definedName>
    <definedName name="Select_OCat1" localSheetId="52">[11]!Select_OCat1</definedName>
    <definedName name="Select_OCat1" localSheetId="53">[11]!Select_OCat1</definedName>
    <definedName name="Select_OCat1" localSheetId="54">[11]!Select_OCat1</definedName>
    <definedName name="Select_OCat1" localSheetId="55">[11]!Select_OCat1</definedName>
    <definedName name="Select_OCat1" localSheetId="56">[11]!Select_OCat1</definedName>
    <definedName name="Select_OCat1" localSheetId="57">[11]!Select_OCat1</definedName>
    <definedName name="Select_OCat1" localSheetId="58">[11]!Select_OCat1</definedName>
    <definedName name="Select_OCat1" localSheetId="59">[11]!Select_OCat1</definedName>
    <definedName name="Select_OCat1" localSheetId="60">[11]!Select_OCat1</definedName>
    <definedName name="Select_OCat1" localSheetId="61">[11]!Select_OCat1</definedName>
    <definedName name="Select_OCat1" localSheetId="62">[11]!Select_OCat1</definedName>
    <definedName name="Select_OCat1" localSheetId="63">[11]!Select_OCat1</definedName>
    <definedName name="Select_OCat1" localSheetId="64">[11]!Select_OCat1</definedName>
    <definedName name="Select_OCat1" localSheetId="65">[11]!Select_OCat1</definedName>
    <definedName name="Select_OCat1" localSheetId="66">[11]!Select_OCat1</definedName>
    <definedName name="Select_OCat1" localSheetId="67">[11]!Select_OCat1</definedName>
    <definedName name="Select_OCat1" localSheetId="68">[11]!Select_OCat1</definedName>
    <definedName name="Select_OCat1" localSheetId="69">[11]!Select_OCat1</definedName>
    <definedName name="Select_OCat1" localSheetId="70">[11]!Select_OCat1</definedName>
    <definedName name="Select_OCat1" localSheetId="71">[11]!Select_OCat1</definedName>
    <definedName name="Select_OCat1" localSheetId="72">[11]!Select_OCat1</definedName>
    <definedName name="Select_OCat1" localSheetId="73">[11]!Select_OCat1</definedName>
    <definedName name="Select_OCat1" localSheetId="74">[11]!Select_OCat1</definedName>
    <definedName name="Select_OCat1" localSheetId="75">[11]!Select_OCat1</definedName>
    <definedName name="Select_OCat1" localSheetId="76">[11]!Select_OCat1</definedName>
    <definedName name="Select_OCat1" localSheetId="77">[11]!Select_OCat1</definedName>
    <definedName name="Select_OCat1" localSheetId="78">[11]!Select_OCat1</definedName>
    <definedName name="Select_OCat1" localSheetId="79">[11]!Select_OCat1</definedName>
    <definedName name="Select_OCat1" localSheetId="80">[11]!Select_OCat1</definedName>
    <definedName name="Select_OCat1" localSheetId="81">[11]!Select_OCat1</definedName>
    <definedName name="Select_OCat1" localSheetId="82">[11]!Select_OCat1</definedName>
    <definedName name="Select_OCat1" localSheetId="83">[11]!Select_OCat1</definedName>
    <definedName name="Select_OCat1" localSheetId="84">[11]!Select_OCat1</definedName>
    <definedName name="Select_OCat1" localSheetId="85">[11]!Select_OCat1</definedName>
    <definedName name="Select_OCat1" localSheetId="86">[11]!Select_OCat1</definedName>
    <definedName name="Select_OCat1" localSheetId="87">[11]!Select_OCat1</definedName>
    <definedName name="Select_OCat1" localSheetId="88">[11]!Select_OCat1</definedName>
    <definedName name="Select_OCat1" localSheetId="89">[11]!Select_OCat1</definedName>
    <definedName name="Select_OCat1" localSheetId="90">[11]!Select_OCat1</definedName>
    <definedName name="Select_OCat1" localSheetId="91">[11]!Select_OCat1</definedName>
    <definedName name="Select_OCat1" localSheetId="92">[11]!Select_OCat1</definedName>
    <definedName name="Select_OCat1" localSheetId="93">[11]!Select_OCat1</definedName>
    <definedName name="Select_OCat1" localSheetId="94">[11]!Select_OCat1</definedName>
    <definedName name="Select_OCat1" localSheetId="95">[11]!Select_OCat1</definedName>
    <definedName name="Select_OCat1" localSheetId="96">[11]!Select_OCat1</definedName>
    <definedName name="Select_OCat1" localSheetId="97">[11]!Select_OCat1</definedName>
    <definedName name="Select_OCat1" localSheetId="98">[11]!Select_OCat1</definedName>
    <definedName name="Select_OCat1" localSheetId="99">[11]!Select_OCat1</definedName>
    <definedName name="Select_OCat1" localSheetId="100">[11]!Select_OCat1</definedName>
    <definedName name="Select_OCat1" localSheetId="101">[11]!Select_OCat1</definedName>
    <definedName name="Select_OCat1" localSheetId="102">[11]!Select_OCat1</definedName>
    <definedName name="Select_OCat1" localSheetId="103">[11]!Select_OCat1</definedName>
    <definedName name="Select_OCat1" localSheetId="104">[11]!Select_OCat1</definedName>
    <definedName name="Select_OCat1" localSheetId="15">[11]!Select_OCat1</definedName>
    <definedName name="Select_OCat1" localSheetId="16">[11]!Select_OCat1</definedName>
    <definedName name="Select_OCat1" localSheetId="20">[11]!Select_OCat1</definedName>
    <definedName name="Select_OCat1" localSheetId="21">[11]!Select_OCat1</definedName>
    <definedName name="Select_OCat1" localSheetId="22">[11]!Select_OCat1</definedName>
    <definedName name="Select_OCat1" localSheetId="23">[11]!Select_OCat1</definedName>
    <definedName name="Select_OCat1" localSheetId="17">[11]!Select_OCat1</definedName>
    <definedName name="Select_OCat1" localSheetId="24">[11]!Select_OCat1</definedName>
    <definedName name="Select_OCat1" localSheetId="25">[11]!Select_OCat1</definedName>
    <definedName name="Select_OCat1" localSheetId="18">[11]!Select_OCat1</definedName>
    <definedName name="Select_OCat1" localSheetId="19">[11]!Select_OCat1</definedName>
    <definedName name="Select_OCat1" localSheetId="5">[11]!Select_OCat1</definedName>
    <definedName name="Select_OCat1" localSheetId="6">[11]!Select_OCat1</definedName>
    <definedName name="Select_OCat1" localSheetId="7">[11]!Select_OCat1</definedName>
    <definedName name="Select_OCat1" localSheetId="8">[11]!Select_OCat1</definedName>
    <definedName name="Select_OCat1" localSheetId="9">[11]!Select_OCat1</definedName>
    <definedName name="Select_OCat1" localSheetId="10">[11]!Select_OCat1</definedName>
    <definedName name="Select_OCat1" localSheetId="11">[11]!Select_OCat1</definedName>
    <definedName name="Select_OCat1" localSheetId="12">[11]!Select_OCat1</definedName>
    <definedName name="Select_OCat1" localSheetId="13">[11]!Select_OCat1</definedName>
    <definedName name="Select_OCat1" localSheetId="14">[11]!Select_OCat1</definedName>
    <definedName name="Select_OCat1">[11]!Select_OCat1</definedName>
    <definedName name="Select_OCat2" localSheetId="27">[11]!Select_OCat2</definedName>
    <definedName name="Select_OCat2" localSheetId="26">[11]!Select_OCat2</definedName>
    <definedName name="Select_OCat2" localSheetId="28">[11]!Select_OCat2</definedName>
    <definedName name="Select_OCat2" localSheetId="29">[11]!Select_OCat2</definedName>
    <definedName name="Select_OCat2" localSheetId="30">[11]!Select_OCat2</definedName>
    <definedName name="Select_OCat2" localSheetId="31">[11]!Select_OCat2</definedName>
    <definedName name="Select_OCat2" localSheetId="32">[11]!Select_OCat2</definedName>
    <definedName name="Select_OCat2" localSheetId="33">[11]!Select_OCat2</definedName>
    <definedName name="Select_OCat2" localSheetId="34">[11]!Select_OCat2</definedName>
    <definedName name="Select_OCat2" localSheetId="35">[11]!Select_OCat2</definedName>
    <definedName name="Select_OCat2" localSheetId="36">[11]!Select_OCat2</definedName>
    <definedName name="Select_OCat2" localSheetId="37">[11]!Select_OCat2</definedName>
    <definedName name="Select_OCat2" localSheetId="38">[11]!Select_OCat2</definedName>
    <definedName name="Select_OCat2" localSheetId="39">[11]!Select_OCat2</definedName>
    <definedName name="Select_OCat2" localSheetId="40">[11]!Select_OCat2</definedName>
    <definedName name="Select_OCat2" localSheetId="41">[11]!Select_OCat2</definedName>
    <definedName name="Select_OCat2" localSheetId="42">[11]!Select_OCat2</definedName>
    <definedName name="Select_OCat2" localSheetId="43">[11]!Select_OCat2</definedName>
    <definedName name="Select_OCat2" localSheetId="44">[11]!Select_OCat2</definedName>
    <definedName name="Select_OCat2" localSheetId="45">[11]!Select_OCat2</definedName>
    <definedName name="Select_OCat2" localSheetId="46">[11]!Select_OCat2</definedName>
    <definedName name="Select_OCat2" localSheetId="47">[11]!Select_OCat2</definedName>
    <definedName name="Select_OCat2" localSheetId="48">[11]!Select_OCat2</definedName>
    <definedName name="Select_OCat2" localSheetId="49">[11]!Select_OCat2</definedName>
    <definedName name="Select_OCat2" localSheetId="50">[11]!Select_OCat2</definedName>
    <definedName name="Select_OCat2" localSheetId="51">[11]!Select_OCat2</definedName>
    <definedName name="Select_OCat2" localSheetId="52">[11]!Select_OCat2</definedName>
    <definedName name="Select_OCat2" localSheetId="53">[11]!Select_OCat2</definedName>
    <definedName name="Select_OCat2" localSheetId="54">[11]!Select_OCat2</definedName>
    <definedName name="Select_OCat2" localSheetId="55">[11]!Select_OCat2</definedName>
    <definedName name="Select_OCat2" localSheetId="56">[11]!Select_OCat2</definedName>
    <definedName name="Select_OCat2" localSheetId="57">[11]!Select_OCat2</definedName>
    <definedName name="Select_OCat2" localSheetId="58">[11]!Select_OCat2</definedName>
    <definedName name="Select_OCat2" localSheetId="59">[11]!Select_OCat2</definedName>
    <definedName name="Select_OCat2" localSheetId="60">[11]!Select_OCat2</definedName>
    <definedName name="Select_OCat2" localSheetId="61">[11]!Select_OCat2</definedName>
    <definedName name="Select_OCat2" localSheetId="62">[11]!Select_OCat2</definedName>
    <definedName name="Select_OCat2" localSheetId="63">[11]!Select_OCat2</definedName>
    <definedName name="Select_OCat2" localSheetId="64">[11]!Select_OCat2</definedName>
    <definedName name="Select_OCat2" localSheetId="65">[11]!Select_OCat2</definedName>
    <definedName name="Select_OCat2" localSheetId="66">[11]!Select_OCat2</definedName>
    <definedName name="Select_OCat2" localSheetId="67">[11]!Select_OCat2</definedName>
    <definedName name="Select_OCat2" localSheetId="68">[11]!Select_OCat2</definedName>
    <definedName name="Select_OCat2" localSheetId="69">[11]!Select_OCat2</definedName>
    <definedName name="Select_OCat2" localSheetId="70">[11]!Select_OCat2</definedName>
    <definedName name="Select_OCat2" localSheetId="71">[11]!Select_OCat2</definedName>
    <definedName name="Select_OCat2" localSheetId="72">[11]!Select_OCat2</definedName>
    <definedName name="Select_OCat2" localSheetId="73">[11]!Select_OCat2</definedName>
    <definedName name="Select_OCat2" localSheetId="74">[11]!Select_OCat2</definedName>
    <definedName name="Select_OCat2" localSheetId="75">[11]!Select_OCat2</definedName>
    <definedName name="Select_OCat2" localSheetId="76">[11]!Select_OCat2</definedName>
    <definedName name="Select_OCat2" localSheetId="77">[11]!Select_OCat2</definedName>
    <definedName name="Select_OCat2" localSheetId="78">[11]!Select_OCat2</definedName>
    <definedName name="Select_OCat2" localSheetId="79">[11]!Select_OCat2</definedName>
    <definedName name="Select_OCat2" localSheetId="80">[11]!Select_OCat2</definedName>
    <definedName name="Select_OCat2" localSheetId="81">[11]!Select_OCat2</definedName>
    <definedName name="Select_OCat2" localSheetId="82">[11]!Select_OCat2</definedName>
    <definedName name="Select_OCat2" localSheetId="83">[11]!Select_OCat2</definedName>
    <definedName name="Select_OCat2" localSheetId="84">[11]!Select_OCat2</definedName>
    <definedName name="Select_OCat2" localSheetId="85">[11]!Select_OCat2</definedName>
    <definedName name="Select_OCat2" localSheetId="86">[11]!Select_OCat2</definedName>
    <definedName name="Select_OCat2" localSheetId="87">[11]!Select_OCat2</definedName>
    <definedName name="Select_OCat2" localSheetId="88">[11]!Select_OCat2</definedName>
    <definedName name="Select_OCat2" localSheetId="89">[11]!Select_OCat2</definedName>
    <definedName name="Select_OCat2" localSheetId="90">[11]!Select_OCat2</definedName>
    <definedName name="Select_OCat2" localSheetId="91">[11]!Select_OCat2</definedName>
    <definedName name="Select_OCat2" localSheetId="92">[11]!Select_OCat2</definedName>
    <definedName name="Select_OCat2" localSheetId="93">[11]!Select_OCat2</definedName>
    <definedName name="Select_OCat2" localSheetId="94">[11]!Select_OCat2</definedName>
    <definedName name="Select_OCat2" localSheetId="95">[11]!Select_OCat2</definedName>
    <definedName name="Select_OCat2" localSheetId="96">[11]!Select_OCat2</definedName>
    <definedName name="Select_OCat2" localSheetId="97">[11]!Select_OCat2</definedName>
    <definedName name="Select_OCat2" localSheetId="98">[11]!Select_OCat2</definedName>
    <definedName name="Select_OCat2" localSheetId="99">[11]!Select_OCat2</definedName>
    <definedName name="Select_OCat2" localSheetId="100">[11]!Select_OCat2</definedName>
    <definedName name="Select_OCat2" localSheetId="101">[11]!Select_OCat2</definedName>
    <definedName name="Select_OCat2" localSheetId="102">[11]!Select_OCat2</definedName>
    <definedName name="Select_OCat2" localSheetId="103">[11]!Select_OCat2</definedName>
    <definedName name="Select_OCat2" localSheetId="104">[11]!Select_OCat2</definedName>
    <definedName name="Select_OCat2" localSheetId="15">[11]!Select_OCat2</definedName>
    <definedName name="Select_OCat2" localSheetId="16">[11]!Select_OCat2</definedName>
    <definedName name="Select_OCat2" localSheetId="20">[11]!Select_OCat2</definedName>
    <definedName name="Select_OCat2" localSheetId="21">[11]!Select_OCat2</definedName>
    <definedName name="Select_OCat2" localSheetId="22">[11]!Select_OCat2</definedName>
    <definedName name="Select_OCat2" localSheetId="23">[11]!Select_OCat2</definedName>
    <definedName name="Select_OCat2" localSheetId="17">[11]!Select_OCat2</definedName>
    <definedName name="Select_OCat2" localSheetId="24">[11]!Select_OCat2</definedName>
    <definedName name="Select_OCat2" localSheetId="25">[11]!Select_OCat2</definedName>
    <definedName name="Select_OCat2" localSheetId="18">[11]!Select_OCat2</definedName>
    <definedName name="Select_OCat2" localSheetId="19">[11]!Select_OCat2</definedName>
    <definedName name="Select_OCat2" localSheetId="5">[11]!Select_OCat2</definedName>
    <definedName name="Select_OCat2" localSheetId="6">[11]!Select_OCat2</definedName>
    <definedName name="Select_OCat2" localSheetId="7">[11]!Select_OCat2</definedName>
    <definedName name="Select_OCat2" localSheetId="8">[11]!Select_OCat2</definedName>
    <definedName name="Select_OCat2" localSheetId="9">[11]!Select_OCat2</definedName>
    <definedName name="Select_OCat2" localSheetId="10">[11]!Select_OCat2</definedName>
    <definedName name="Select_OCat2" localSheetId="11">[11]!Select_OCat2</definedName>
    <definedName name="Select_OCat2" localSheetId="12">[11]!Select_OCat2</definedName>
    <definedName name="Select_OCat2" localSheetId="13">[11]!Select_OCat2</definedName>
    <definedName name="Select_OCat2" localSheetId="14">[11]!Select_OCat2</definedName>
    <definedName name="Select_OCat2">[11]!Select_OCat2</definedName>
    <definedName name="Select_OCat3" localSheetId="27">[11]!Select_OCat3</definedName>
    <definedName name="Select_OCat3" localSheetId="26">[11]!Select_OCat3</definedName>
    <definedName name="Select_OCat3" localSheetId="28">[11]!Select_OCat3</definedName>
    <definedName name="Select_OCat3" localSheetId="29">[11]!Select_OCat3</definedName>
    <definedName name="Select_OCat3" localSheetId="30">[11]!Select_OCat3</definedName>
    <definedName name="Select_OCat3" localSheetId="31">[11]!Select_OCat3</definedName>
    <definedName name="Select_OCat3" localSheetId="32">[11]!Select_OCat3</definedName>
    <definedName name="Select_OCat3" localSheetId="33">[11]!Select_OCat3</definedName>
    <definedName name="Select_OCat3" localSheetId="34">[11]!Select_OCat3</definedName>
    <definedName name="Select_OCat3" localSheetId="35">[11]!Select_OCat3</definedName>
    <definedName name="Select_OCat3" localSheetId="36">[11]!Select_OCat3</definedName>
    <definedName name="Select_OCat3" localSheetId="37">[11]!Select_OCat3</definedName>
    <definedName name="Select_OCat3" localSheetId="38">[11]!Select_OCat3</definedName>
    <definedName name="Select_OCat3" localSheetId="39">[11]!Select_OCat3</definedName>
    <definedName name="Select_OCat3" localSheetId="40">[11]!Select_OCat3</definedName>
    <definedName name="Select_OCat3" localSheetId="41">[11]!Select_OCat3</definedName>
    <definedName name="Select_OCat3" localSheetId="42">[11]!Select_OCat3</definedName>
    <definedName name="Select_OCat3" localSheetId="43">[11]!Select_OCat3</definedName>
    <definedName name="Select_OCat3" localSheetId="44">[11]!Select_OCat3</definedName>
    <definedName name="Select_OCat3" localSheetId="45">[11]!Select_OCat3</definedName>
    <definedName name="Select_OCat3" localSheetId="46">[11]!Select_OCat3</definedName>
    <definedName name="Select_OCat3" localSheetId="47">[11]!Select_OCat3</definedName>
    <definedName name="Select_OCat3" localSheetId="48">[11]!Select_OCat3</definedName>
    <definedName name="Select_OCat3" localSheetId="49">[11]!Select_OCat3</definedName>
    <definedName name="Select_OCat3" localSheetId="50">[11]!Select_OCat3</definedName>
    <definedName name="Select_OCat3" localSheetId="51">[11]!Select_OCat3</definedName>
    <definedName name="Select_OCat3" localSheetId="52">[11]!Select_OCat3</definedName>
    <definedName name="Select_OCat3" localSheetId="53">[11]!Select_OCat3</definedName>
    <definedName name="Select_OCat3" localSheetId="54">[11]!Select_OCat3</definedName>
    <definedName name="Select_OCat3" localSheetId="55">[11]!Select_OCat3</definedName>
    <definedName name="Select_OCat3" localSheetId="56">[11]!Select_OCat3</definedName>
    <definedName name="Select_OCat3" localSheetId="57">[11]!Select_OCat3</definedName>
    <definedName name="Select_OCat3" localSheetId="58">[11]!Select_OCat3</definedName>
    <definedName name="Select_OCat3" localSheetId="59">[11]!Select_OCat3</definedName>
    <definedName name="Select_OCat3" localSheetId="60">[11]!Select_OCat3</definedName>
    <definedName name="Select_OCat3" localSheetId="61">[11]!Select_OCat3</definedName>
    <definedName name="Select_OCat3" localSheetId="62">[11]!Select_OCat3</definedName>
    <definedName name="Select_OCat3" localSheetId="63">[11]!Select_OCat3</definedName>
    <definedName name="Select_OCat3" localSheetId="64">[11]!Select_OCat3</definedName>
    <definedName name="Select_OCat3" localSheetId="65">[11]!Select_OCat3</definedName>
    <definedName name="Select_OCat3" localSheetId="66">[11]!Select_OCat3</definedName>
    <definedName name="Select_OCat3" localSheetId="67">[11]!Select_OCat3</definedName>
    <definedName name="Select_OCat3" localSheetId="68">[11]!Select_OCat3</definedName>
    <definedName name="Select_OCat3" localSheetId="69">[11]!Select_OCat3</definedName>
    <definedName name="Select_OCat3" localSheetId="70">[11]!Select_OCat3</definedName>
    <definedName name="Select_OCat3" localSheetId="71">[11]!Select_OCat3</definedName>
    <definedName name="Select_OCat3" localSheetId="72">[11]!Select_OCat3</definedName>
    <definedName name="Select_OCat3" localSheetId="73">[11]!Select_OCat3</definedName>
    <definedName name="Select_OCat3" localSheetId="74">[11]!Select_OCat3</definedName>
    <definedName name="Select_OCat3" localSheetId="75">[11]!Select_OCat3</definedName>
    <definedName name="Select_OCat3" localSheetId="76">[11]!Select_OCat3</definedName>
    <definedName name="Select_OCat3" localSheetId="77">[11]!Select_OCat3</definedName>
    <definedName name="Select_OCat3" localSheetId="78">[11]!Select_OCat3</definedName>
    <definedName name="Select_OCat3" localSheetId="79">[11]!Select_OCat3</definedName>
    <definedName name="Select_OCat3" localSheetId="80">[11]!Select_OCat3</definedName>
    <definedName name="Select_OCat3" localSheetId="81">[11]!Select_OCat3</definedName>
    <definedName name="Select_OCat3" localSheetId="82">[11]!Select_OCat3</definedName>
    <definedName name="Select_OCat3" localSheetId="83">[11]!Select_OCat3</definedName>
    <definedName name="Select_OCat3" localSheetId="84">[11]!Select_OCat3</definedName>
    <definedName name="Select_OCat3" localSheetId="85">[11]!Select_OCat3</definedName>
    <definedName name="Select_OCat3" localSheetId="86">[11]!Select_OCat3</definedName>
    <definedName name="Select_OCat3" localSheetId="87">[11]!Select_OCat3</definedName>
    <definedName name="Select_OCat3" localSheetId="88">[11]!Select_OCat3</definedName>
    <definedName name="Select_OCat3" localSheetId="89">[11]!Select_OCat3</definedName>
    <definedName name="Select_OCat3" localSheetId="90">[11]!Select_OCat3</definedName>
    <definedName name="Select_OCat3" localSheetId="91">[11]!Select_OCat3</definedName>
    <definedName name="Select_OCat3" localSheetId="92">[11]!Select_OCat3</definedName>
    <definedName name="Select_OCat3" localSheetId="93">[11]!Select_OCat3</definedName>
    <definedName name="Select_OCat3" localSheetId="94">[11]!Select_OCat3</definedName>
    <definedName name="Select_OCat3" localSheetId="95">[11]!Select_OCat3</definedName>
    <definedName name="Select_OCat3" localSheetId="96">[11]!Select_OCat3</definedName>
    <definedName name="Select_OCat3" localSheetId="97">[11]!Select_OCat3</definedName>
    <definedName name="Select_OCat3" localSheetId="98">[11]!Select_OCat3</definedName>
    <definedName name="Select_OCat3" localSheetId="99">[11]!Select_OCat3</definedName>
    <definedName name="Select_OCat3" localSheetId="100">[11]!Select_OCat3</definedName>
    <definedName name="Select_OCat3" localSheetId="101">[11]!Select_OCat3</definedName>
    <definedName name="Select_OCat3" localSheetId="102">[11]!Select_OCat3</definedName>
    <definedName name="Select_OCat3" localSheetId="103">[11]!Select_OCat3</definedName>
    <definedName name="Select_OCat3" localSheetId="104">[11]!Select_OCat3</definedName>
    <definedName name="Select_OCat3" localSheetId="15">[11]!Select_OCat3</definedName>
    <definedName name="Select_OCat3" localSheetId="16">[11]!Select_OCat3</definedName>
    <definedName name="Select_OCat3" localSheetId="20">[11]!Select_OCat3</definedName>
    <definedName name="Select_OCat3" localSheetId="21">[11]!Select_OCat3</definedName>
    <definedName name="Select_OCat3" localSheetId="22">[11]!Select_OCat3</definedName>
    <definedName name="Select_OCat3" localSheetId="23">[11]!Select_OCat3</definedName>
    <definedName name="Select_OCat3" localSheetId="17">[11]!Select_OCat3</definedName>
    <definedName name="Select_OCat3" localSheetId="24">[11]!Select_OCat3</definedName>
    <definedName name="Select_OCat3" localSheetId="25">[11]!Select_OCat3</definedName>
    <definedName name="Select_OCat3" localSheetId="18">[11]!Select_OCat3</definedName>
    <definedName name="Select_OCat3" localSheetId="19">[11]!Select_OCat3</definedName>
    <definedName name="Select_OCat3" localSheetId="5">[11]!Select_OCat3</definedName>
    <definedName name="Select_OCat3" localSheetId="6">[11]!Select_OCat3</definedName>
    <definedName name="Select_OCat3" localSheetId="7">[11]!Select_OCat3</definedName>
    <definedName name="Select_OCat3" localSheetId="8">[11]!Select_OCat3</definedName>
    <definedName name="Select_OCat3" localSheetId="9">[11]!Select_OCat3</definedName>
    <definedName name="Select_OCat3" localSheetId="10">[11]!Select_OCat3</definedName>
    <definedName name="Select_OCat3" localSheetId="11">[11]!Select_OCat3</definedName>
    <definedName name="Select_OCat3" localSheetId="12">[11]!Select_OCat3</definedName>
    <definedName name="Select_OCat3" localSheetId="13">[11]!Select_OCat3</definedName>
    <definedName name="Select_OCat3" localSheetId="14">[11]!Select_OCat3</definedName>
    <definedName name="Select_OCat3">[11]!Select_OCat3</definedName>
    <definedName name="Select_RefAct" localSheetId="27">[17]!Select_RefAct</definedName>
    <definedName name="Select_RefAct" localSheetId="26">[17]!Select_RefAct</definedName>
    <definedName name="Select_RefAct" localSheetId="28">[17]!Select_RefAct</definedName>
    <definedName name="Select_RefAct" localSheetId="29">[17]!Select_RefAct</definedName>
    <definedName name="Select_RefAct" localSheetId="30">[17]!Select_RefAct</definedName>
    <definedName name="Select_RefAct" localSheetId="31">[17]!Select_RefAct</definedName>
    <definedName name="Select_RefAct" localSheetId="32">[17]!Select_RefAct</definedName>
    <definedName name="Select_RefAct" localSheetId="33">[17]!Select_RefAct</definedName>
    <definedName name="Select_RefAct" localSheetId="34">[17]!Select_RefAct</definedName>
    <definedName name="Select_RefAct" localSheetId="35">[17]!Select_RefAct</definedName>
    <definedName name="Select_RefAct" localSheetId="36">[17]!Select_RefAct</definedName>
    <definedName name="Select_RefAct" localSheetId="37">[17]!Select_RefAct</definedName>
    <definedName name="Select_RefAct" localSheetId="38">[17]!Select_RefAct</definedName>
    <definedName name="Select_RefAct" localSheetId="39">[17]!Select_RefAct</definedName>
    <definedName name="Select_RefAct" localSheetId="40">[17]!Select_RefAct</definedName>
    <definedName name="Select_RefAct" localSheetId="41">[17]!Select_RefAct</definedName>
    <definedName name="Select_RefAct" localSheetId="42">[17]!Select_RefAct</definedName>
    <definedName name="Select_RefAct" localSheetId="43">[17]!Select_RefAct</definedName>
    <definedName name="Select_RefAct" localSheetId="44">[17]!Select_RefAct</definedName>
    <definedName name="Select_RefAct" localSheetId="45">[17]!Select_RefAct</definedName>
    <definedName name="Select_RefAct" localSheetId="46">[17]!Select_RefAct</definedName>
    <definedName name="Select_RefAct" localSheetId="47">[17]!Select_RefAct</definedName>
    <definedName name="Select_RefAct" localSheetId="48">[17]!Select_RefAct</definedName>
    <definedName name="Select_RefAct" localSheetId="49">[17]!Select_RefAct</definedName>
    <definedName name="Select_RefAct" localSheetId="50">[17]!Select_RefAct</definedName>
    <definedName name="Select_RefAct" localSheetId="51">[17]!Select_RefAct</definedName>
    <definedName name="Select_RefAct" localSheetId="52">[17]!Select_RefAct</definedName>
    <definedName name="Select_RefAct" localSheetId="53">[17]!Select_RefAct</definedName>
    <definedName name="Select_RefAct" localSheetId="54">[17]!Select_RefAct</definedName>
    <definedName name="Select_RefAct" localSheetId="55">[17]!Select_RefAct</definedName>
    <definedName name="Select_RefAct" localSheetId="56">[17]!Select_RefAct</definedName>
    <definedName name="Select_RefAct" localSheetId="57">[17]!Select_RefAct</definedName>
    <definedName name="Select_RefAct" localSheetId="58">[17]!Select_RefAct</definedName>
    <definedName name="Select_RefAct" localSheetId="59">[17]!Select_RefAct</definedName>
    <definedName name="Select_RefAct" localSheetId="60">[17]!Select_RefAct</definedName>
    <definedName name="Select_RefAct" localSheetId="61">[17]!Select_RefAct</definedName>
    <definedName name="Select_RefAct" localSheetId="62">[17]!Select_RefAct</definedName>
    <definedName name="Select_RefAct" localSheetId="63">[17]!Select_RefAct</definedName>
    <definedName name="Select_RefAct" localSheetId="64">[17]!Select_RefAct</definedName>
    <definedName name="Select_RefAct" localSheetId="65">[17]!Select_RefAct</definedName>
    <definedName name="Select_RefAct" localSheetId="66">[17]!Select_RefAct</definedName>
    <definedName name="Select_RefAct" localSheetId="67">[17]!Select_RefAct</definedName>
    <definedName name="Select_RefAct" localSheetId="68">[17]!Select_RefAct</definedName>
    <definedName name="Select_RefAct" localSheetId="69">[17]!Select_RefAct</definedName>
    <definedName name="Select_RefAct" localSheetId="70">[17]!Select_RefAct</definedName>
    <definedName name="Select_RefAct" localSheetId="71">[17]!Select_RefAct</definedName>
    <definedName name="Select_RefAct" localSheetId="72">[17]!Select_RefAct</definedName>
    <definedName name="Select_RefAct" localSheetId="73">[17]!Select_RefAct</definedName>
    <definedName name="Select_RefAct" localSheetId="74">[17]!Select_RefAct</definedName>
    <definedName name="Select_RefAct" localSheetId="75">[17]!Select_RefAct</definedName>
    <definedName name="Select_RefAct" localSheetId="76">[17]!Select_RefAct</definedName>
    <definedName name="Select_RefAct" localSheetId="77">[17]!Select_RefAct</definedName>
    <definedName name="Select_RefAct" localSheetId="78">[17]!Select_RefAct</definedName>
    <definedName name="Select_RefAct" localSheetId="79">[17]!Select_RefAct</definedName>
    <definedName name="Select_RefAct" localSheetId="80">[17]!Select_RefAct</definedName>
    <definedName name="Select_RefAct" localSheetId="81">[17]!Select_RefAct</definedName>
    <definedName name="Select_RefAct" localSheetId="82">[17]!Select_RefAct</definedName>
    <definedName name="Select_RefAct" localSheetId="83">[17]!Select_RefAct</definedName>
    <definedName name="Select_RefAct" localSheetId="84">[17]!Select_RefAct</definedName>
    <definedName name="Select_RefAct" localSheetId="85">[17]!Select_RefAct</definedName>
    <definedName name="Select_RefAct" localSheetId="86">[17]!Select_RefAct</definedName>
    <definedName name="Select_RefAct" localSheetId="87">[17]!Select_RefAct</definedName>
    <definedName name="Select_RefAct" localSheetId="88">[17]!Select_RefAct</definedName>
    <definedName name="Select_RefAct" localSheetId="89">[17]!Select_RefAct</definedName>
    <definedName name="Select_RefAct" localSheetId="90">[17]!Select_RefAct</definedName>
    <definedName name="Select_RefAct" localSheetId="91">[17]!Select_RefAct</definedName>
    <definedName name="Select_RefAct" localSheetId="92">[17]!Select_RefAct</definedName>
    <definedName name="Select_RefAct" localSheetId="93">[17]!Select_RefAct</definedName>
    <definedName name="Select_RefAct" localSheetId="94">[17]!Select_RefAct</definedName>
    <definedName name="Select_RefAct" localSheetId="95">[17]!Select_RefAct</definedName>
    <definedName name="Select_RefAct" localSheetId="96">[17]!Select_RefAct</definedName>
    <definedName name="Select_RefAct" localSheetId="97">[17]!Select_RefAct</definedName>
    <definedName name="Select_RefAct" localSheetId="98">[17]!Select_RefAct</definedName>
    <definedName name="Select_RefAct" localSheetId="99">[17]!Select_RefAct</definedName>
    <definedName name="Select_RefAct" localSheetId="100">[17]!Select_RefAct</definedName>
    <definedName name="Select_RefAct" localSheetId="101">[17]!Select_RefAct</definedName>
    <definedName name="Select_RefAct" localSheetId="102">[17]!Select_RefAct</definedName>
    <definedName name="Select_RefAct" localSheetId="103">[17]!Select_RefAct</definedName>
    <definedName name="Select_RefAct" localSheetId="104">[17]!Select_RefAct</definedName>
    <definedName name="Select_RefAct" localSheetId="15">[17]!Select_RefAct</definedName>
    <definedName name="Select_RefAct" localSheetId="16">[17]!Select_RefAct</definedName>
    <definedName name="Select_RefAct" localSheetId="20">[17]!Select_RefAct</definedName>
    <definedName name="Select_RefAct" localSheetId="21">[17]!Select_RefAct</definedName>
    <definedName name="Select_RefAct" localSheetId="22">[17]!Select_RefAct</definedName>
    <definedName name="Select_RefAct" localSheetId="23">[17]!Select_RefAct</definedName>
    <definedName name="Select_RefAct" localSheetId="17">[17]!Select_RefAct</definedName>
    <definedName name="Select_RefAct" localSheetId="24">[17]!Select_RefAct</definedName>
    <definedName name="Select_RefAct" localSheetId="25">[17]!Select_RefAct</definedName>
    <definedName name="Select_RefAct" localSheetId="18">[17]!Select_RefAct</definedName>
    <definedName name="Select_RefAct" localSheetId="19">[17]!Select_RefAct</definedName>
    <definedName name="Select_RefAct" localSheetId="5">[17]!Select_RefAct</definedName>
    <definedName name="Select_RefAct" localSheetId="6">[17]!Select_RefAct</definedName>
    <definedName name="Select_RefAct" localSheetId="7">[17]!Select_RefAct</definedName>
    <definedName name="Select_RefAct" localSheetId="8">[17]!Select_RefAct</definedName>
    <definedName name="Select_RefAct" localSheetId="9">[17]!Select_RefAct</definedName>
    <definedName name="Select_RefAct" localSheetId="10">[17]!Select_RefAct</definedName>
    <definedName name="Select_RefAct" localSheetId="11">[17]!Select_RefAct</definedName>
    <definedName name="Select_RefAct" localSheetId="12">[17]!Select_RefAct</definedName>
    <definedName name="Select_RefAct" localSheetId="13">[17]!Select_RefAct</definedName>
    <definedName name="Select_RefAct" localSheetId="14">[17]!Select_RefAct</definedName>
    <definedName name="Select_RefAct">[17]!Select_RefAct</definedName>
    <definedName name="Select_RefAct1" localSheetId="27">[11]!Select_RefAct1</definedName>
    <definedName name="Select_RefAct1" localSheetId="26">[11]!Select_RefAct1</definedName>
    <definedName name="Select_RefAct1" localSheetId="28">[11]!Select_RefAct1</definedName>
    <definedName name="Select_RefAct1" localSheetId="29">[11]!Select_RefAct1</definedName>
    <definedName name="Select_RefAct1" localSheetId="30">[11]!Select_RefAct1</definedName>
    <definedName name="Select_RefAct1" localSheetId="31">[11]!Select_RefAct1</definedName>
    <definedName name="Select_RefAct1" localSheetId="32">[11]!Select_RefAct1</definedName>
    <definedName name="Select_RefAct1" localSheetId="33">[11]!Select_RefAct1</definedName>
    <definedName name="Select_RefAct1" localSheetId="34">[11]!Select_RefAct1</definedName>
    <definedName name="Select_RefAct1" localSheetId="35">[11]!Select_RefAct1</definedName>
    <definedName name="Select_RefAct1" localSheetId="36">[11]!Select_RefAct1</definedName>
    <definedName name="Select_RefAct1" localSheetId="37">[11]!Select_RefAct1</definedName>
    <definedName name="Select_RefAct1" localSheetId="38">[11]!Select_RefAct1</definedName>
    <definedName name="Select_RefAct1" localSheetId="39">[11]!Select_RefAct1</definedName>
    <definedName name="Select_RefAct1" localSheetId="40">[11]!Select_RefAct1</definedName>
    <definedName name="Select_RefAct1" localSheetId="41">[11]!Select_RefAct1</definedName>
    <definedName name="Select_RefAct1" localSheetId="42">[11]!Select_RefAct1</definedName>
    <definedName name="Select_RefAct1" localSheetId="43">[11]!Select_RefAct1</definedName>
    <definedName name="Select_RefAct1" localSheetId="44">[11]!Select_RefAct1</definedName>
    <definedName name="Select_RefAct1" localSheetId="45">[11]!Select_RefAct1</definedName>
    <definedName name="Select_RefAct1" localSheetId="46">[11]!Select_RefAct1</definedName>
    <definedName name="Select_RefAct1" localSheetId="47">[11]!Select_RefAct1</definedName>
    <definedName name="Select_RefAct1" localSheetId="48">[11]!Select_RefAct1</definedName>
    <definedName name="Select_RefAct1" localSheetId="49">[11]!Select_RefAct1</definedName>
    <definedName name="Select_RefAct1" localSheetId="50">[11]!Select_RefAct1</definedName>
    <definedName name="Select_RefAct1" localSheetId="51">[11]!Select_RefAct1</definedName>
    <definedName name="Select_RefAct1" localSheetId="52">[11]!Select_RefAct1</definedName>
    <definedName name="Select_RefAct1" localSheetId="53">[11]!Select_RefAct1</definedName>
    <definedName name="Select_RefAct1" localSheetId="54">[11]!Select_RefAct1</definedName>
    <definedName name="Select_RefAct1" localSheetId="55">[11]!Select_RefAct1</definedName>
    <definedName name="Select_RefAct1" localSheetId="56">[11]!Select_RefAct1</definedName>
    <definedName name="Select_RefAct1" localSheetId="57">[11]!Select_RefAct1</definedName>
    <definedName name="Select_RefAct1" localSheetId="58">[11]!Select_RefAct1</definedName>
    <definedName name="Select_RefAct1" localSheetId="59">[11]!Select_RefAct1</definedName>
    <definedName name="Select_RefAct1" localSheetId="60">[11]!Select_RefAct1</definedName>
    <definedName name="Select_RefAct1" localSheetId="61">[11]!Select_RefAct1</definedName>
    <definedName name="Select_RefAct1" localSheetId="62">[11]!Select_RefAct1</definedName>
    <definedName name="Select_RefAct1" localSheetId="63">[11]!Select_RefAct1</definedName>
    <definedName name="Select_RefAct1" localSheetId="64">[11]!Select_RefAct1</definedName>
    <definedName name="Select_RefAct1" localSheetId="65">[11]!Select_RefAct1</definedName>
    <definedName name="Select_RefAct1" localSheetId="66">[11]!Select_RefAct1</definedName>
    <definedName name="Select_RefAct1" localSheetId="67">[11]!Select_RefAct1</definedName>
    <definedName name="Select_RefAct1" localSheetId="68">[11]!Select_RefAct1</definedName>
    <definedName name="Select_RefAct1" localSheetId="69">[11]!Select_RefAct1</definedName>
    <definedName name="Select_RefAct1" localSheetId="70">[11]!Select_RefAct1</definedName>
    <definedName name="Select_RefAct1" localSheetId="71">[11]!Select_RefAct1</definedName>
    <definedName name="Select_RefAct1" localSheetId="72">[11]!Select_RefAct1</definedName>
    <definedName name="Select_RefAct1" localSheetId="73">[11]!Select_RefAct1</definedName>
    <definedName name="Select_RefAct1" localSheetId="74">[11]!Select_RefAct1</definedName>
    <definedName name="Select_RefAct1" localSheetId="75">[11]!Select_RefAct1</definedName>
    <definedName name="Select_RefAct1" localSheetId="76">[11]!Select_RefAct1</definedName>
    <definedName name="Select_RefAct1" localSheetId="77">[11]!Select_RefAct1</definedName>
    <definedName name="Select_RefAct1" localSheetId="78">[11]!Select_RefAct1</definedName>
    <definedName name="Select_RefAct1" localSheetId="79">[11]!Select_RefAct1</definedName>
    <definedName name="Select_RefAct1" localSheetId="80">[11]!Select_RefAct1</definedName>
    <definedName name="Select_RefAct1" localSheetId="81">[11]!Select_RefAct1</definedName>
    <definedName name="Select_RefAct1" localSheetId="82">[11]!Select_RefAct1</definedName>
    <definedName name="Select_RefAct1" localSheetId="83">[11]!Select_RefAct1</definedName>
    <definedName name="Select_RefAct1" localSheetId="84">[11]!Select_RefAct1</definedName>
    <definedName name="Select_RefAct1" localSheetId="85">[11]!Select_RefAct1</definedName>
    <definedName name="Select_RefAct1" localSheetId="86">[11]!Select_RefAct1</definedName>
    <definedName name="Select_RefAct1" localSheetId="87">[11]!Select_RefAct1</definedName>
    <definedName name="Select_RefAct1" localSheetId="88">[11]!Select_RefAct1</definedName>
    <definedName name="Select_RefAct1" localSheetId="89">[11]!Select_RefAct1</definedName>
    <definedName name="Select_RefAct1" localSheetId="90">[11]!Select_RefAct1</definedName>
    <definedName name="Select_RefAct1" localSheetId="91">[11]!Select_RefAct1</definedName>
    <definedName name="Select_RefAct1" localSheetId="92">[11]!Select_RefAct1</definedName>
    <definedName name="Select_RefAct1" localSheetId="93">[11]!Select_RefAct1</definedName>
    <definedName name="Select_RefAct1" localSheetId="94">[11]!Select_RefAct1</definedName>
    <definedName name="Select_RefAct1" localSheetId="95">[11]!Select_RefAct1</definedName>
    <definedName name="Select_RefAct1" localSheetId="96">[11]!Select_RefAct1</definedName>
    <definedName name="Select_RefAct1" localSheetId="97">[11]!Select_RefAct1</definedName>
    <definedName name="Select_RefAct1" localSheetId="98">[11]!Select_RefAct1</definedName>
    <definedName name="Select_RefAct1" localSheetId="99">[11]!Select_RefAct1</definedName>
    <definedName name="Select_RefAct1" localSheetId="100">[11]!Select_RefAct1</definedName>
    <definedName name="Select_RefAct1" localSheetId="101">[11]!Select_RefAct1</definedName>
    <definedName name="Select_RefAct1" localSheetId="102">[11]!Select_RefAct1</definedName>
    <definedName name="Select_RefAct1" localSheetId="103">[11]!Select_RefAct1</definedName>
    <definedName name="Select_RefAct1" localSheetId="104">[11]!Select_RefAct1</definedName>
    <definedName name="Select_RefAct1" localSheetId="15">[11]!Select_RefAct1</definedName>
    <definedName name="Select_RefAct1" localSheetId="16">[11]!Select_RefAct1</definedName>
    <definedName name="Select_RefAct1" localSheetId="20">[11]!Select_RefAct1</definedName>
    <definedName name="Select_RefAct1" localSheetId="21">[11]!Select_RefAct1</definedName>
    <definedName name="Select_RefAct1" localSheetId="22">[11]!Select_RefAct1</definedName>
    <definedName name="Select_RefAct1" localSheetId="23">[11]!Select_RefAct1</definedName>
    <definedName name="Select_RefAct1" localSheetId="17">[11]!Select_RefAct1</definedName>
    <definedName name="Select_RefAct1" localSheetId="24">[11]!Select_RefAct1</definedName>
    <definedName name="Select_RefAct1" localSheetId="25">[11]!Select_RefAct1</definedName>
    <definedName name="Select_RefAct1" localSheetId="18">[11]!Select_RefAct1</definedName>
    <definedName name="Select_RefAct1" localSheetId="19">[11]!Select_RefAct1</definedName>
    <definedName name="Select_RefAct1" localSheetId="5">[11]!Select_RefAct1</definedName>
    <definedName name="Select_RefAct1" localSheetId="6">[11]!Select_RefAct1</definedName>
    <definedName name="Select_RefAct1" localSheetId="7">[11]!Select_RefAct1</definedName>
    <definedName name="Select_RefAct1" localSheetId="8">[11]!Select_RefAct1</definedName>
    <definedName name="Select_RefAct1" localSheetId="9">[11]!Select_RefAct1</definedName>
    <definedName name="Select_RefAct1" localSheetId="10">[11]!Select_RefAct1</definedName>
    <definedName name="Select_RefAct1" localSheetId="11">[11]!Select_RefAct1</definedName>
    <definedName name="Select_RefAct1" localSheetId="12">[11]!Select_RefAct1</definedName>
    <definedName name="Select_RefAct1" localSheetId="13">[11]!Select_RefAct1</definedName>
    <definedName name="Select_RefAct1" localSheetId="14">[11]!Select_RefAct1</definedName>
    <definedName name="Select_RefAct1">[11]!Select_RefAct1</definedName>
    <definedName name="Select_RefAct2" localSheetId="27">[11]!Select_RefAct2</definedName>
    <definedName name="Select_RefAct2" localSheetId="26">[11]!Select_RefAct2</definedName>
    <definedName name="Select_RefAct2" localSheetId="28">[11]!Select_RefAct2</definedName>
    <definedName name="Select_RefAct2" localSheetId="29">[11]!Select_RefAct2</definedName>
    <definedName name="Select_RefAct2" localSheetId="30">[11]!Select_RefAct2</definedName>
    <definedName name="Select_RefAct2" localSheetId="31">[11]!Select_RefAct2</definedName>
    <definedName name="Select_RefAct2" localSheetId="32">[11]!Select_RefAct2</definedName>
    <definedName name="Select_RefAct2" localSheetId="33">[11]!Select_RefAct2</definedName>
    <definedName name="Select_RefAct2" localSheetId="34">[11]!Select_RefAct2</definedName>
    <definedName name="Select_RefAct2" localSheetId="35">[11]!Select_RefAct2</definedName>
    <definedName name="Select_RefAct2" localSheetId="36">[11]!Select_RefAct2</definedName>
    <definedName name="Select_RefAct2" localSheetId="37">[11]!Select_RefAct2</definedName>
    <definedName name="Select_RefAct2" localSheetId="38">[11]!Select_RefAct2</definedName>
    <definedName name="Select_RefAct2" localSheetId="39">[11]!Select_RefAct2</definedName>
    <definedName name="Select_RefAct2" localSheetId="40">[11]!Select_RefAct2</definedName>
    <definedName name="Select_RefAct2" localSheetId="41">[11]!Select_RefAct2</definedName>
    <definedName name="Select_RefAct2" localSheetId="42">[11]!Select_RefAct2</definedName>
    <definedName name="Select_RefAct2" localSheetId="43">[11]!Select_RefAct2</definedName>
    <definedName name="Select_RefAct2" localSheetId="44">[11]!Select_RefAct2</definedName>
    <definedName name="Select_RefAct2" localSheetId="45">[11]!Select_RefAct2</definedName>
    <definedName name="Select_RefAct2" localSheetId="46">[11]!Select_RefAct2</definedName>
    <definedName name="Select_RefAct2" localSheetId="47">[11]!Select_RefAct2</definedName>
    <definedName name="Select_RefAct2" localSheetId="48">[11]!Select_RefAct2</definedName>
    <definedName name="Select_RefAct2" localSheetId="49">[11]!Select_RefAct2</definedName>
    <definedName name="Select_RefAct2" localSheetId="50">[11]!Select_RefAct2</definedName>
    <definedName name="Select_RefAct2" localSheetId="51">[11]!Select_RefAct2</definedName>
    <definedName name="Select_RefAct2" localSheetId="52">[11]!Select_RefAct2</definedName>
    <definedName name="Select_RefAct2" localSheetId="53">[11]!Select_RefAct2</definedName>
    <definedName name="Select_RefAct2" localSheetId="54">[11]!Select_RefAct2</definedName>
    <definedName name="Select_RefAct2" localSheetId="55">[11]!Select_RefAct2</definedName>
    <definedName name="Select_RefAct2" localSheetId="56">[11]!Select_RefAct2</definedName>
    <definedName name="Select_RefAct2" localSheetId="57">[11]!Select_RefAct2</definedName>
    <definedName name="Select_RefAct2" localSheetId="58">[11]!Select_RefAct2</definedName>
    <definedName name="Select_RefAct2" localSheetId="59">[11]!Select_RefAct2</definedName>
    <definedName name="Select_RefAct2" localSheetId="60">[11]!Select_RefAct2</definedName>
    <definedName name="Select_RefAct2" localSheetId="61">[11]!Select_RefAct2</definedName>
    <definedName name="Select_RefAct2" localSheetId="62">[11]!Select_RefAct2</definedName>
    <definedName name="Select_RefAct2" localSheetId="63">[11]!Select_RefAct2</definedName>
    <definedName name="Select_RefAct2" localSheetId="64">[11]!Select_RefAct2</definedName>
    <definedName name="Select_RefAct2" localSheetId="65">[11]!Select_RefAct2</definedName>
    <definedName name="Select_RefAct2" localSheetId="66">[11]!Select_RefAct2</definedName>
    <definedName name="Select_RefAct2" localSheetId="67">[11]!Select_RefAct2</definedName>
    <definedName name="Select_RefAct2" localSheetId="68">[11]!Select_RefAct2</definedName>
    <definedName name="Select_RefAct2" localSheetId="69">[11]!Select_RefAct2</definedName>
    <definedName name="Select_RefAct2" localSheetId="70">[11]!Select_RefAct2</definedName>
    <definedName name="Select_RefAct2" localSheetId="71">[11]!Select_RefAct2</definedName>
    <definedName name="Select_RefAct2" localSheetId="72">[11]!Select_RefAct2</definedName>
    <definedName name="Select_RefAct2" localSheetId="73">[11]!Select_RefAct2</definedName>
    <definedName name="Select_RefAct2" localSheetId="74">[11]!Select_RefAct2</definedName>
    <definedName name="Select_RefAct2" localSheetId="75">[11]!Select_RefAct2</definedName>
    <definedName name="Select_RefAct2" localSheetId="76">[11]!Select_RefAct2</definedName>
    <definedName name="Select_RefAct2" localSheetId="77">[11]!Select_RefAct2</definedName>
    <definedName name="Select_RefAct2" localSheetId="78">[11]!Select_RefAct2</definedName>
    <definedName name="Select_RefAct2" localSheetId="79">[11]!Select_RefAct2</definedName>
    <definedName name="Select_RefAct2" localSheetId="80">[11]!Select_RefAct2</definedName>
    <definedName name="Select_RefAct2" localSheetId="81">[11]!Select_RefAct2</definedName>
    <definedName name="Select_RefAct2" localSheetId="82">[11]!Select_RefAct2</definedName>
    <definedName name="Select_RefAct2" localSheetId="83">[11]!Select_RefAct2</definedName>
    <definedName name="Select_RefAct2" localSheetId="84">[11]!Select_RefAct2</definedName>
    <definedName name="Select_RefAct2" localSheetId="85">[11]!Select_RefAct2</definedName>
    <definedName name="Select_RefAct2" localSheetId="86">[11]!Select_RefAct2</definedName>
    <definedName name="Select_RefAct2" localSheetId="87">[11]!Select_RefAct2</definedName>
    <definedName name="Select_RefAct2" localSheetId="88">[11]!Select_RefAct2</definedName>
    <definedName name="Select_RefAct2" localSheetId="89">[11]!Select_RefAct2</definedName>
    <definedName name="Select_RefAct2" localSheetId="90">[11]!Select_RefAct2</definedName>
    <definedName name="Select_RefAct2" localSheetId="91">[11]!Select_RefAct2</definedName>
    <definedName name="Select_RefAct2" localSheetId="92">[11]!Select_RefAct2</definedName>
    <definedName name="Select_RefAct2" localSheetId="93">[11]!Select_RefAct2</definedName>
    <definedName name="Select_RefAct2" localSheetId="94">[11]!Select_RefAct2</definedName>
    <definedName name="Select_RefAct2" localSheetId="95">[11]!Select_RefAct2</definedName>
    <definedName name="Select_RefAct2" localSheetId="96">[11]!Select_RefAct2</definedName>
    <definedName name="Select_RefAct2" localSheetId="97">[11]!Select_RefAct2</definedName>
    <definedName name="Select_RefAct2" localSheetId="98">[11]!Select_RefAct2</definedName>
    <definedName name="Select_RefAct2" localSheetId="99">[11]!Select_RefAct2</definedName>
    <definedName name="Select_RefAct2" localSheetId="100">[11]!Select_RefAct2</definedName>
    <definedName name="Select_RefAct2" localSheetId="101">[11]!Select_RefAct2</definedName>
    <definedName name="Select_RefAct2" localSheetId="102">[11]!Select_RefAct2</definedName>
    <definedName name="Select_RefAct2" localSheetId="103">[11]!Select_RefAct2</definedName>
    <definedName name="Select_RefAct2" localSheetId="104">[11]!Select_RefAct2</definedName>
    <definedName name="Select_RefAct2" localSheetId="15">[11]!Select_RefAct2</definedName>
    <definedName name="Select_RefAct2" localSheetId="16">[11]!Select_RefAct2</definedName>
    <definedName name="Select_RefAct2" localSheetId="20">[11]!Select_RefAct2</definedName>
    <definedName name="Select_RefAct2" localSheetId="21">[11]!Select_RefAct2</definedName>
    <definedName name="Select_RefAct2" localSheetId="22">[11]!Select_RefAct2</definedName>
    <definedName name="Select_RefAct2" localSheetId="23">[11]!Select_RefAct2</definedName>
    <definedName name="Select_RefAct2" localSheetId="17">[11]!Select_RefAct2</definedName>
    <definedName name="Select_RefAct2" localSheetId="24">[11]!Select_RefAct2</definedName>
    <definedName name="Select_RefAct2" localSheetId="25">[11]!Select_RefAct2</definedName>
    <definedName name="Select_RefAct2" localSheetId="18">[11]!Select_RefAct2</definedName>
    <definedName name="Select_RefAct2" localSheetId="19">[11]!Select_RefAct2</definedName>
    <definedName name="Select_RefAct2" localSheetId="5">[11]!Select_RefAct2</definedName>
    <definedName name="Select_RefAct2" localSheetId="6">[11]!Select_RefAct2</definedName>
    <definedName name="Select_RefAct2" localSheetId="7">[11]!Select_RefAct2</definedName>
    <definedName name="Select_RefAct2" localSheetId="8">[11]!Select_RefAct2</definedName>
    <definedName name="Select_RefAct2" localSheetId="9">[11]!Select_RefAct2</definedName>
    <definedName name="Select_RefAct2" localSheetId="10">[11]!Select_RefAct2</definedName>
    <definedName name="Select_RefAct2" localSheetId="11">[11]!Select_RefAct2</definedName>
    <definedName name="Select_RefAct2" localSheetId="12">[11]!Select_RefAct2</definedName>
    <definedName name="Select_RefAct2" localSheetId="13">[11]!Select_RefAct2</definedName>
    <definedName name="Select_RefAct2" localSheetId="14">[11]!Select_RefAct2</definedName>
    <definedName name="Select_RefAct2">[11]!Select_RefAct2</definedName>
    <definedName name="Select_RefAct3" localSheetId="27">[11]!Select_RefAct3</definedName>
    <definedName name="Select_RefAct3" localSheetId="26">[11]!Select_RefAct3</definedName>
    <definedName name="Select_RefAct3" localSheetId="28">[11]!Select_RefAct3</definedName>
    <definedName name="Select_RefAct3" localSheetId="29">[11]!Select_RefAct3</definedName>
    <definedName name="Select_RefAct3" localSheetId="30">[11]!Select_RefAct3</definedName>
    <definedName name="Select_RefAct3" localSheetId="31">[11]!Select_RefAct3</definedName>
    <definedName name="Select_RefAct3" localSheetId="32">[11]!Select_RefAct3</definedName>
    <definedName name="Select_RefAct3" localSheetId="33">[11]!Select_RefAct3</definedName>
    <definedName name="Select_RefAct3" localSheetId="34">[11]!Select_RefAct3</definedName>
    <definedName name="Select_RefAct3" localSheetId="35">[11]!Select_RefAct3</definedName>
    <definedName name="Select_RefAct3" localSheetId="36">[11]!Select_RefAct3</definedName>
    <definedName name="Select_RefAct3" localSheetId="37">[11]!Select_RefAct3</definedName>
    <definedName name="Select_RefAct3" localSheetId="38">[11]!Select_RefAct3</definedName>
    <definedName name="Select_RefAct3" localSheetId="39">[11]!Select_RefAct3</definedName>
    <definedName name="Select_RefAct3" localSheetId="40">[11]!Select_RefAct3</definedName>
    <definedName name="Select_RefAct3" localSheetId="41">[11]!Select_RefAct3</definedName>
    <definedName name="Select_RefAct3" localSheetId="42">[11]!Select_RefAct3</definedName>
    <definedName name="Select_RefAct3" localSheetId="43">[11]!Select_RefAct3</definedName>
    <definedName name="Select_RefAct3" localSheetId="44">[11]!Select_RefAct3</definedName>
    <definedName name="Select_RefAct3" localSheetId="45">[11]!Select_RefAct3</definedName>
    <definedName name="Select_RefAct3" localSheetId="46">[11]!Select_RefAct3</definedName>
    <definedName name="Select_RefAct3" localSheetId="47">[11]!Select_RefAct3</definedName>
    <definedName name="Select_RefAct3" localSheetId="48">[11]!Select_RefAct3</definedName>
    <definedName name="Select_RefAct3" localSheetId="49">[11]!Select_RefAct3</definedName>
    <definedName name="Select_RefAct3" localSheetId="50">[11]!Select_RefAct3</definedName>
    <definedName name="Select_RefAct3" localSheetId="51">[11]!Select_RefAct3</definedName>
    <definedName name="Select_RefAct3" localSheetId="52">[11]!Select_RefAct3</definedName>
    <definedName name="Select_RefAct3" localSheetId="53">[11]!Select_RefAct3</definedName>
    <definedName name="Select_RefAct3" localSheetId="54">[11]!Select_RefAct3</definedName>
    <definedName name="Select_RefAct3" localSheetId="55">[11]!Select_RefAct3</definedName>
    <definedName name="Select_RefAct3" localSheetId="56">[11]!Select_RefAct3</definedName>
    <definedName name="Select_RefAct3" localSheetId="57">[11]!Select_RefAct3</definedName>
    <definedName name="Select_RefAct3" localSheetId="58">[11]!Select_RefAct3</definedName>
    <definedName name="Select_RefAct3" localSheetId="59">[11]!Select_RefAct3</definedName>
    <definedName name="Select_RefAct3" localSheetId="60">[11]!Select_RefAct3</definedName>
    <definedName name="Select_RefAct3" localSheetId="61">[11]!Select_RefAct3</definedName>
    <definedName name="Select_RefAct3" localSheetId="62">[11]!Select_RefAct3</definedName>
    <definedName name="Select_RefAct3" localSheetId="63">[11]!Select_RefAct3</definedName>
    <definedName name="Select_RefAct3" localSheetId="64">[11]!Select_RefAct3</definedName>
    <definedName name="Select_RefAct3" localSheetId="65">[11]!Select_RefAct3</definedName>
    <definedName name="Select_RefAct3" localSheetId="66">[11]!Select_RefAct3</definedName>
    <definedName name="Select_RefAct3" localSheetId="67">[11]!Select_RefAct3</definedName>
    <definedName name="Select_RefAct3" localSheetId="68">[11]!Select_RefAct3</definedName>
    <definedName name="Select_RefAct3" localSheetId="69">[11]!Select_RefAct3</definedName>
    <definedName name="Select_RefAct3" localSheetId="70">[11]!Select_RefAct3</definedName>
    <definedName name="Select_RefAct3" localSheetId="71">[11]!Select_RefAct3</definedName>
    <definedName name="Select_RefAct3" localSheetId="72">[11]!Select_RefAct3</definedName>
    <definedName name="Select_RefAct3" localSheetId="73">[11]!Select_RefAct3</definedName>
    <definedName name="Select_RefAct3" localSheetId="74">[11]!Select_RefAct3</definedName>
    <definedName name="Select_RefAct3" localSheetId="75">[11]!Select_RefAct3</definedName>
    <definedName name="Select_RefAct3" localSheetId="76">[11]!Select_RefAct3</definedName>
    <definedName name="Select_RefAct3" localSheetId="77">[11]!Select_RefAct3</definedName>
    <definedName name="Select_RefAct3" localSheetId="78">[11]!Select_RefAct3</definedName>
    <definedName name="Select_RefAct3" localSheetId="79">[11]!Select_RefAct3</definedName>
    <definedName name="Select_RefAct3" localSheetId="80">[11]!Select_RefAct3</definedName>
    <definedName name="Select_RefAct3" localSheetId="81">[11]!Select_RefAct3</definedName>
    <definedName name="Select_RefAct3" localSheetId="82">[11]!Select_RefAct3</definedName>
    <definedName name="Select_RefAct3" localSheetId="83">[11]!Select_RefAct3</definedName>
    <definedName name="Select_RefAct3" localSheetId="84">[11]!Select_RefAct3</definedName>
    <definedName name="Select_RefAct3" localSheetId="85">[11]!Select_RefAct3</definedName>
    <definedName name="Select_RefAct3" localSheetId="86">[11]!Select_RefAct3</definedName>
    <definedName name="Select_RefAct3" localSheetId="87">[11]!Select_RefAct3</definedName>
    <definedName name="Select_RefAct3" localSheetId="88">[11]!Select_RefAct3</definedName>
    <definedName name="Select_RefAct3" localSheetId="89">[11]!Select_RefAct3</definedName>
    <definedName name="Select_RefAct3" localSheetId="90">[11]!Select_RefAct3</definedName>
    <definedName name="Select_RefAct3" localSheetId="91">[11]!Select_RefAct3</definedName>
    <definedName name="Select_RefAct3" localSheetId="92">[11]!Select_RefAct3</definedName>
    <definedName name="Select_RefAct3" localSheetId="93">[11]!Select_RefAct3</definedName>
    <definedName name="Select_RefAct3" localSheetId="94">[11]!Select_RefAct3</definedName>
    <definedName name="Select_RefAct3" localSheetId="95">[11]!Select_RefAct3</definedName>
    <definedName name="Select_RefAct3" localSheetId="96">[11]!Select_RefAct3</definedName>
    <definedName name="Select_RefAct3" localSheetId="97">[11]!Select_RefAct3</definedName>
    <definedName name="Select_RefAct3" localSheetId="98">[11]!Select_RefAct3</definedName>
    <definedName name="Select_RefAct3" localSheetId="99">[11]!Select_RefAct3</definedName>
    <definedName name="Select_RefAct3" localSheetId="100">[11]!Select_RefAct3</definedName>
    <definedName name="Select_RefAct3" localSheetId="101">[11]!Select_RefAct3</definedName>
    <definedName name="Select_RefAct3" localSheetId="102">[11]!Select_RefAct3</definedName>
    <definedName name="Select_RefAct3" localSheetId="103">[11]!Select_RefAct3</definedName>
    <definedName name="Select_RefAct3" localSheetId="104">[11]!Select_RefAct3</definedName>
    <definedName name="Select_RefAct3" localSheetId="15">[11]!Select_RefAct3</definedName>
    <definedName name="Select_RefAct3" localSheetId="16">[11]!Select_RefAct3</definedName>
    <definedName name="Select_RefAct3" localSheetId="20">[11]!Select_RefAct3</definedName>
    <definedName name="Select_RefAct3" localSheetId="21">[11]!Select_RefAct3</definedName>
    <definedName name="Select_RefAct3" localSheetId="22">[11]!Select_RefAct3</definedName>
    <definedName name="Select_RefAct3" localSheetId="23">[11]!Select_RefAct3</definedName>
    <definedName name="Select_RefAct3" localSheetId="17">[11]!Select_RefAct3</definedName>
    <definedName name="Select_RefAct3" localSheetId="24">[11]!Select_RefAct3</definedName>
    <definedName name="Select_RefAct3" localSheetId="25">[11]!Select_RefAct3</definedName>
    <definedName name="Select_RefAct3" localSheetId="18">[11]!Select_RefAct3</definedName>
    <definedName name="Select_RefAct3" localSheetId="19">[11]!Select_RefAct3</definedName>
    <definedName name="Select_RefAct3" localSheetId="5">[11]!Select_RefAct3</definedName>
    <definedName name="Select_RefAct3" localSheetId="6">[11]!Select_RefAct3</definedName>
    <definedName name="Select_RefAct3" localSheetId="7">[11]!Select_RefAct3</definedName>
    <definedName name="Select_RefAct3" localSheetId="8">[11]!Select_RefAct3</definedName>
    <definedName name="Select_RefAct3" localSheetId="9">[11]!Select_RefAct3</definedName>
    <definedName name="Select_RefAct3" localSheetId="10">[11]!Select_RefAct3</definedName>
    <definedName name="Select_RefAct3" localSheetId="11">[11]!Select_RefAct3</definedName>
    <definedName name="Select_RefAct3" localSheetId="12">[11]!Select_RefAct3</definedName>
    <definedName name="Select_RefAct3" localSheetId="13">[11]!Select_RefAct3</definedName>
    <definedName name="Select_RefAct3" localSheetId="14">[11]!Select_RefAct3</definedName>
    <definedName name="Select_RefAct3">[11]!Select_RefAct3</definedName>
    <definedName name="Select_RefEve" localSheetId="27">[18]!Select_RefEve</definedName>
    <definedName name="Select_RefEve" localSheetId="26">[18]!Select_RefEve</definedName>
    <definedName name="Select_RefEve" localSheetId="28">[18]!Select_RefEve</definedName>
    <definedName name="Select_RefEve" localSheetId="29">[18]!Select_RefEve</definedName>
    <definedName name="Select_RefEve" localSheetId="30">[18]!Select_RefEve</definedName>
    <definedName name="Select_RefEve" localSheetId="31">[18]!Select_RefEve</definedName>
    <definedName name="Select_RefEve" localSheetId="32">[18]!Select_RefEve</definedName>
    <definedName name="Select_RefEve" localSheetId="33">[18]!Select_RefEve</definedName>
    <definedName name="Select_RefEve" localSheetId="34">[18]!Select_RefEve</definedName>
    <definedName name="Select_RefEve" localSheetId="35">[18]!Select_RefEve</definedName>
    <definedName name="Select_RefEve" localSheetId="36">[18]!Select_RefEve</definedName>
    <definedName name="Select_RefEve" localSheetId="37">[18]!Select_RefEve</definedName>
    <definedName name="Select_RefEve" localSheetId="38">[18]!Select_RefEve</definedName>
    <definedName name="Select_RefEve" localSheetId="39">[18]!Select_RefEve</definedName>
    <definedName name="Select_RefEve" localSheetId="40">[18]!Select_RefEve</definedName>
    <definedName name="Select_RefEve" localSheetId="41">[18]!Select_RefEve</definedName>
    <definedName name="Select_RefEve" localSheetId="42">[18]!Select_RefEve</definedName>
    <definedName name="Select_RefEve" localSheetId="43">[18]!Select_RefEve</definedName>
    <definedName name="Select_RefEve" localSheetId="44">[18]!Select_RefEve</definedName>
    <definedName name="Select_RefEve" localSheetId="45">[18]!Select_RefEve</definedName>
    <definedName name="Select_RefEve" localSheetId="46">[18]!Select_RefEve</definedName>
    <definedName name="Select_RefEve" localSheetId="47">[18]!Select_RefEve</definedName>
    <definedName name="Select_RefEve" localSheetId="48">[18]!Select_RefEve</definedName>
    <definedName name="Select_RefEve" localSheetId="49">[18]!Select_RefEve</definedName>
    <definedName name="Select_RefEve" localSheetId="50">[18]!Select_RefEve</definedName>
    <definedName name="Select_RefEve" localSheetId="51">[18]!Select_RefEve</definedName>
    <definedName name="Select_RefEve" localSheetId="52">[18]!Select_RefEve</definedName>
    <definedName name="Select_RefEve" localSheetId="53">[18]!Select_RefEve</definedName>
    <definedName name="Select_RefEve" localSheetId="54">[18]!Select_RefEve</definedName>
    <definedName name="Select_RefEve" localSheetId="55">[18]!Select_RefEve</definedName>
    <definedName name="Select_RefEve" localSheetId="56">[18]!Select_RefEve</definedName>
    <definedName name="Select_RefEve" localSheetId="57">[18]!Select_RefEve</definedName>
    <definedName name="Select_RefEve" localSheetId="58">[18]!Select_RefEve</definedName>
    <definedName name="Select_RefEve" localSheetId="59">[18]!Select_RefEve</definedName>
    <definedName name="Select_RefEve" localSheetId="60">[18]!Select_RefEve</definedName>
    <definedName name="Select_RefEve" localSheetId="61">[18]!Select_RefEve</definedName>
    <definedName name="Select_RefEve" localSheetId="62">[18]!Select_RefEve</definedName>
    <definedName name="Select_RefEve" localSheetId="63">[18]!Select_RefEve</definedName>
    <definedName name="Select_RefEve" localSheetId="64">[18]!Select_RefEve</definedName>
    <definedName name="Select_RefEve" localSheetId="65">[18]!Select_RefEve</definedName>
    <definedName name="Select_RefEve" localSheetId="66">[18]!Select_RefEve</definedName>
    <definedName name="Select_RefEve" localSheetId="67">[18]!Select_RefEve</definedName>
    <definedName name="Select_RefEve" localSheetId="68">[18]!Select_RefEve</definedName>
    <definedName name="Select_RefEve" localSheetId="69">[18]!Select_RefEve</definedName>
    <definedName name="Select_RefEve" localSheetId="70">[18]!Select_RefEve</definedName>
    <definedName name="Select_RefEve" localSheetId="71">[18]!Select_RefEve</definedName>
    <definedName name="Select_RefEve" localSheetId="72">[18]!Select_RefEve</definedName>
    <definedName name="Select_RefEve" localSheetId="73">[18]!Select_RefEve</definedName>
    <definedName name="Select_RefEve" localSheetId="74">[18]!Select_RefEve</definedName>
    <definedName name="Select_RefEve" localSheetId="75">[18]!Select_RefEve</definedName>
    <definedName name="Select_RefEve" localSheetId="76">[18]!Select_RefEve</definedName>
    <definedName name="Select_RefEve" localSheetId="77">[18]!Select_RefEve</definedName>
    <definedName name="Select_RefEve" localSheetId="78">[18]!Select_RefEve</definedName>
    <definedName name="Select_RefEve" localSheetId="79">[18]!Select_RefEve</definedName>
    <definedName name="Select_RefEve" localSheetId="80">[18]!Select_RefEve</definedName>
    <definedName name="Select_RefEve" localSheetId="81">[18]!Select_RefEve</definedName>
    <definedName name="Select_RefEve" localSheetId="82">[18]!Select_RefEve</definedName>
    <definedName name="Select_RefEve" localSheetId="83">[18]!Select_RefEve</definedName>
    <definedName name="Select_RefEve" localSheetId="84">[18]!Select_RefEve</definedName>
    <definedName name="Select_RefEve" localSheetId="85">[18]!Select_RefEve</definedName>
    <definedName name="Select_RefEve" localSheetId="86">[18]!Select_RefEve</definedName>
    <definedName name="Select_RefEve" localSheetId="87">[18]!Select_RefEve</definedName>
    <definedName name="Select_RefEve" localSheetId="88">[18]!Select_RefEve</definedName>
    <definedName name="Select_RefEve" localSheetId="89">[18]!Select_RefEve</definedName>
    <definedName name="Select_RefEve" localSheetId="90">[18]!Select_RefEve</definedName>
    <definedName name="Select_RefEve" localSheetId="91">[18]!Select_RefEve</definedName>
    <definedName name="Select_RefEve" localSheetId="92">[18]!Select_RefEve</definedName>
    <definedName name="Select_RefEve" localSheetId="93">[18]!Select_RefEve</definedName>
    <definedName name="Select_RefEve" localSheetId="94">[18]!Select_RefEve</definedName>
    <definedName name="Select_RefEve" localSheetId="95">[18]!Select_RefEve</definedName>
    <definedName name="Select_RefEve" localSheetId="96">[18]!Select_RefEve</definedName>
    <definedName name="Select_RefEve" localSheetId="97">[18]!Select_RefEve</definedName>
    <definedName name="Select_RefEve" localSheetId="98">[18]!Select_RefEve</definedName>
    <definedName name="Select_RefEve" localSheetId="99">[18]!Select_RefEve</definedName>
    <definedName name="Select_RefEve" localSheetId="100">[18]!Select_RefEve</definedName>
    <definedName name="Select_RefEve" localSheetId="101">[18]!Select_RefEve</definedName>
    <definedName name="Select_RefEve" localSheetId="102">[18]!Select_RefEve</definedName>
    <definedName name="Select_RefEve" localSheetId="103">[18]!Select_RefEve</definedName>
    <definedName name="Select_RefEve" localSheetId="104">[18]!Select_RefEve</definedName>
    <definedName name="Select_RefEve" localSheetId="15">[18]!Select_RefEve</definedName>
    <definedName name="Select_RefEve" localSheetId="16">[18]!Select_RefEve</definedName>
    <definedName name="Select_RefEve" localSheetId="20">[18]!Select_RefEve</definedName>
    <definedName name="Select_RefEve" localSheetId="21">[18]!Select_RefEve</definedName>
    <definedName name="Select_RefEve" localSheetId="22">[18]!Select_RefEve</definedName>
    <definedName name="Select_RefEve" localSheetId="23">[18]!Select_RefEve</definedName>
    <definedName name="Select_RefEve" localSheetId="17">[18]!Select_RefEve</definedName>
    <definedName name="Select_RefEve" localSheetId="24">[18]!Select_RefEve</definedName>
    <definedName name="Select_RefEve" localSheetId="25">[18]!Select_RefEve</definedName>
    <definedName name="Select_RefEve" localSheetId="18">[18]!Select_RefEve</definedName>
    <definedName name="Select_RefEve" localSheetId="19">[18]!Select_RefEve</definedName>
    <definedName name="Select_RefEve" localSheetId="5">[18]!Select_RefEve</definedName>
    <definedName name="Select_RefEve" localSheetId="6">[18]!Select_RefEve</definedName>
    <definedName name="Select_RefEve" localSheetId="7">[18]!Select_RefEve</definedName>
    <definedName name="Select_RefEve" localSheetId="8">[18]!Select_RefEve</definedName>
    <definedName name="Select_RefEve" localSheetId="9">[18]!Select_RefEve</definedName>
    <definedName name="Select_RefEve" localSheetId="10">[18]!Select_RefEve</definedName>
    <definedName name="Select_RefEve" localSheetId="11">[18]!Select_RefEve</definedName>
    <definedName name="Select_RefEve" localSheetId="12">[18]!Select_RefEve</definedName>
    <definedName name="Select_RefEve" localSheetId="13">[18]!Select_RefEve</definedName>
    <definedName name="Select_RefEve" localSheetId="14">[18]!Select_RefEve</definedName>
    <definedName name="Select_RefEve">[18]!Select_RefEve</definedName>
    <definedName name="Select_RefGamen" localSheetId="27">[18]!Select_RefGamen</definedName>
    <definedName name="Select_RefGamen" localSheetId="26">[18]!Select_RefGamen</definedName>
    <definedName name="Select_RefGamen" localSheetId="28">[18]!Select_RefGamen</definedName>
    <definedName name="Select_RefGamen" localSheetId="29">[18]!Select_RefGamen</definedName>
    <definedName name="Select_RefGamen" localSheetId="30">[18]!Select_RefGamen</definedName>
    <definedName name="Select_RefGamen" localSheetId="31">[18]!Select_RefGamen</definedName>
    <definedName name="Select_RefGamen" localSheetId="32">[18]!Select_RefGamen</definedName>
    <definedName name="Select_RefGamen" localSheetId="33">[18]!Select_RefGamen</definedName>
    <definedName name="Select_RefGamen" localSheetId="34">[18]!Select_RefGamen</definedName>
    <definedName name="Select_RefGamen" localSheetId="35">[18]!Select_RefGamen</definedName>
    <definedName name="Select_RefGamen" localSheetId="36">[18]!Select_RefGamen</definedName>
    <definedName name="Select_RefGamen" localSheetId="37">[18]!Select_RefGamen</definedName>
    <definedName name="Select_RefGamen" localSheetId="38">[18]!Select_RefGamen</definedName>
    <definedName name="Select_RefGamen" localSheetId="39">[18]!Select_RefGamen</definedName>
    <definedName name="Select_RefGamen" localSheetId="40">[18]!Select_RefGamen</definedName>
    <definedName name="Select_RefGamen" localSheetId="41">[18]!Select_RefGamen</definedName>
    <definedName name="Select_RefGamen" localSheetId="42">[18]!Select_RefGamen</definedName>
    <definedName name="Select_RefGamen" localSheetId="43">[18]!Select_RefGamen</definedName>
    <definedName name="Select_RefGamen" localSheetId="44">[18]!Select_RefGamen</definedName>
    <definedName name="Select_RefGamen" localSheetId="45">[18]!Select_RefGamen</definedName>
    <definedName name="Select_RefGamen" localSheetId="46">[18]!Select_RefGamen</definedName>
    <definedName name="Select_RefGamen" localSheetId="47">[18]!Select_RefGamen</definedName>
    <definedName name="Select_RefGamen" localSheetId="48">[18]!Select_RefGamen</definedName>
    <definedName name="Select_RefGamen" localSheetId="49">[18]!Select_RefGamen</definedName>
    <definedName name="Select_RefGamen" localSheetId="50">[18]!Select_RefGamen</definedName>
    <definedName name="Select_RefGamen" localSheetId="51">[18]!Select_RefGamen</definedName>
    <definedName name="Select_RefGamen" localSheetId="52">[18]!Select_RefGamen</definedName>
    <definedName name="Select_RefGamen" localSheetId="53">[18]!Select_RefGamen</definedName>
    <definedName name="Select_RefGamen" localSheetId="54">[18]!Select_RefGamen</definedName>
    <definedName name="Select_RefGamen" localSheetId="55">[18]!Select_RefGamen</definedName>
    <definedName name="Select_RefGamen" localSheetId="56">[18]!Select_RefGamen</definedName>
    <definedName name="Select_RefGamen" localSheetId="57">[18]!Select_RefGamen</definedName>
    <definedName name="Select_RefGamen" localSheetId="58">[18]!Select_RefGamen</definedName>
    <definedName name="Select_RefGamen" localSheetId="59">[18]!Select_RefGamen</definedName>
    <definedName name="Select_RefGamen" localSheetId="60">[18]!Select_RefGamen</definedName>
    <definedName name="Select_RefGamen" localSheetId="61">[18]!Select_RefGamen</definedName>
    <definedName name="Select_RefGamen" localSheetId="62">[18]!Select_RefGamen</definedName>
    <definedName name="Select_RefGamen" localSheetId="63">[18]!Select_RefGamen</definedName>
    <definedName name="Select_RefGamen" localSheetId="64">[18]!Select_RefGamen</definedName>
    <definedName name="Select_RefGamen" localSheetId="65">[18]!Select_RefGamen</definedName>
    <definedName name="Select_RefGamen" localSheetId="66">[18]!Select_RefGamen</definedName>
    <definedName name="Select_RefGamen" localSheetId="67">[18]!Select_RefGamen</definedName>
    <definedName name="Select_RefGamen" localSheetId="68">[18]!Select_RefGamen</definedName>
    <definedName name="Select_RefGamen" localSheetId="69">[18]!Select_RefGamen</definedName>
    <definedName name="Select_RefGamen" localSheetId="70">[18]!Select_RefGamen</definedName>
    <definedName name="Select_RefGamen" localSheetId="71">[18]!Select_RefGamen</definedName>
    <definedName name="Select_RefGamen" localSheetId="72">[18]!Select_RefGamen</definedName>
    <definedName name="Select_RefGamen" localSheetId="73">[18]!Select_RefGamen</definedName>
    <definedName name="Select_RefGamen" localSheetId="74">[18]!Select_RefGamen</definedName>
    <definedName name="Select_RefGamen" localSheetId="75">[18]!Select_RefGamen</definedName>
    <definedName name="Select_RefGamen" localSheetId="76">[18]!Select_RefGamen</definedName>
    <definedName name="Select_RefGamen" localSheetId="77">[18]!Select_RefGamen</definedName>
    <definedName name="Select_RefGamen" localSheetId="78">[18]!Select_RefGamen</definedName>
    <definedName name="Select_RefGamen" localSheetId="79">[18]!Select_RefGamen</definedName>
    <definedName name="Select_RefGamen" localSheetId="80">[18]!Select_RefGamen</definedName>
    <definedName name="Select_RefGamen" localSheetId="81">[18]!Select_RefGamen</definedName>
    <definedName name="Select_RefGamen" localSheetId="82">[18]!Select_RefGamen</definedName>
    <definedName name="Select_RefGamen" localSheetId="83">[18]!Select_RefGamen</definedName>
    <definedName name="Select_RefGamen" localSheetId="84">[18]!Select_RefGamen</definedName>
    <definedName name="Select_RefGamen" localSheetId="85">[18]!Select_RefGamen</definedName>
    <definedName name="Select_RefGamen" localSheetId="86">[18]!Select_RefGamen</definedName>
    <definedName name="Select_RefGamen" localSheetId="87">[18]!Select_RefGamen</definedName>
    <definedName name="Select_RefGamen" localSheetId="88">[18]!Select_RefGamen</definedName>
    <definedName name="Select_RefGamen" localSheetId="89">[18]!Select_RefGamen</definedName>
    <definedName name="Select_RefGamen" localSheetId="90">[18]!Select_RefGamen</definedName>
    <definedName name="Select_RefGamen" localSheetId="91">[18]!Select_RefGamen</definedName>
    <definedName name="Select_RefGamen" localSheetId="92">[18]!Select_RefGamen</definedName>
    <definedName name="Select_RefGamen" localSheetId="93">[18]!Select_RefGamen</definedName>
    <definedName name="Select_RefGamen" localSheetId="94">[18]!Select_RefGamen</definedName>
    <definedName name="Select_RefGamen" localSheetId="95">[18]!Select_RefGamen</definedName>
    <definedName name="Select_RefGamen" localSheetId="96">[18]!Select_RefGamen</definedName>
    <definedName name="Select_RefGamen" localSheetId="97">[18]!Select_RefGamen</definedName>
    <definedName name="Select_RefGamen" localSheetId="98">[18]!Select_RefGamen</definedName>
    <definedName name="Select_RefGamen" localSheetId="99">[18]!Select_RefGamen</definedName>
    <definedName name="Select_RefGamen" localSheetId="100">[18]!Select_RefGamen</definedName>
    <definedName name="Select_RefGamen" localSheetId="101">[18]!Select_RefGamen</definedName>
    <definedName name="Select_RefGamen" localSheetId="102">[18]!Select_RefGamen</definedName>
    <definedName name="Select_RefGamen" localSheetId="103">[18]!Select_RefGamen</definedName>
    <definedName name="Select_RefGamen" localSheetId="104">[18]!Select_RefGamen</definedName>
    <definedName name="Select_RefGamen" localSheetId="15">[18]!Select_RefGamen</definedName>
    <definedName name="Select_RefGamen" localSheetId="16">[18]!Select_RefGamen</definedName>
    <definedName name="Select_RefGamen" localSheetId="20">[18]!Select_RefGamen</definedName>
    <definedName name="Select_RefGamen" localSheetId="21">[18]!Select_RefGamen</definedName>
    <definedName name="Select_RefGamen" localSheetId="22">[18]!Select_RefGamen</definedName>
    <definedName name="Select_RefGamen" localSheetId="23">[18]!Select_RefGamen</definedName>
    <definedName name="Select_RefGamen" localSheetId="17">[18]!Select_RefGamen</definedName>
    <definedName name="Select_RefGamen" localSheetId="24">[18]!Select_RefGamen</definedName>
    <definedName name="Select_RefGamen" localSheetId="25">[18]!Select_RefGamen</definedName>
    <definedName name="Select_RefGamen" localSheetId="18">[18]!Select_RefGamen</definedName>
    <definedName name="Select_RefGamen" localSheetId="19">[18]!Select_RefGamen</definedName>
    <definedName name="Select_RefGamen" localSheetId="5">[18]!Select_RefGamen</definedName>
    <definedName name="Select_RefGamen" localSheetId="6">[18]!Select_RefGamen</definedName>
    <definedName name="Select_RefGamen" localSheetId="7">[18]!Select_RefGamen</definedName>
    <definedName name="Select_RefGamen" localSheetId="8">[18]!Select_RefGamen</definedName>
    <definedName name="Select_RefGamen" localSheetId="9">[18]!Select_RefGamen</definedName>
    <definedName name="Select_RefGamen" localSheetId="10">[18]!Select_RefGamen</definedName>
    <definedName name="Select_RefGamen" localSheetId="11">[18]!Select_RefGamen</definedName>
    <definedName name="Select_RefGamen" localSheetId="12">[18]!Select_RefGamen</definedName>
    <definedName name="Select_RefGamen" localSheetId="13">[18]!Select_RefGamen</definedName>
    <definedName name="Select_RefGamen" localSheetId="14">[18]!Select_RefGamen</definedName>
    <definedName name="Select_RefGamen">[18]!Select_RefGamen</definedName>
    <definedName name="Select_RefObj" localSheetId="27">[18]!Select_RefObj</definedName>
    <definedName name="Select_RefObj" localSheetId="26">[18]!Select_RefObj</definedName>
    <definedName name="Select_RefObj" localSheetId="28">[18]!Select_RefObj</definedName>
    <definedName name="Select_RefObj" localSheetId="29">[18]!Select_RefObj</definedName>
    <definedName name="Select_RefObj" localSheetId="30">[18]!Select_RefObj</definedName>
    <definedName name="Select_RefObj" localSheetId="31">[18]!Select_RefObj</definedName>
    <definedName name="Select_RefObj" localSheetId="32">[18]!Select_RefObj</definedName>
    <definedName name="Select_RefObj" localSheetId="33">[18]!Select_RefObj</definedName>
    <definedName name="Select_RefObj" localSheetId="34">[18]!Select_RefObj</definedName>
    <definedName name="Select_RefObj" localSheetId="35">[18]!Select_RefObj</definedName>
    <definedName name="Select_RefObj" localSheetId="36">[18]!Select_RefObj</definedName>
    <definedName name="Select_RefObj" localSheetId="37">[18]!Select_RefObj</definedName>
    <definedName name="Select_RefObj" localSheetId="38">[18]!Select_RefObj</definedName>
    <definedName name="Select_RefObj" localSheetId="39">[18]!Select_RefObj</definedName>
    <definedName name="Select_RefObj" localSheetId="40">[18]!Select_RefObj</definedName>
    <definedName name="Select_RefObj" localSheetId="41">[18]!Select_RefObj</definedName>
    <definedName name="Select_RefObj" localSheetId="42">[18]!Select_RefObj</definedName>
    <definedName name="Select_RefObj" localSheetId="43">[18]!Select_RefObj</definedName>
    <definedName name="Select_RefObj" localSheetId="44">[18]!Select_RefObj</definedName>
    <definedName name="Select_RefObj" localSheetId="45">[18]!Select_RefObj</definedName>
    <definedName name="Select_RefObj" localSheetId="46">[18]!Select_RefObj</definedName>
    <definedName name="Select_RefObj" localSheetId="47">[18]!Select_RefObj</definedName>
    <definedName name="Select_RefObj" localSheetId="48">[18]!Select_RefObj</definedName>
    <definedName name="Select_RefObj" localSheetId="49">[18]!Select_RefObj</definedName>
    <definedName name="Select_RefObj" localSheetId="50">[18]!Select_RefObj</definedName>
    <definedName name="Select_RefObj" localSheetId="51">[18]!Select_RefObj</definedName>
    <definedName name="Select_RefObj" localSheetId="52">[18]!Select_RefObj</definedName>
    <definedName name="Select_RefObj" localSheetId="53">[18]!Select_RefObj</definedName>
    <definedName name="Select_RefObj" localSheetId="54">[18]!Select_RefObj</definedName>
    <definedName name="Select_RefObj" localSheetId="55">[18]!Select_RefObj</definedName>
    <definedName name="Select_RefObj" localSheetId="56">[18]!Select_RefObj</definedName>
    <definedName name="Select_RefObj" localSheetId="57">[18]!Select_RefObj</definedName>
    <definedName name="Select_RefObj" localSheetId="58">[18]!Select_RefObj</definedName>
    <definedName name="Select_RefObj" localSheetId="59">[18]!Select_RefObj</definedName>
    <definedName name="Select_RefObj" localSheetId="60">[18]!Select_RefObj</definedName>
    <definedName name="Select_RefObj" localSheetId="61">[18]!Select_RefObj</definedName>
    <definedName name="Select_RefObj" localSheetId="62">[18]!Select_RefObj</definedName>
    <definedName name="Select_RefObj" localSheetId="63">[18]!Select_RefObj</definedName>
    <definedName name="Select_RefObj" localSheetId="64">[18]!Select_RefObj</definedName>
    <definedName name="Select_RefObj" localSheetId="65">[18]!Select_RefObj</definedName>
    <definedName name="Select_RefObj" localSheetId="66">[18]!Select_RefObj</definedName>
    <definedName name="Select_RefObj" localSheetId="67">[18]!Select_RefObj</definedName>
    <definedName name="Select_RefObj" localSheetId="68">[18]!Select_RefObj</definedName>
    <definedName name="Select_RefObj" localSheetId="69">[18]!Select_RefObj</definedName>
    <definedName name="Select_RefObj" localSheetId="70">[18]!Select_RefObj</definedName>
    <definedName name="Select_RefObj" localSheetId="71">[18]!Select_RefObj</definedName>
    <definedName name="Select_RefObj" localSheetId="72">[18]!Select_RefObj</definedName>
    <definedName name="Select_RefObj" localSheetId="73">[18]!Select_RefObj</definedName>
    <definedName name="Select_RefObj" localSheetId="74">[18]!Select_RefObj</definedName>
    <definedName name="Select_RefObj" localSheetId="75">[18]!Select_RefObj</definedName>
    <definedName name="Select_RefObj" localSheetId="76">[18]!Select_RefObj</definedName>
    <definedName name="Select_RefObj" localSheetId="77">[18]!Select_RefObj</definedName>
    <definedName name="Select_RefObj" localSheetId="78">[18]!Select_RefObj</definedName>
    <definedName name="Select_RefObj" localSheetId="79">[18]!Select_RefObj</definedName>
    <definedName name="Select_RefObj" localSheetId="80">[18]!Select_RefObj</definedName>
    <definedName name="Select_RefObj" localSheetId="81">[18]!Select_RefObj</definedName>
    <definedName name="Select_RefObj" localSheetId="82">[18]!Select_RefObj</definedName>
    <definedName name="Select_RefObj" localSheetId="83">[18]!Select_RefObj</definedName>
    <definedName name="Select_RefObj" localSheetId="84">[18]!Select_RefObj</definedName>
    <definedName name="Select_RefObj" localSheetId="85">[18]!Select_RefObj</definedName>
    <definedName name="Select_RefObj" localSheetId="86">[18]!Select_RefObj</definedName>
    <definedName name="Select_RefObj" localSheetId="87">[18]!Select_RefObj</definedName>
    <definedName name="Select_RefObj" localSheetId="88">[18]!Select_RefObj</definedName>
    <definedName name="Select_RefObj" localSheetId="89">[18]!Select_RefObj</definedName>
    <definedName name="Select_RefObj" localSheetId="90">[18]!Select_RefObj</definedName>
    <definedName name="Select_RefObj" localSheetId="91">[18]!Select_RefObj</definedName>
    <definedName name="Select_RefObj" localSheetId="92">[18]!Select_RefObj</definedName>
    <definedName name="Select_RefObj" localSheetId="93">[18]!Select_RefObj</definedName>
    <definedName name="Select_RefObj" localSheetId="94">[18]!Select_RefObj</definedName>
    <definedName name="Select_RefObj" localSheetId="95">[18]!Select_RefObj</definedName>
    <definedName name="Select_RefObj" localSheetId="96">[18]!Select_RefObj</definedName>
    <definedName name="Select_RefObj" localSheetId="97">[18]!Select_RefObj</definedName>
    <definedName name="Select_RefObj" localSheetId="98">[18]!Select_RefObj</definedName>
    <definedName name="Select_RefObj" localSheetId="99">[18]!Select_RefObj</definedName>
    <definedName name="Select_RefObj" localSheetId="100">[18]!Select_RefObj</definedName>
    <definedName name="Select_RefObj" localSheetId="101">[18]!Select_RefObj</definedName>
    <definedName name="Select_RefObj" localSheetId="102">[18]!Select_RefObj</definedName>
    <definedName name="Select_RefObj" localSheetId="103">[18]!Select_RefObj</definedName>
    <definedName name="Select_RefObj" localSheetId="104">[18]!Select_RefObj</definedName>
    <definedName name="Select_RefObj" localSheetId="15">[18]!Select_RefObj</definedName>
    <definedName name="Select_RefObj" localSheetId="16">[18]!Select_RefObj</definedName>
    <definedName name="Select_RefObj" localSheetId="20">[18]!Select_RefObj</definedName>
    <definedName name="Select_RefObj" localSheetId="21">[18]!Select_RefObj</definedName>
    <definedName name="Select_RefObj" localSheetId="22">[18]!Select_RefObj</definedName>
    <definedName name="Select_RefObj" localSheetId="23">[18]!Select_RefObj</definedName>
    <definedName name="Select_RefObj" localSheetId="17">[18]!Select_RefObj</definedName>
    <definedName name="Select_RefObj" localSheetId="24">[18]!Select_RefObj</definedName>
    <definedName name="Select_RefObj" localSheetId="25">[18]!Select_RefObj</definedName>
    <definedName name="Select_RefObj" localSheetId="18">[18]!Select_RefObj</definedName>
    <definedName name="Select_RefObj" localSheetId="19">[18]!Select_RefObj</definedName>
    <definedName name="Select_RefObj" localSheetId="5">[18]!Select_RefObj</definedName>
    <definedName name="Select_RefObj" localSheetId="6">[18]!Select_RefObj</definedName>
    <definedName name="Select_RefObj" localSheetId="7">[18]!Select_RefObj</definedName>
    <definedName name="Select_RefObj" localSheetId="8">[18]!Select_RefObj</definedName>
    <definedName name="Select_RefObj" localSheetId="9">[18]!Select_RefObj</definedName>
    <definedName name="Select_RefObj" localSheetId="10">[18]!Select_RefObj</definedName>
    <definedName name="Select_RefObj" localSheetId="11">[18]!Select_RefObj</definedName>
    <definedName name="Select_RefObj" localSheetId="12">[18]!Select_RefObj</definedName>
    <definedName name="Select_RefObj" localSheetId="13">[18]!Select_RefObj</definedName>
    <definedName name="Select_RefObj" localSheetId="14">[18]!Select_RefObj</definedName>
    <definedName name="Select_RefObj">[18]!Select_RefObj</definedName>
    <definedName name="Select_RefObj1" localSheetId="27">[11]!Select_RefObj1</definedName>
    <definedName name="Select_RefObj1" localSheetId="26">[11]!Select_RefObj1</definedName>
    <definedName name="Select_RefObj1" localSheetId="28">[11]!Select_RefObj1</definedName>
    <definedName name="Select_RefObj1" localSheetId="29">[11]!Select_RefObj1</definedName>
    <definedName name="Select_RefObj1" localSheetId="30">[11]!Select_RefObj1</definedName>
    <definedName name="Select_RefObj1" localSheetId="31">[11]!Select_RefObj1</definedName>
    <definedName name="Select_RefObj1" localSheetId="32">[11]!Select_RefObj1</definedName>
    <definedName name="Select_RefObj1" localSheetId="33">[11]!Select_RefObj1</definedName>
    <definedName name="Select_RefObj1" localSheetId="34">[11]!Select_RefObj1</definedName>
    <definedName name="Select_RefObj1" localSheetId="35">[11]!Select_RefObj1</definedName>
    <definedName name="Select_RefObj1" localSheetId="36">[11]!Select_RefObj1</definedName>
    <definedName name="Select_RefObj1" localSheetId="37">[11]!Select_RefObj1</definedName>
    <definedName name="Select_RefObj1" localSheetId="38">[11]!Select_RefObj1</definedName>
    <definedName name="Select_RefObj1" localSheetId="39">[11]!Select_RefObj1</definedName>
    <definedName name="Select_RefObj1" localSheetId="40">[11]!Select_RefObj1</definedName>
    <definedName name="Select_RefObj1" localSheetId="41">[11]!Select_RefObj1</definedName>
    <definedName name="Select_RefObj1" localSheetId="42">[11]!Select_RefObj1</definedName>
    <definedName name="Select_RefObj1" localSheetId="43">[11]!Select_RefObj1</definedName>
    <definedName name="Select_RefObj1" localSheetId="44">[11]!Select_RefObj1</definedName>
    <definedName name="Select_RefObj1" localSheetId="45">[11]!Select_RefObj1</definedName>
    <definedName name="Select_RefObj1" localSheetId="46">[11]!Select_RefObj1</definedName>
    <definedName name="Select_RefObj1" localSheetId="47">[11]!Select_RefObj1</definedName>
    <definedName name="Select_RefObj1" localSheetId="48">[11]!Select_RefObj1</definedName>
    <definedName name="Select_RefObj1" localSheetId="49">[11]!Select_RefObj1</definedName>
    <definedName name="Select_RefObj1" localSheetId="50">[11]!Select_RefObj1</definedName>
    <definedName name="Select_RefObj1" localSheetId="51">[11]!Select_RefObj1</definedName>
    <definedName name="Select_RefObj1" localSheetId="52">[11]!Select_RefObj1</definedName>
    <definedName name="Select_RefObj1" localSheetId="53">[11]!Select_RefObj1</definedName>
    <definedName name="Select_RefObj1" localSheetId="54">[11]!Select_RefObj1</definedName>
    <definedName name="Select_RefObj1" localSheetId="55">[11]!Select_RefObj1</definedName>
    <definedName name="Select_RefObj1" localSheetId="56">[11]!Select_RefObj1</definedName>
    <definedName name="Select_RefObj1" localSheetId="57">[11]!Select_RefObj1</definedName>
    <definedName name="Select_RefObj1" localSheetId="58">[11]!Select_RefObj1</definedName>
    <definedName name="Select_RefObj1" localSheetId="59">[11]!Select_RefObj1</definedName>
    <definedName name="Select_RefObj1" localSheetId="60">[11]!Select_RefObj1</definedName>
    <definedName name="Select_RefObj1" localSheetId="61">[11]!Select_RefObj1</definedName>
    <definedName name="Select_RefObj1" localSheetId="62">[11]!Select_RefObj1</definedName>
    <definedName name="Select_RefObj1" localSheetId="63">[11]!Select_RefObj1</definedName>
    <definedName name="Select_RefObj1" localSheetId="64">[11]!Select_RefObj1</definedName>
    <definedName name="Select_RefObj1" localSheetId="65">[11]!Select_RefObj1</definedName>
    <definedName name="Select_RefObj1" localSheetId="66">[11]!Select_RefObj1</definedName>
    <definedName name="Select_RefObj1" localSheetId="67">[11]!Select_RefObj1</definedName>
    <definedName name="Select_RefObj1" localSheetId="68">[11]!Select_RefObj1</definedName>
    <definedName name="Select_RefObj1" localSheetId="69">[11]!Select_RefObj1</definedName>
    <definedName name="Select_RefObj1" localSheetId="70">[11]!Select_RefObj1</definedName>
    <definedName name="Select_RefObj1" localSheetId="71">[11]!Select_RefObj1</definedName>
    <definedName name="Select_RefObj1" localSheetId="72">[11]!Select_RefObj1</definedName>
    <definedName name="Select_RefObj1" localSheetId="73">[11]!Select_RefObj1</definedName>
    <definedName name="Select_RefObj1" localSheetId="74">[11]!Select_RefObj1</definedName>
    <definedName name="Select_RefObj1" localSheetId="75">[11]!Select_RefObj1</definedName>
    <definedName name="Select_RefObj1" localSheetId="76">[11]!Select_RefObj1</definedName>
    <definedName name="Select_RefObj1" localSheetId="77">[11]!Select_RefObj1</definedName>
    <definedName name="Select_RefObj1" localSheetId="78">[11]!Select_RefObj1</definedName>
    <definedName name="Select_RefObj1" localSheetId="79">[11]!Select_RefObj1</definedName>
    <definedName name="Select_RefObj1" localSheetId="80">[11]!Select_RefObj1</definedName>
    <definedName name="Select_RefObj1" localSheetId="81">[11]!Select_RefObj1</definedName>
    <definedName name="Select_RefObj1" localSheetId="82">[11]!Select_RefObj1</definedName>
    <definedName name="Select_RefObj1" localSheetId="83">[11]!Select_RefObj1</definedName>
    <definedName name="Select_RefObj1" localSheetId="84">[11]!Select_RefObj1</definedName>
    <definedName name="Select_RefObj1" localSheetId="85">[11]!Select_RefObj1</definedName>
    <definedName name="Select_RefObj1" localSheetId="86">[11]!Select_RefObj1</definedName>
    <definedName name="Select_RefObj1" localSheetId="87">[11]!Select_RefObj1</definedName>
    <definedName name="Select_RefObj1" localSheetId="88">[11]!Select_RefObj1</definedName>
    <definedName name="Select_RefObj1" localSheetId="89">[11]!Select_RefObj1</definedName>
    <definedName name="Select_RefObj1" localSheetId="90">[11]!Select_RefObj1</definedName>
    <definedName name="Select_RefObj1" localSheetId="91">[11]!Select_RefObj1</definedName>
    <definedName name="Select_RefObj1" localSheetId="92">[11]!Select_RefObj1</definedName>
    <definedName name="Select_RefObj1" localSheetId="93">[11]!Select_RefObj1</definedName>
    <definedName name="Select_RefObj1" localSheetId="94">[11]!Select_RefObj1</definedName>
    <definedName name="Select_RefObj1" localSheetId="95">[11]!Select_RefObj1</definedName>
    <definedName name="Select_RefObj1" localSheetId="96">[11]!Select_RefObj1</definedName>
    <definedName name="Select_RefObj1" localSheetId="97">[11]!Select_RefObj1</definedName>
    <definedName name="Select_RefObj1" localSheetId="98">[11]!Select_RefObj1</definedName>
    <definedName name="Select_RefObj1" localSheetId="99">[11]!Select_RefObj1</definedName>
    <definedName name="Select_RefObj1" localSheetId="100">[11]!Select_RefObj1</definedName>
    <definedName name="Select_RefObj1" localSheetId="101">[11]!Select_RefObj1</definedName>
    <definedName name="Select_RefObj1" localSheetId="102">[11]!Select_RefObj1</definedName>
    <definedName name="Select_RefObj1" localSheetId="103">[11]!Select_RefObj1</definedName>
    <definedName name="Select_RefObj1" localSheetId="104">[11]!Select_RefObj1</definedName>
    <definedName name="Select_RefObj1" localSheetId="15">[11]!Select_RefObj1</definedName>
    <definedName name="Select_RefObj1" localSheetId="16">[11]!Select_RefObj1</definedName>
    <definedName name="Select_RefObj1" localSheetId="20">[11]!Select_RefObj1</definedName>
    <definedName name="Select_RefObj1" localSheetId="21">[11]!Select_RefObj1</definedName>
    <definedName name="Select_RefObj1" localSheetId="22">[11]!Select_RefObj1</definedName>
    <definedName name="Select_RefObj1" localSheetId="23">[11]!Select_RefObj1</definedName>
    <definedName name="Select_RefObj1" localSheetId="17">[11]!Select_RefObj1</definedName>
    <definedName name="Select_RefObj1" localSheetId="24">[11]!Select_RefObj1</definedName>
    <definedName name="Select_RefObj1" localSheetId="25">[11]!Select_RefObj1</definedName>
    <definedName name="Select_RefObj1" localSheetId="18">[11]!Select_RefObj1</definedName>
    <definedName name="Select_RefObj1" localSheetId="19">[11]!Select_RefObj1</definedName>
    <definedName name="Select_RefObj1" localSheetId="5">[11]!Select_RefObj1</definedName>
    <definedName name="Select_RefObj1" localSheetId="6">[11]!Select_RefObj1</definedName>
    <definedName name="Select_RefObj1" localSheetId="7">[11]!Select_RefObj1</definedName>
    <definedName name="Select_RefObj1" localSheetId="8">[11]!Select_RefObj1</definedName>
    <definedName name="Select_RefObj1" localSheetId="9">[11]!Select_RefObj1</definedName>
    <definedName name="Select_RefObj1" localSheetId="10">[11]!Select_RefObj1</definedName>
    <definedName name="Select_RefObj1" localSheetId="11">[11]!Select_RefObj1</definedName>
    <definedName name="Select_RefObj1" localSheetId="12">[11]!Select_RefObj1</definedName>
    <definedName name="Select_RefObj1" localSheetId="13">[11]!Select_RefObj1</definedName>
    <definedName name="Select_RefObj1" localSheetId="14">[11]!Select_RefObj1</definedName>
    <definedName name="Select_RefObj1">[11]!Select_RefObj1</definedName>
    <definedName name="Select_RefObj2" localSheetId="27">[11]!Select_RefObj2</definedName>
    <definedName name="Select_RefObj2" localSheetId="26">[11]!Select_RefObj2</definedName>
    <definedName name="Select_RefObj2" localSheetId="28">[11]!Select_RefObj2</definedName>
    <definedName name="Select_RefObj2" localSheetId="29">[11]!Select_RefObj2</definedName>
    <definedName name="Select_RefObj2" localSheetId="30">[11]!Select_RefObj2</definedName>
    <definedName name="Select_RefObj2" localSheetId="31">[11]!Select_RefObj2</definedName>
    <definedName name="Select_RefObj2" localSheetId="32">[11]!Select_RefObj2</definedName>
    <definedName name="Select_RefObj2" localSheetId="33">[11]!Select_RefObj2</definedName>
    <definedName name="Select_RefObj2" localSheetId="34">[11]!Select_RefObj2</definedName>
    <definedName name="Select_RefObj2" localSheetId="35">[11]!Select_RefObj2</definedName>
    <definedName name="Select_RefObj2" localSheetId="36">[11]!Select_RefObj2</definedName>
    <definedName name="Select_RefObj2" localSheetId="37">[11]!Select_RefObj2</definedName>
    <definedName name="Select_RefObj2" localSheetId="38">[11]!Select_RefObj2</definedName>
    <definedName name="Select_RefObj2" localSheetId="39">[11]!Select_RefObj2</definedName>
    <definedName name="Select_RefObj2" localSheetId="40">[11]!Select_RefObj2</definedName>
    <definedName name="Select_RefObj2" localSheetId="41">[11]!Select_RefObj2</definedName>
    <definedName name="Select_RefObj2" localSheetId="42">[11]!Select_RefObj2</definedName>
    <definedName name="Select_RefObj2" localSheetId="43">[11]!Select_RefObj2</definedName>
    <definedName name="Select_RefObj2" localSheetId="44">[11]!Select_RefObj2</definedName>
    <definedName name="Select_RefObj2" localSheetId="45">[11]!Select_RefObj2</definedName>
    <definedName name="Select_RefObj2" localSheetId="46">[11]!Select_RefObj2</definedName>
    <definedName name="Select_RefObj2" localSheetId="47">[11]!Select_RefObj2</definedName>
    <definedName name="Select_RefObj2" localSheetId="48">[11]!Select_RefObj2</definedName>
    <definedName name="Select_RefObj2" localSheetId="49">[11]!Select_RefObj2</definedName>
    <definedName name="Select_RefObj2" localSheetId="50">[11]!Select_RefObj2</definedName>
    <definedName name="Select_RefObj2" localSheetId="51">[11]!Select_RefObj2</definedName>
    <definedName name="Select_RefObj2" localSheetId="52">[11]!Select_RefObj2</definedName>
    <definedName name="Select_RefObj2" localSheetId="53">[11]!Select_RefObj2</definedName>
    <definedName name="Select_RefObj2" localSheetId="54">[11]!Select_RefObj2</definedName>
    <definedName name="Select_RefObj2" localSheetId="55">[11]!Select_RefObj2</definedName>
    <definedName name="Select_RefObj2" localSheetId="56">[11]!Select_RefObj2</definedName>
    <definedName name="Select_RefObj2" localSheetId="57">[11]!Select_RefObj2</definedName>
    <definedName name="Select_RefObj2" localSheetId="58">[11]!Select_RefObj2</definedName>
    <definedName name="Select_RefObj2" localSheetId="59">[11]!Select_RefObj2</definedName>
    <definedName name="Select_RefObj2" localSheetId="60">[11]!Select_RefObj2</definedName>
    <definedName name="Select_RefObj2" localSheetId="61">[11]!Select_RefObj2</definedName>
    <definedName name="Select_RefObj2" localSheetId="62">[11]!Select_RefObj2</definedName>
    <definedName name="Select_RefObj2" localSheetId="63">[11]!Select_RefObj2</definedName>
    <definedName name="Select_RefObj2" localSheetId="64">[11]!Select_RefObj2</definedName>
    <definedName name="Select_RefObj2" localSheetId="65">[11]!Select_RefObj2</definedName>
    <definedName name="Select_RefObj2" localSheetId="66">[11]!Select_RefObj2</definedName>
    <definedName name="Select_RefObj2" localSheetId="67">[11]!Select_RefObj2</definedName>
    <definedName name="Select_RefObj2" localSheetId="68">[11]!Select_RefObj2</definedName>
    <definedName name="Select_RefObj2" localSheetId="69">[11]!Select_RefObj2</definedName>
    <definedName name="Select_RefObj2" localSheetId="70">[11]!Select_RefObj2</definedName>
    <definedName name="Select_RefObj2" localSheetId="71">[11]!Select_RefObj2</definedName>
    <definedName name="Select_RefObj2" localSheetId="72">[11]!Select_RefObj2</definedName>
    <definedName name="Select_RefObj2" localSheetId="73">[11]!Select_RefObj2</definedName>
    <definedName name="Select_RefObj2" localSheetId="74">[11]!Select_RefObj2</definedName>
    <definedName name="Select_RefObj2" localSheetId="75">[11]!Select_RefObj2</definedName>
    <definedName name="Select_RefObj2" localSheetId="76">[11]!Select_RefObj2</definedName>
    <definedName name="Select_RefObj2" localSheetId="77">[11]!Select_RefObj2</definedName>
    <definedName name="Select_RefObj2" localSheetId="78">[11]!Select_RefObj2</definedName>
    <definedName name="Select_RefObj2" localSheetId="79">[11]!Select_RefObj2</definedName>
    <definedName name="Select_RefObj2" localSheetId="80">[11]!Select_RefObj2</definedName>
    <definedName name="Select_RefObj2" localSheetId="81">[11]!Select_RefObj2</definedName>
    <definedName name="Select_RefObj2" localSheetId="82">[11]!Select_RefObj2</definedName>
    <definedName name="Select_RefObj2" localSheetId="83">[11]!Select_RefObj2</definedName>
    <definedName name="Select_RefObj2" localSheetId="84">[11]!Select_RefObj2</definedName>
    <definedName name="Select_RefObj2" localSheetId="85">[11]!Select_RefObj2</definedName>
    <definedName name="Select_RefObj2" localSheetId="86">[11]!Select_RefObj2</definedName>
    <definedName name="Select_RefObj2" localSheetId="87">[11]!Select_RefObj2</definedName>
    <definedName name="Select_RefObj2" localSheetId="88">[11]!Select_RefObj2</definedName>
    <definedName name="Select_RefObj2" localSheetId="89">[11]!Select_RefObj2</definedName>
    <definedName name="Select_RefObj2" localSheetId="90">[11]!Select_RefObj2</definedName>
    <definedName name="Select_RefObj2" localSheetId="91">[11]!Select_RefObj2</definedName>
    <definedName name="Select_RefObj2" localSheetId="92">[11]!Select_RefObj2</definedName>
    <definedName name="Select_RefObj2" localSheetId="93">[11]!Select_RefObj2</definedName>
    <definedName name="Select_RefObj2" localSheetId="94">[11]!Select_RefObj2</definedName>
    <definedName name="Select_RefObj2" localSheetId="95">[11]!Select_RefObj2</definedName>
    <definedName name="Select_RefObj2" localSheetId="96">[11]!Select_RefObj2</definedName>
    <definedName name="Select_RefObj2" localSheetId="97">[11]!Select_RefObj2</definedName>
    <definedName name="Select_RefObj2" localSheetId="98">[11]!Select_RefObj2</definedName>
    <definedName name="Select_RefObj2" localSheetId="99">[11]!Select_RefObj2</definedName>
    <definedName name="Select_RefObj2" localSheetId="100">[11]!Select_RefObj2</definedName>
    <definedName name="Select_RefObj2" localSheetId="101">[11]!Select_RefObj2</definedName>
    <definedName name="Select_RefObj2" localSheetId="102">[11]!Select_RefObj2</definedName>
    <definedName name="Select_RefObj2" localSheetId="103">[11]!Select_RefObj2</definedName>
    <definedName name="Select_RefObj2" localSheetId="104">[11]!Select_RefObj2</definedName>
    <definedName name="Select_RefObj2" localSheetId="15">[11]!Select_RefObj2</definedName>
    <definedName name="Select_RefObj2" localSheetId="16">[11]!Select_RefObj2</definedName>
    <definedName name="Select_RefObj2" localSheetId="20">[11]!Select_RefObj2</definedName>
    <definedName name="Select_RefObj2" localSheetId="21">[11]!Select_RefObj2</definedName>
    <definedName name="Select_RefObj2" localSheetId="22">[11]!Select_RefObj2</definedName>
    <definedName name="Select_RefObj2" localSheetId="23">[11]!Select_RefObj2</definedName>
    <definedName name="Select_RefObj2" localSheetId="17">[11]!Select_RefObj2</definedName>
    <definedName name="Select_RefObj2" localSheetId="24">[11]!Select_RefObj2</definedName>
    <definedName name="Select_RefObj2" localSheetId="25">[11]!Select_RefObj2</definedName>
    <definedName name="Select_RefObj2" localSheetId="18">[11]!Select_RefObj2</definedName>
    <definedName name="Select_RefObj2" localSheetId="19">[11]!Select_RefObj2</definedName>
    <definedName name="Select_RefObj2" localSheetId="5">[11]!Select_RefObj2</definedName>
    <definedName name="Select_RefObj2" localSheetId="6">[11]!Select_RefObj2</definedName>
    <definedName name="Select_RefObj2" localSheetId="7">[11]!Select_RefObj2</definedName>
    <definedName name="Select_RefObj2" localSheetId="8">[11]!Select_RefObj2</definedName>
    <definedName name="Select_RefObj2" localSheetId="9">[11]!Select_RefObj2</definedName>
    <definedName name="Select_RefObj2" localSheetId="10">[11]!Select_RefObj2</definedName>
    <definedName name="Select_RefObj2" localSheetId="11">[11]!Select_RefObj2</definedName>
    <definedName name="Select_RefObj2" localSheetId="12">[11]!Select_RefObj2</definedName>
    <definedName name="Select_RefObj2" localSheetId="13">[11]!Select_RefObj2</definedName>
    <definedName name="Select_RefObj2" localSheetId="14">[11]!Select_RefObj2</definedName>
    <definedName name="Select_RefObj2">[11]!Select_RefObj2</definedName>
    <definedName name="Select_RefOitm" localSheetId="27">[17]!Select_RefOitm</definedName>
    <definedName name="Select_RefOitm" localSheetId="26">[17]!Select_RefOitm</definedName>
    <definedName name="Select_RefOitm" localSheetId="28">[17]!Select_RefOitm</definedName>
    <definedName name="Select_RefOitm" localSheetId="29">[17]!Select_RefOitm</definedName>
    <definedName name="Select_RefOitm" localSheetId="30">[17]!Select_RefOitm</definedName>
    <definedName name="Select_RefOitm" localSheetId="31">[17]!Select_RefOitm</definedName>
    <definedName name="Select_RefOitm" localSheetId="32">[17]!Select_RefOitm</definedName>
    <definedName name="Select_RefOitm" localSheetId="33">[17]!Select_RefOitm</definedName>
    <definedName name="Select_RefOitm" localSheetId="34">[17]!Select_RefOitm</definedName>
    <definedName name="Select_RefOitm" localSheetId="35">[17]!Select_RefOitm</definedName>
    <definedName name="Select_RefOitm" localSheetId="36">[17]!Select_RefOitm</definedName>
    <definedName name="Select_RefOitm" localSheetId="37">[17]!Select_RefOitm</definedName>
    <definedName name="Select_RefOitm" localSheetId="38">[17]!Select_RefOitm</definedName>
    <definedName name="Select_RefOitm" localSheetId="39">[17]!Select_RefOitm</definedName>
    <definedName name="Select_RefOitm" localSheetId="40">[17]!Select_RefOitm</definedName>
    <definedName name="Select_RefOitm" localSheetId="41">[17]!Select_RefOitm</definedName>
    <definedName name="Select_RefOitm" localSheetId="42">[17]!Select_RefOitm</definedName>
    <definedName name="Select_RefOitm" localSheetId="43">[17]!Select_RefOitm</definedName>
    <definedName name="Select_RefOitm" localSheetId="44">[17]!Select_RefOitm</definedName>
    <definedName name="Select_RefOitm" localSheetId="45">[17]!Select_RefOitm</definedName>
    <definedName name="Select_RefOitm" localSheetId="46">[17]!Select_RefOitm</definedName>
    <definedName name="Select_RefOitm" localSheetId="47">[17]!Select_RefOitm</definedName>
    <definedName name="Select_RefOitm" localSheetId="48">[17]!Select_RefOitm</definedName>
    <definedName name="Select_RefOitm" localSheetId="49">[17]!Select_RefOitm</definedName>
    <definedName name="Select_RefOitm" localSheetId="50">[17]!Select_RefOitm</definedName>
    <definedName name="Select_RefOitm" localSheetId="51">[17]!Select_RefOitm</definedName>
    <definedName name="Select_RefOitm" localSheetId="52">[17]!Select_RefOitm</definedName>
    <definedName name="Select_RefOitm" localSheetId="53">[17]!Select_RefOitm</definedName>
    <definedName name="Select_RefOitm" localSheetId="54">[17]!Select_RefOitm</definedName>
    <definedName name="Select_RefOitm" localSheetId="55">[17]!Select_RefOitm</definedName>
    <definedName name="Select_RefOitm" localSheetId="56">[17]!Select_RefOitm</definedName>
    <definedName name="Select_RefOitm" localSheetId="57">[17]!Select_RefOitm</definedName>
    <definedName name="Select_RefOitm" localSheetId="58">[17]!Select_RefOitm</definedName>
    <definedName name="Select_RefOitm" localSheetId="59">[17]!Select_RefOitm</definedName>
    <definedName name="Select_RefOitm" localSheetId="60">[17]!Select_RefOitm</definedName>
    <definedName name="Select_RefOitm" localSheetId="61">[17]!Select_RefOitm</definedName>
    <definedName name="Select_RefOitm" localSheetId="62">[17]!Select_RefOitm</definedName>
    <definedName name="Select_RefOitm" localSheetId="63">[17]!Select_RefOitm</definedName>
    <definedName name="Select_RefOitm" localSheetId="64">[17]!Select_RefOitm</definedName>
    <definedName name="Select_RefOitm" localSheetId="65">[17]!Select_RefOitm</definedName>
    <definedName name="Select_RefOitm" localSheetId="66">[17]!Select_RefOitm</definedName>
    <definedName name="Select_RefOitm" localSheetId="67">[17]!Select_RefOitm</definedName>
    <definedName name="Select_RefOitm" localSheetId="68">[17]!Select_RefOitm</definedName>
    <definedName name="Select_RefOitm" localSheetId="69">[17]!Select_RefOitm</definedName>
    <definedName name="Select_RefOitm" localSheetId="70">[17]!Select_RefOitm</definedName>
    <definedName name="Select_RefOitm" localSheetId="71">[17]!Select_RefOitm</definedName>
    <definedName name="Select_RefOitm" localSheetId="72">[17]!Select_RefOitm</definedName>
    <definedName name="Select_RefOitm" localSheetId="73">[17]!Select_RefOitm</definedName>
    <definedName name="Select_RefOitm" localSheetId="74">[17]!Select_RefOitm</definedName>
    <definedName name="Select_RefOitm" localSheetId="75">[17]!Select_RefOitm</definedName>
    <definedName name="Select_RefOitm" localSheetId="76">[17]!Select_RefOitm</definedName>
    <definedName name="Select_RefOitm" localSheetId="77">[17]!Select_RefOitm</definedName>
    <definedName name="Select_RefOitm" localSheetId="78">[17]!Select_RefOitm</definedName>
    <definedName name="Select_RefOitm" localSheetId="79">[17]!Select_RefOitm</definedName>
    <definedName name="Select_RefOitm" localSheetId="80">[17]!Select_RefOitm</definedName>
    <definedName name="Select_RefOitm" localSheetId="81">[17]!Select_RefOitm</definedName>
    <definedName name="Select_RefOitm" localSheetId="82">[17]!Select_RefOitm</definedName>
    <definedName name="Select_RefOitm" localSheetId="83">[17]!Select_RefOitm</definedName>
    <definedName name="Select_RefOitm" localSheetId="84">[17]!Select_RefOitm</definedName>
    <definedName name="Select_RefOitm" localSheetId="85">[17]!Select_RefOitm</definedName>
    <definedName name="Select_RefOitm" localSheetId="86">[17]!Select_RefOitm</definedName>
    <definedName name="Select_RefOitm" localSheetId="87">[17]!Select_RefOitm</definedName>
    <definedName name="Select_RefOitm" localSheetId="88">[17]!Select_RefOitm</definedName>
    <definedName name="Select_RefOitm" localSheetId="89">[17]!Select_RefOitm</definedName>
    <definedName name="Select_RefOitm" localSheetId="90">[17]!Select_RefOitm</definedName>
    <definedName name="Select_RefOitm" localSheetId="91">[17]!Select_RefOitm</definedName>
    <definedName name="Select_RefOitm" localSheetId="92">[17]!Select_RefOitm</definedName>
    <definedName name="Select_RefOitm" localSheetId="93">[17]!Select_RefOitm</definedName>
    <definedName name="Select_RefOitm" localSheetId="94">[17]!Select_RefOitm</definedName>
    <definedName name="Select_RefOitm" localSheetId="95">[17]!Select_RefOitm</definedName>
    <definedName name="Select_RefOitm" localSheetId="96">[17]!Select_RefOitm</definedName>
    <definedName name="Select_RefOitm" localSheetId="97">[17]!Select_RefOitm</definedName>
    <definedName name="Select_RefOitm" localSheetId="98">[17]!Select_RefOitm</definedName>
    <definedName name="Select_RefOitm" localSheetId="99">[17]!Select_RefOitm</definedName>
    <definedName name="Select_RefOitm" localSheetId="100">[17]!Select_RefOitm</definedName>
    <definedName name="Select_RefOitm" localSheetId="101">[17]!Select_RefOitm</definedName>
    <definedName name="Select_RefOitm" localSheetId="102">[17]!Select_RefOitm</definedName>
    <definedName name="Select_RefOitm" localSheetId="103">[17]!Select_RefOitm</definedName>
    <definedName name="Select_RefOitm" localSheetId="104">[17]!Select_RefOitm</definedName>
    <definedName name="Select_RefOitm" localSheetId="15">[17]!Select_RefOitm</definedName>
    <definedName name="Select_RefOitm" localSheetId="16">[17]!Select_RefOitm</definedName>
    <definedName name="Select_RefOitm" localSheetId="20">[17]!Select_RefOitm</definedName>
    <definedName name="Select_RefOitm" localSheetId="21">[17]!Select_RefOitm</definedName>
    <definedName name="Select_RefOitm" localSheetId="22">[17]!Select_RefOitm</definedName>
    <definedName name="Select_RefOitm" localSheetId="23">[17]!Select_RefOitm</definedName>
    <definedName name="Select_RefOitm" localSheetId="17">[17]!Select_RefOitm</definedName>
    <definedName name="Select_RefOitm" localSheetId="24">[17]!Select_RefOitm</definedName>
    <definedName name="Select_RefOitm" localSheetId="25">[17]!Select_RefOitm</definedName>
    <definedName name="Select_RefOitm" localSheetId="18">[17]!Select_RefOitm</definedName>
    <definedName name="Select_RefOitm" localSheetId="19">[17]!Select_RefOitm</definedName>
    <definedName name="Select_RefOitm" localSheetId="5">[17]!Select_RefOitm</definedName>
    <definedName name="Select_RefOitm" localSheetId="6">[17]!Select_RefOitm</definedName>
    <definedName name="Select_RefOitm" localSheetId="7">[17]!Select_RefOitm</definedName>
    <definedName name="Select_RefOitm" localSheetId="8">[17]!Select_RefOitm</definedName>
    <definedName name="Select_RefOitm" localSheetId="9">[17]!Select_RefOitm</definedName>
    <definedName name="Select_RefOitm" localSheetId="10">[17]!Select_RefOitm</definedName>
    <definedName name="Select_RefOitm" localSheetId="11">[17]!Select_RefOitm</definedName>
    <definedName name="Select_RefOitm" localSheetId="12">[17]!Select_RefOitm</definedName>
    <definedName name="Select_RefOitm" localSheetId="13">[17]!Select_RefOitm</definedName>
    <definedName name="Select_RefOitm" localSheetId="14">[17]!Select_RefOitm</definedName>
    <definedName name="Select_RefOitm">[17]!Select_RefOitm</definedName>
    <definedName name="Select_RefOpe1" localSheetId="27">[18]!Select_RefOpe1</definedName>
    <definedName name="Select_RefOpe1" localSheetId="26">[18]!Select_RefOpe1</definedName>
    <definedName name="Select_RefOpe1" localSheetId="28">[18]!Select_RefOpe1</definedName>
    <definedName name="Select_RefOpe1" localSheetId="29">[18]!Select_RefOpe1</definedName>
    <definedName name="Select_RefOpe1" localSheetId="30">[18]!Select_RefOpe1</definedName>
    <definedName name="Select_RefOpe1" localSheetId="31">[18]!Select_RefOpe1</definedName>
    <definedName name="Select_RefOpe1" localSheetId="32">[18]!Select_RefOpe1</definedName>
    <definedName name="Select_RefOpe1" localSheetId="33">[18]!Select_RefOpe1</definedName>
    <definedName name="Select_RefOpe1" localSheetId="34">[18]!Select_RefOpe1</definedName>
    <definedName name="Select_RefOpe1" localSheetId="35">[18]!Select_RefOpe1</definedName>
    <definedName name="Select_RefOpe1" localSheetId="36">[18]!Select_RefOpe1</definedName>
    <definedName name="Select_RefOpe1" localSheetId="37">[18]!Select_RefOpe1</definedName>
    <definedName name="Select_RefOpe1" localSheetId="38">[18]!Select_RefOpe1</definedName>
    <definedName name="Select_RefOpe1" localSheetId="39">[18]!Select_RefOpe1</definedName>
    <definedName name="Select_RefOpe1" localSheetId="40">[18]!Select_RefOpe1</definedName>
    <definedName name="Select_RefOpe1" localSheetId="41">[18]!Select_RefOpe1</definedName>
    <definedName name="Select_RefOpe1" localSheetId="42">[18]!Select_RefOpe1</definedName>
    <definedName name="Select_RefOpe1" localSheetId="43">[18]!Select_RefOpe1</definedName>
    <definedName name="Select_RefOpe1" localSheetId="44">[18]!Select_RefOpe1</definedName>
    <definedName name="Select_RefOpe1" localSheetId="45">[18]!Select_RefOpe1</definedName>
    <definedName name="Select_RefOpe1" localSheetId="46">[18]!Select_RefOpe1</definedName>
    <definedName name="Select_RefOpe1" localSheetId="47">[18]!Select_RefOpe1</definedName>
    <definedName name="Select_RefOpe1" localSheetId="48">[18]!Select_RefOpe1</definedName>
    <definedName name="Select_RefOpe1" localSheetId="49">[18]!Select_RefOpe1</definedName>
    <definedName name="Select_RefOpe1" localSheetId="50">[18]!Select_RefOpe1</definedName>
    <definedName name="Select_RefOpe1" localSheetId="51">[18]!Select_RefOpe1</definedName>
    <definedName name="Select_RefOpe1" localSheetId="52">[18]!Select_RefOpe1</definedName>
    <definedName name="Select_RefOpe1" localSheetId="53">[18]!Select_RefOpe1</definedName>
    <definedName name="Select_RefOpe1" localSheetId="54">[18]!Select_RefOpe1</definedName>
    <definedName name="Select_RefOpe1" localSheetId="55">[18]!Select_RefOpe1</definedName>
    <definedName name="Select_RefOpe1" localSheetId="56">[18]!Select_RefOpe1</definedName>
    <definedName name="Select_RefOpe1" localSheetId="57">[18]!Select_RefOpe1</definedName>
    <definedName name="Select_RefOpe1" localSheetId="58">[18]!Select_RefOpe1</definedName>
    <definedName name="Select_RefOpe1" localSheetId="59">[18]!Select_RefOpe1</definedName>
    <definedName name="Select_RefOpe1" localSheetId="60">[18]!Select_RefOpe1</definedName>
    <definedName name="Select_RefOpe1" localSheetId="61">[18]!Select_RefOpe1</definedName>
    <definedName name="Select_RefOpe1" localSheetId="62">[18]!Select_RefOpe1</definedName>
    <definedName name="Select_RefOpe1" localSheetId="63">[18]!Select_RefOpe1</definedName>
    <definedName name="Select_RefOpe1" localSheetId="64">[18]!Select_RefOpe1</definedName>
    <definedName name="Select_RefOpe1" localSheetId="65">[18]!Select_RefOpe1</definedName>
    <definedName name="Select_RefOpe1" localSheetId="66">[18]!Select_RefOpe1</definedName>
    <definedName name="Select_RefOpe1" localSheetId="67">[18]!Select_RefOpe1</definedName>
    <definedName name="Select_RefOpe1" localSheetId="68">[18]!Select_RefOpe1</definedName>
    <definedName name="Select_RefOpe1" localSheetId="69">[18]!Select_RefOpe1</definedName>
    <definedName name="Select_RefOpe1" localSheetId="70">[18]!Select_RefOpe1</definedName>
    <definedName name="Select_RefOpe1" localSheetId="71">[18]!Select_RefOpe1</definedName>
    <definedName name="Select_RefOpe1" localSheetId="72">[18]!Select_RefOpe1</definedName>
    <definedName name="Select_RefOpe1" localSheetId="73">[18]!Select_RefOpe1</definedName>
    <definedName name="Select_RefOpe1" localSheetId="74">[18]!Select_RefOpe1</definedName>
    <definedName name="Select_RefOpe1" localSheetId="75">[18]!Select_RefOpe1</definedName>
    <definedName name="Select_RefOpe1" localSheetId="76">[18]!Select_RefOpe1</definedName>
    <definedName name="Select_RefOpe1" localSheetId="77">[18]!Select_RefOpe1</definedName>
    <definedName name="Select_RefOpe1" localSheetId="78">[18]!Select_RefOpe1</definedName>
    <definedName name="Select_RefOpe1" localSheetId="79">[18]!Select_RefOpe1</definedName>
    <definedName name="Select_RefOpe1" localSheetId="80">[18]!Select_RefOpe1</definedName>
    <definedName name="Select_RefOpe1" localSheetId="81">[18]!Select_RefOpe1</definedName>
    <definedName name="Select_RefOpe1" localSheetId="82">[18]!Select_RefOpe1</definedName>
    <definedName name="Select_RefOpe1" localSheetId="83">[18]!Select_RefOpe1</definedName>
    <definedName name="Select_RefOpe1" localSheetId="84">[18]!Select_RefOpe1</definedName>
    <definedName name="Select_RefOpe1" localSheetId="85">[18]!Select_RefOpe1</definedName>
    <definedName name="Select_RefOpe1" localSheetId="86">[18]!Select_RefOpe1</definedName>
    <definedName name="Select_RefOpe1" localSheetId="87">[18]!Select_RefOpe1</definedName>
    <definedName name="Select_RefOpe1" localSheetId="88">[18]!Select_RefOpe1</definedName>
    <definedName name="Select_RefOpe1" localSheetId="89">[18]!Select_RefOpe1</definedName>
    <definedName name="Select_RefOpe1" localSheetId="90">[18]!Select_RefOpe1</definedName>
    <definedName name="Select_RefOpe1" localSheetId="91">[18]!Select_RefOpe1</definedName>
    <definedName name="Select_RefOpe1" localSheetId="92">[18]!Select_RefOpe1</definedName>
    <definedName name="Select_RefOpe1" localSheetId="93">[18]!Select_RefOpe1</definedName>
    <definedName name="Select_RefOpe1" localSheetId="94">[18]!Select_RefOpe1</definedName>
    <definedName name="Select_RefOpe1" localSheetId="95">[18]!Select_RefOpe1</definedName>
    <definedName name="Select_RefOpe1" localSheetId="96">[18]!Select_RefOpe1</definedName>
    <definedName name="Select_RefOpe1" localSheetId="97">[18]!Select_RefOpe1</definedName>
    <definedName name="Select_RefOpe1" localSheetId="98">[18]!Select_RefOpe1</definedName>
    <definedName name="Select_RefOpe1" localSheetId="99">[18]!Select_RefOpe1</definedName>
    <definedName name="Select_RefOpe1" localSheetId="100">[18]!Select_RefOpe1</definedName>
    <definedName name="Select_RefOpe1" localSheetId="101">[18]!Select_RefOpe1</definedName>
    <definedName name="Select_RefOpe1" localSheetId="102">[18]!Select_RefOpe1</definedName>
    <definedName name="Select_RefOpe1" localSheetId="103">[18]!Select_RefOpe1</definedName>
    <definedName name="Select_RefOpe1" localSheetId="104">[18]!Select_RefOpe1</definedName>
    <definedName name="Select_RefOpe1" localSheetId="15">[18]!Select_RefOpe1</definedName>
    <definedName name="Select_RefOpe1" localSheetId="16">[18]!Select_RefOpe1</definedName>
    <definedName name="Select_RefOpe1" localSheetId="20">[18]!Select_RefOpe1</definedName>
    <definedName name="Select_RefOpe1" localSheetId="21">[18]!Select_RefOpe1</definedName>
    <definedName name="Select_RefOpe1" localSheetId="22">[18]!Select_RefOpe1</definedName>
    <definedName name="Select_RefOpe1" localSheetId="23">[18]!Select_RefOpe1</definedName>
    <definedName name="Select_RefOpe1" localSheetId="17">[18]!Select_RefOpe1</definedName>
    <definedName name="Select_RefOpe1" localSheetId="24">[18]!Select_RefOpe1</definedName>
    <definedName name="Select_RefOpe1" localSheetId="25">[18]!Select_RefOpe1</definedName>
    <definedName name="Select_RefOpe1" localSheetId="18">[18]!Select_RefOpe1</definedName>
    <definedName name="Select_RefOpe1" localSheetId="19">[18]!Select_RefOpe1</definedName>
    <definedName name="Select_RefOpe1" localSheetId="5">[18]!Select_RefOpe1</definedName>
    <definedName name="Select_RefOpe1" localSheetId="6">[18]!Select_RefOpe1</definedName>
    <definedName name="Select_RefOpe1" localSheetId="7">[18]!Select_RefOpe1</definedName>
    <definedName name="Select_RefOpe1" localSheetId="8">[18]!Select_RefOpe1</definedName>
    <definedName name="Select_RefOpe1" localSheetId="9">[18]!Select_RefOpe1</definedName>
    <definedName name="Select_RefOpe1" localSheetId="10">[18]!Select_RefOpe1</definedName>
    <definedName name="Select_RefOpe1" localSheetId="11">[18]!Select_RefOpe1</definedName>
    <definedName name="Select_RefOpe1" localSheetId="12">[18]!Select_RefOpe1</definedName>
    <definedName name="Select_RefOpe1" localSheetId="13">[18]!Select_RefOpe1</definedName>
    <definedName name="Select_RefOpe1" localSheetId="14">[18]!Select_RefOpe1</definedName>
    <definedName name="Select_RefOpe1">[18]!Select_RefOpe1</definedName>
    <definedName name="Select_RefOpe2" localSheetId="27">[18]!Select_RefOpe2</definedName>
    <definedName name="Select_RefOpe2" localSheetId="26">[18]!Select_RefOpe2</definedName>
    <definedName name="Select_RefOpe2" localSheetId="28">[18]!Select_RefOpe2</definedName>
    <definedName name="Select_RefOpe2" localSheetId="29">[18]!Select_RefOpe2</definedName>
    <definedName name="Select_RefOpe2" localSheetId="30">[18]!Select_RefOpe2</definedName>
    <definedName name="Select_RefOpe2" localSheetId="31">[18]!Select_RefOpe2</definedName>
    <definedName name="Select_RefOpe2" localSheetId="32">[18]!Select_RefOpe2</definedName>
    <definedName name="Select_RefOpe2" localSheetId="33">[18]!Select_RefOpe2</definedName>
    <definedName name="Select_RefOpe2" localSheetId="34">[18]!Select_RefOpe2</definedName>
    <definedName name="Select_RefOpe2" localSheetId="35">[18]!Select_RefOpe2</definedName>
    <definedName name="Select_RefOpe2" localSheetId="36">[18]!Select_RefOpe2</definedName>
    <definedName name="Select_RefOpe2" localSheetId="37">[18]!Select_RefOpe2</definedName>
    <definedName name="Select_RefOpe2" localSheetId="38">[18]!Select_RefOpe2</definedName>
    <definedName name="Select_RefOpe2" localSheetId="39">[18]!Select_RefOpe2</definedName>
    <definedName name="Select_RefOpe2" localSheetId="40">[18]!Select_RefOpe2</definedName>
    <definedName name="Select_RefOpe2" localSheetId="41">[18]!Select_RefOpe2</definedName>
    <definedName name="Select_RefOpe2" localSheetId="42">[18]!Select_RefOpe2</definedName>
    <definedName name="Select_RefOpe2" localSheetId="43">[18]!Select_RefOpe2</definedName>
    <definedName name="Select_RefOpe2" localSheetId="44">[18]!Select_RefOpe2</definedName>
    <definedName name="Select_RefOpe2" localSheetId="45">[18]!Select_RefOpe2</definedName>
    <definedName name="Select_RefOpe2" localSheetId="46">[18]!Select_RefOpe2</definedName>
    <definedName name="Select_RefOpe2" localSheetId="47">[18]!Select_RefOpe2</definedName>
    <definedName name="Select_RefOpe2" localSheetId="48">[18]!Select_RefOpe2</definedName>
    <definedName name="Select_RefOpe2" localSheetId="49">[18]!Select_RefOpe2</definedName>
    <definedName name="Select_RefOpe2" localSheetId="50">[18]!Select_RefOpe2</definedName>
    <definedName name="Select_RefOpe2" localSheetId="51">[18]!Select_RefOpe2</definedName>
    <definedName name="Select_RefOpe2" localSheetId="52">[18]!Select_RefOpe2</definedName>
    <definedName name="Select_RefOpe2" localSheetId="53">[18]!Select_RefOpe2</definedName>
    <definedName name="Select_RefOpe2" localSheetId="54">[18]!Select_RefOpe2</definedName>
    <definedName name="Select_RefOpe2" localSheetId="55">[18]!Select_RefOpe2</definedName>
    <definedName name="Select_RefOpe2" localSheetId="56">[18]!Select_RefOpe2</definedName>
    <definedName name="Select_RefOpe2" localSheetId="57">[18]!Select_RefOpe2</definedName>
    <definedName name="Select_RefOpe2" localSheetId="58">[18]!Select_RefOpe2</definedName>
    <definedName name="Select_RefOpe2" localSheetId="59">[18]!Select_RefOpe2</definedName>
    <definedName name="Select_RefOpe2" localSheetId="60">[18]!Select_RefOpe2</definedName>
    <definedName name="Select_RefOpe2" localSheetId="61">[18]!Select_RefOpe2</definedName>
    <definedName name="Select_RefOpe2" localSheetId="62">[18]!Select_RefOpe2</definedName>
    <definedName name="Select_RefOpe2" localSheetId="63">[18]!Select_RefOpe2</definedName>
    <definedName name="Select_RefOpe2" localSheetId="64">[18]!Select_RefOpe2</definedName>
    <definedName name="Select_RefOpe2" localSheetId="65">[18]!Select_RefOpe2</definedName>
    <definedName name="Select_RefOpe2" localSheetId="66">[18]!Select_RefOpe2</definedName>
    <definedName name="Select_RefOpe2" localSheetId="67">[18]!Select_RefOpe2</definedName>
    <definedName name="Select_RefOpe2" localSheetId="68">[18]!Select_RefOpe2</definedName>
    <definedName name="Select_RefOpe2" localSheetId="69">[18]!Select_RefOpe2</definedName>
    <definedName name="Select_RefOpe2" localSheetId="70">[18]!Select_RefOpe2</definedName>
    <definedName name="Select_RefOpe2" localSheetId="71">[18]!Select_RefOpe2</definedName>
    <definedName name="Select_RefOpe2" localSheetId="72">[18]!Select_RefOpe2</definedName>
    <definedName name="Select_RefOpe2" localSheetId="73">[18]!Select_RefOpe2</definedName>
    <definedName name="Select_RefOpe2" localSheetId="74">[18]!Select_RefOpe2</definedName>
    <definedName name="Select_RefOpe2" localSheetId="75">[18]!Select_RefOpe2</definedName>
    <definedName name="Select_RefOpe2" localSheetId="76">[18]!Select_RefOpe2</definedName>
    <definedName name="Select_RefOpe2" localSheetId="77">[18]!Select_RefOpe2</definedName>
    <definedName name="Select_RefOpe2" localSheetId="78">[18]!Select_RefOpe2</definedName>
    <definedName name="Select_RefOpe2" localSheetId="79">[18]!Select_RefOpe2</definedName>
    <definedName name="Select_RefOpe2" localSheetId="80">[18]!Select_RefOpe2</definedName>
    <definedName name="Select_RefOpe2" localSheetId="81">[18]!Select_RefOpe2</definedName>
    <definedName name="Select_RefOpe2" localSheetId="82">[18]!Select_RefOpe2</definedName>
    <definedName name="Select_RefOpe2" localSheetId="83">[18]!Select_RefOpe2</definedName>
    <definedName name="Select_RefOpe2" localSheetId="84">[18]!Select_RefOpe2</definedName>
    <definedName name="Select_RefOpe2" localSheetId="85">[18]!Select_RefOpe2</definedName>
    <definedName name="Select_RefOpe2" localSheetId="86">[18]!Select_RefOpe2</definedName>
    <definedName name="Select_RefOpe2" localSheetId="87">[18]!Select_RefOpe2</definedName>
    <definedName name="Select_RefOpe2" localSheetId="88">[18]!Select_RefOpe2</definedName>
    <definedName name="Select_RefOpe2" localSheetId="89">[18]!Select_RefOpe2</definedName>
    <definedName name="Select_RefOpe2" localSheetId="90">[18]!Select_RefOpe2</definedName>
    <definedName name="Select_RefOpe2" localSheetId="91">[18]!Select_RefOpe2</definedName>
    <definedName name="Select_RefOpe2" localSheetId="92">[18]!Select_RefOpe2</definedName>
    <definedName name="Select_RefOpe2" localSheetId="93">[18]!Select_RefOpe2</definedName>
    <definedName name="Select_RefOpe2" localSheetId="94">[18]!Select_RefOpe2</definedName>
    <definedName name="Select_RefOpe2" localSheetId="95">[18]!Select_RefOpe2</definedName>
    <definedName name="Select_RefOpe2" localSheetId="96">[18]!Select_RefOpe2</definedName>
    <definedName name="Select_RefOpe2" localSheetId="97">[18]!Select_RefOpe2</definedName>
    <definedName name="Select_RefOpe2" localSheetId="98">[18]!Select_RefOpe2</definedName>
    <definedName name="Select_RefOpe2" localSheetId="99">[18]!Select_RefOpe2</definedName>
    <definedName name="Select_RefOpe2" localSheetId="100">[18]!Select_RefOpe2</definedName>
    <definedName name="Select_RefOpe2" localSheetId="101">[18]!Select_RefOpe2</definedName>
    <definedName name="Select_RefOpe2" localSheetId="102">[18]!Select_RefOpe2</definedName>
    <definedName name="Select_RefOpe2" localSheetId="103">[18]!Select_RefOpe2</definedName>
    <definedName name="Select_RefOpe2" localSheetId="104">[18]!Select_RefOpe2</definedName>
    <definedName name="Select_RefOpe2" localSheetId="15">[18]!Select_RefOpe2</definedName>
    <definedName name="Select_RefOpe2" localSheetId="16">[18]!Select_RefOpe2</definedName>
    <definedName name="Select_RefOpe2" localSheetId="20">[18]!Select_RefOpe2</definedName>
    <definedName name="Select_RefOpe2" localSheetId="21">[18]!Select_RefOpe2</definedName>
    <definedName name="Select_RefOpe2" localSheetId="22">[18]!Select_RefOpe2</definedName>
    <definedName name="Select_RefOpe2" localSheetId="23">[18]!Select_RefOpe2</definedName>
    <definedName name="Select_RefOpe2" localSheetId="17">[18]!Select_RefOpe2</definedName>
    <definedName name="Select_RefOpe2" localSheetId="24">[18]!Select_RefOpe2</definedName>
    <definedName name="Select_RefOpe2" localSheetId="25">[18]!Select_RefOpe2</definedName>
    <definedName name="Select_RefOpe2" localSheetId="18">[18]!Select_RefOpe2</definedName>
    <definedName name="Select_RefOpe2" localSheetId="19">[18]!Select_RefOpe2</definedName>
    <definedName name="Select_RefOpe2" localSheetId="5">[18]!Select_RefOpe2</definedName>
    <definedName name="Select_RefOpe2" localSheetId="6">[18]!Select_RefOpe2</definedName>
    <definedName name="Select_RefOpe2" localSheetId="7">[18]!Select_RefOpe2</definedName>
    <definedName name="Select_RefOpe2" localSheetId="8">[18]!Select_RefOpe2</definedName>
    <definedName name="Select_RefOpe2" localSheetId="9">[18]!Select_RefOpe2</definedName>
    <definedName name="Select_RefOpe2" localSheetId="10">[18]!Select_RefOpe2</definedName>
    <definedName name="Select_RefOpe2" localSheetId="11">[18]!Select_RefOpe2</definedName>
    <definedName name="Select_RefOpe2" localSheetId="12">[18]!Select_RefOpe2</definedName>
    <definedName name="Select_RefOpe2" localSheetId="13">[18]!Select_RefOpe2</definedName>
    <definedName name="Select_RefOpe2" localSheetId="14">[18]!Select_RefOpe2</definedName>
    <definedName name="Select_RefOpe2">[18]!Select_RefOpe2</definedName>
    <definedName name="Select_RefOpe3" localSheetId="27">[18]!Select_RefOpe3</definedName>
    <definedName name="Select_RefOpe3" localSheetId="26">[18]!Select_RefOpe3</definedName>
    <definedName name="Select_RefOpe3" localSheetId="28">[18]!Select_RefOpe3</definedName>
    <definedName name="Select_RefOpe3" localSheetId="29">[18]!Select_RefOpe3</definedName>
    <definedName name="Select_RefOpe3" localSheetId="30">[18]!Select_RefOpe3</definedName>
    <definedName name="Select_RefOpe3" localSheetId="31">[18]!Select_RefOpe3</definedName>
    <definedName name="Select_RefOpe3" localSheetId="32">[18]!Select_RefOpe3</definedName>
    <definedName name="Select_RefOpe3" localSheetId="33">[18]!Select_RefOpe3</definedName>
    <definedName name="Select_RefOpe3" localSheetId="34">[18]!Select_RefOpe3</definedName>
    <definedName name="Select_RefOpe3" localSheetId="35">[18]!Select_RefOpe3</definedName>
    <definedName name="Select_RefOpe3" localSheetId="36">[18]!Select_RefOpe3</definedName>
    <definedName name="Select_RefOpe3" localSheetId="37">[18]!Select_RefOpe3</definedName>
    <definedName name="Select_RefOpe3" localSheetId="38">[18]!Select_RefOpe3</definedName>
    <definedName name="Select_RefOpe3" localSheetId="39">[18]!Select_RefOpe3</definedName>
    <definedName name="Select_RefOpe3" localSheetId="40">[18]!Select_RefOpe3</definedName>
    <definedName name="Select_RefOpe3" localSheetId="41">[18]!Select_RefOpe3</definedName>
    <definedName name="Select_RefOpe3" localSheetId="42">[18]!Select_RefOpe3</definedName>
    <definedName name="Select_RefOpe3" localSheetId="43">[18]!Select_RefOpe3</definedName>
    <definedName name="Select_RefOpe3" localSheetId="44">[18]!Select_RefOpe3</definedName>
    <definedName name="Select_RefOpe3" localSheetId="45">[18]!Select_RefOpe3</definedName>
    <definedName name="Select_RefOpe3" localSheetId="46">[18]!Select_RefOpe3</definedName>
    <definedName name="Select_RefOpe3" localSheetId="47">[18]!Select_RefOpe3</definedName>
    <definedName name="Select_RefOpe3" localSheetId="48">[18]!Select_RefOpe3</definedName>
    <definedName name="Select_RefOpe3" localSheetId="49">[18]!Select_RefOpe3</definedName>
    <definedName name="Select_RefOpe3" localSheetId="50">[18]!Select_RefOpe3</definedName>
    <definedName name="Select_RefOpe3" localSheetId="51">[18]!Select_RefOpe3</definedName>
    <definedName name="Select_RefOpe3" localSheetId="52">[18]!Select_RefOpe3</definedName>
    <definedName name="Select_RefOpe3" localSheetId="53">[18]!Select_RefOpe3</definedName>
    <definedName name="Select_RefOpe3" localSheetId="54">[18]!Select_RefOpe3</definedName>
    <definedName name="Select_RefOpe3" localSheetId="55">[18]!Select_RefOpe3</definedName>
    <definedName name="Select_RefOpe3" localSheetId="56">[18]!Select_RefOpe3</definedName>
    <definedName name="Select_RefOpe3" localSheetId="57">[18]!Select_RefOpe3</definedName>
    <definedName name="Select_RefOpe3" localSheetId="58">[18]!Select_RefOpe3</definedName>
    <definedName name="Select_RefOpe3" localSheetId="59">[18]!Select_RefOpe3</definedName>
    <definedName name="Select_RefOpe3" localSheetId="60">[18]!Select_RefOpe3</definedName>
    <definedName name="Select_RefOpe3" localSheetId="61">[18]!Select_RefOpe3</definedName>
    <definedName name="Select_RefOpe3" localSheetId="62">[18]!Select_RefOpe3</definedName>
    <definedName name="Select_RefOpe3" localSheetId="63">[18]!Select_RefOpe3</definedName>
    <definedName name="Select_RefOpe3" localSheetId="64">[18]!Select_RefOpe3</definedName>
    <definedName name="Select_RefOpe3" localSheetId="65">[18]!Select_RefOpe3</definedName>
    <definedName name="Select_RefOpe3" localSheetId="66">[18]!Select_RefOpe3</definedName>
    <definedName name="Select_RefOpe3" localSheetId="67">[18]!Select_RefOpe3</definedName>
    <definedName name="Select_RefOpe3" localSheetId="68">[18]!Select_RefOpe3</definedName>
    <definedName name="Select_RefOpe3" localSheetId="69">[18]!Select_RefOpe3</definedName>
    <definedName name="Select_RefOpe3" localSheetId="70">[18]!Select_RefOpe3</definedName>
    <definedName name="Select_RefOpe3" localSheetId="71">[18]!Select_RefOpe3</definedName>
    <definedName name="Select_RefOpe3" localSheetId="72">[18]!Select_RefOpe3</definedName>
    <definedName name="Select_RefOpe3" localSheetId="73">[18]!Select_RefOpe3</definedName>
    <definedName name="Select_RefOpe3" localSheetId="74">[18]!Select_RefOpe3</definedName>
    <definedName name="Select_RefOpe3" localSheetId="75">[18]!Select_RefOpe3</definedName>
    <definedName name="Select_RefOpe3" localSheetId="76">[18]!Select_RefOpe3</definedName>
    <definedName name="Select_RefOpe3" localSheetId="77">[18]!Select_RefOpe3</definedName>
    <definedName name="Select_RefOpe3" localSheetId="78">[18]!Select_RefOpe3</definedName>
    <definedName name="Select_RefOpe3" localSheetId="79">[18]!Select_RefOpe3</definedName>
    <definedName name="Select_RefOpe3" localSheetId="80">[18]!Select_RefOpe3</definedName>
    <definedName name="Select_RefOpe3" localSheetId="81">[18]!Select_RefOpe3</definedName>
    <definedName name="Select_RefOpe3" localSheetId="82">[18]!Select_RefOpe3</definedName>
    <definedName name="Select_RefOpe3" localSheetId="83">[18]!Select_RefOpe3</definedName>
    <definedName name="Select_RefOpe3" localSheetId="84">[18]!Select_RefOpe3</definedName>
    <definedName name="Select_RefOpe3" localSheetId="85">[18]!Select_RefOpe3</definedName>
    <definedName name="Select_RefOpe3" localSheetId="86">[18]!Select_RefOpe3</definedName>
    <definedName name="Select_RefOpe3" localSheetId="87">[18]!Select_RefOpe3</definedName>
    <definedName name="Select_RefOpe3" localSheetId="88">[18]!Select_RefOpe3</definedName>
    <definedName name="Select_RefOpe3" localSheetId="89">[18]!Select_RefOpe3</definedName>
    <definedName name="Select_RefOpe3" localSheetId="90">[18]!Select_RefOpe3</definedName>
    <definedName name="Select_RefOpe3" localSheetId="91">[18]!Select_RefOpe3</definedName>
    <definedName name="Select_RefOpe3" localSheetId="92">[18]!Select_RefOpe3</definedName>
    <definedName name="Select_RefOpe3" localSheetId="93">[18]!Select_RefOpe3</definedName>
    <definedName name="Select_RefOpe3" localSheetId="94">[18]!Select_RefOpe3</definedName>
    <definedName name="Select_RefOpe3" localSheetId="95">[18]!Select_RefOpe3</definedName>
    <definedName name="Select_RefOpe3" localSheetId="96">[18]!Select_RefOpe3</definedName>
    <definedName name="Select_RefOpe3" localSheetId="97">[18]!Select_RefOpe3</definedName>
    <definedName name="Select_RefOpe3" localSheetId="98">[18]!Select_RefOpe3</definedName>
    <definedName name="Select_RefOpe3" localSheetId="99">[18]!Select_RefOpe3</definedName>
    <definedName name="Select_RefOpe3" localSheetId="100">[18]!Select_RefOpe3</definedName>
    <definedName name="Select_RefOpe3" localSheetId="101">[18]!Select_RefOpe3</definedName>
    <definedName name="Select_RefOpe3" localSheetId="102">[18]!Select_RefOpe3</definedName>
    <definedName name="Select_RefOpe3" localSheetId="103">[18]!Select_RefOpe3</definedName>
    <definedName name="Select_RefOpe3" localSheetId="104">[18]!Select_RefOpe3</definedName>
    <definedName name="Select_RefOpe3" localSheetId="15">[18]!Select_RefOpe3</definedName>
    <definedName name="Select_RefOpe3" localSheetId="16">[18]!Select_RefOpe3</definedName>
    <definedName name="Select_RefOpe3" localSheetId="20">[18]!Select_RefOpe3</definedName>
    <definedName name="Select_RefOpe3" localSheetId="21">[18]!Select_RefOpe3</definedName>
    <definedName name="Select_RefOpe3" localSheetId="22">[18]!Select_RefOpe3</definedName>
    <definedName name="Select_RefOpe3" localSheetId="23">[18]!Select_RefOpe3</definedName>
    <definedName name="Select_RefOpe3" localSheetId="17">[18]!Select_RefOpe3</definedName>
    <definedName name="Select_RefOpe3" localSheetId="24">[18]!Select_RefOpe3</definedName>
    <definedName name="Select_RefOpe3" localSheetId="25">[18]!Select_RefOpe3</definedName>
    <definedName name="Select_RefOpe3" localSheetId="18">[18]!Select_RefOpe3</definedName>
    <definedName name="Select_RefOpe3" localSheetId="19">[18]!Select_RefOpe3</definedName>
    <definedName name="Select_RefOpe3" localSheetId="5">[18]!Select_RefOpe3</definedName>
    <definedName name="Select_RefOpe3" localSheetId="6">[18]!Select_RefOpe3</definedName>
    <definedName name="Select_RefOpe3" localSheetId="7">[18]!Select_RefOpe3</definedName>
    <definedName name="Select_RefOpe3" localSheetId="8">[18]!Select_RefOpe3</definedName>
    <definedName name="Select_RefOpe3" localSheetId="9">[18]!Select_RefOpe3</definedName>
    <definedName name="Select_RefOpe3" localSheetId="10">[18]!Select_RefOpe3</definedName>
    <definedName name="Select_RefOpe3" localSheetId="11">[18]!Select_RefOpe3</definedName>
    <definedName name="Select_RefOpe3" localSheetId="12">[18]!Select_RefOpe3</definedName>
    <definedName name="Select_RefOpe3" localSheetId="13">[18]!Select_RefOpe3</definedName>
    <definedName name="Select_RefOpe3" localSheetId="14">[18]!Select_RefOpe3</definedName>
    <definedName name="Select_RefOpe3">[18]!Select_RefOpe3</definedName>
    <definedName name="Select_RefTbl" localSheetId="27">[17]!Select_RefTbl</definedName>
    <definedName name="Select_RefTbl" localSheetId="26">[17]!Select_RefTbl</definedName>
    <definedName name="Select_RefTbl" localSheetId="28">[17]!Select_RefTbl</definedName>
    <definedName name="Select_RefTbl" localSheetId="29">[17]!Select_RefTbl</definedName>
    <definedName name="Select_RefTbl" localSheetId="30">[17]!Select_RefTbl</definedName>
    <definedName name="Select_RefTbl" localSheetId="31">[17]!Select_RefTbl</definedName>
    <definedName name="Select_RefTbl" localSheetId="32">[17]!Select_RefTbl</definedName>
    <definedName name="Select_RefTbl" localSheetId="33">[17]!Select_RefTbl</definedName>
    <definedName name="Select_RefTbl" localSheetId="34">[17]!Select_RefTbl</definedName>
    <definedName name="Select_RefTbl" localSheetId="35">[17]!Select_RefTbl</definedName>
    <definedName name="Select_RefTbl" localSheetId="36">[17]!Select_RefTbl</definedName>
    <definedName name="Select_RefTbl" localSheetId="37">[17]!Select_RefTbl</definedName>
    <definedName name="Select_RefTbl" localSheetId="38">[17]!Select_RefTbl</definedName>
    <definedName name="Select_RefTbl" localSheetId="39">[17]!Select_RefTbl</definedName>
    <definedName name="Select_RefTbl" localSheetId="40">[17]!Select_RefTbl</definedName>
    <definedName name="Select_RefTbl" localSheetId="41">[17]!Select_RefTbl</definedName>
    <definedName name="Select_RefTbl" localSheetId="42">[17]!Select_RefTbl</definedName>
    <definedName name="Select_RefTbl" localSheetId="43">[17]!Select_RefTbl</definedName>
    <definedName name="Select_RefTbl" localSheetId="44">[17]!Select_RefTbl</definedName>
    <definedName name="Select_RefTbl" localSheetId="45">[17]!Select_RefTbl</definedName>
    <definedName name="Select_RefTbl" localSheetId="46">[17]!Select_RefTbl</definedName>
    <definedName name="Select_RefTbl" localSheetId="47">[17]!Select_RefTbl</definedName>
    <definedName name="Select_RefTbl" localSheetId="48">[17]!Select_RefTbl</definedName>
    <definedName name="Select_RefTbl" localSheetId="49">[17]!Select_RefTbl</definedName>
    <definedName name="Select_RefTbl" localSheetId="50">[17]!Select_RefTbl</definedName>
    <definedName name="Select_RefTbl" localSheetId="51">[17]!Select_RefTbl</definedName>
    <definedName name="Select_RefTbl" localSheetId="52">[17]!Select_RefTbl</definedName>
    <definedName name="Select_RefTbl" localSheetId="53">[17]!Select_RefTbl</definedName>
    <definedName name="Select_RefTbl" localSheetId="54">[17]!Select_RefTbl</definedName>
    <definedName name="Select_RefTbl" localSheetId="55">[17]!Select_RefTbl</definedName>
    <definedName name="Select_RefTbl" localSheetId="56">[17]!Select_RefTbl</definedName>
    <definedName name="Select_RefTbl" localSheetId="57">[17]!Select_RefTbl</definedName>
    <definedName name="Select_RefTbl" localSheetId="58">[17]!Select_RefTbl</definedName>
    <definedName name="Select_RefTbl" localSheetId="59">[17]!Select_RefTbl</definedName>
    <definedName name="Select_RefTbl" localSheetId="60">[17]!Select_RefTbl</definedName>
    <definedName name="Select_RefTbl" localSheetId="61">[17]!Select_RefTbl</definedName>
    <definedName name="Select_RefTbl" localSheetId="62">[17]!Select_RefTbl</definedName>
    <definedName name="Select_RefTbl" localSheetId="63">[17]!Select_RefTbl</definedName>
    <definedName name="Select_RefTbl" localSheetId="64">[17]!Select_RefTbl</definedName>
    <definedName name="Select_RefTbl" localSheetId="65">[17]!Select_RefTbl</definedName>
    <definedName name="Select_RefTbl" localSheetId="66">[17]!Select_RefTbl</definedName>
    <definedName name="Select_RefTbl" localSheetId="67">[17]!Select_RefTbl</definedName>
    <definedName name="Select_RefTbl" localSheetId="68">[17]!Select_RefTbl</definedName>
    <definedName name="Select_RefTbl" localSheetId="69">[17]!Select_RefTbl</definedName>
    <definedName name="Select_RefTbl" localSheetId="70">[17]!Select_RefTbl</definedName>
    <definedName name="Select_RefTbl" localSheetId="71">[17]!Select_RefTbl</definedName>
    <definedName name="Select_RefTbl" localSheetId="72">[17]!Select_RefTbl</definedName>
    <definedName name="Select_RefTbl" localSheetId="73">[17]!Select_RefTbl</definedName>
    <definedName name="Select_RefTbl" localSheetId="74">[17]!Select_RefTbl</definedName>
    <definedName name="Select_RefTbl" localSheetId="75">[17]!Select_RefTbl</definedName>
    <definedName name="Select_RefTbl" localSheetId="76">[17]!Select_RefTbl</definedName>
    <definedName name="Select_RefTbl" localSheetId="77">[17]!Select_RefTbl</definedName>
    <definedName name="Select_RefTbl" localSheetId="78">[17]!Select_RefTbl</definedName>
    <definedName name="Select_RefTbl" localSheetId="79">[17]!Select_RefTbl</definedName>
    <definedName name="Select_RefTbl" localSheetId="80">[17]!Select_RefTbl</definedName>
    <definedName name="Select_RefTbl" localSheetId="81">[17]!Select_RefTbl</definedName>
    <definedName name="Select_RefTbl" localSheetId="82">[17]!Select_RefTbl</definedName>
    <definedName name="Select_RefTbl" localSheetId="83">[17]!Select_RefTbl</definedName>
    <definedName name="Select_RefTbl" localSheetId="84">[17]!Select_RefTbl</definedName>
    <definedName name="Select_RefTbl" localSheetId="85">[17]!Select_RefTbl</definedName>
    <definedName name="Select_RefTbl" localSheetId="86">[17]!Select_RefTbl</definedName>
    <definedName name="Select_RefTbl" localSheetId="87">[17]!Select_RefTbl</definedName>
    <definedName name="Select_RefTbl" localSheetId="88">[17]!Select_RefTbl</definedName>
    <definedName name="Select_RefTbl" localSheetId="89">[17]!Select_RefTbl</definedName>
    <definedName name="Select_RefTbl" localSheetId="90">[17]!Select_RefTbl</definedName>
    <definedName name="Select_RefTbl" localSheetId="91">[17]!Select_RefTbl</definedName>
    <definedName name="Select_RefTbl" localSheetId="92">[17]!Select_RefTbl</definedName>
    <definedName name="Select_RefTbl" localSheetId="93">[17]!Select_RefTbl</definedName>
    <definedName name="Select_RefTbl" localSheetId="94">[17]!Select_RefTbl</definedName>
    <definedName name="Select_RefTbl" localSheetId="95">[17]!Select_RefTbl</definedName>
    <definedName name="Select_RefTbl" localSheetId="96">[17]!Select_RefTbl</definedName>
    <definedName name="Select_RefTbl" localSheetId="97">[17]!Select_RefTbl</definedName>
    <definedName name="Select_RefTbl" localSheetId="98">[17]!Select_RefTbl</definedName>
    <definedName name="Select_RefTbl" localSheetId="99">[17]!Select_RefTbl</definedName>
    <definedName name="Select_RefTbl" localSheetId="100">[17]!Select_RefTbl</definedName>
    <definedName name="Select_RefTbl" localSheetId="101">[17]!Select_RefTbl</definedName>
    <definedName name="Select_RefTbl" localSheetId="102">[17]!Select_RefTbl</definedName>
    <definedName name="Select_RefTbl" localSheetId="103">[17]!Select_RefTbl</definedName>
    <definedName name="Select_RefTbl" localSheetId="104">[17]!Select_RefTbl</definedName>
    <definedName name="Select_RefTbl" localSheetId="15">[17]!Select_RefTbl</definedName>
    <definedName name="Select_RefTbl" localSheetId="16">[17]!Select_RefTbl</definedName>
    <definedName name="Select_RefTbl" localSheetId="20">[17]!Select_RefTbl</definedName>
    <definedName name="Select_RefTbl" localSheetId="21">[17]!Select_RefTbl</definedName>
    <definedName name="Select_RefTbl" localSheetId="22">[17]!Select_RefTbl</definedName>
    <definedName name="Select_RefTbl" localSheetId="23">[17]!Select_RefTbl</definedName>
    <definedName name="Select_RefTbl" localSheetId="17">[17]!Select_RefTbl</definedName>
    <definedName name="Select_RefTbl" localSheetId="24">[17]!Select_RefTbl</definedName>
    <definedName name="Select_RefTbl" localSheetId="25">[17]!Select_RefTbl</definedName>
    <definedName name="Select_RefTbl" localSheetId="18">[17]!Select_RefTbl</definedName>
    <definedName name="Select_RefTbl" localSheetId="19">[17]!Select_RefTbl</definedName>
    <definedName name="Select_RefTbl" localSheetId="5">[17]!Select_RefTbl</definedName>
    <definedName name="Select_RefTbl" localSheetId="6">[17]!Select_RefTbl</definedName>
    <definedName name="Select_RefTbl" localSheetId="7">[17]!Select_RefTbl</definedName>
    <definedName name="Select_RefTbl" localSheetId="8">[17]!Select_RefTbl</definedName>
    <definedName name="Select_RefTbl" localSheetId="9">[17]!Select_RefTbl</definedName>
    <definedName name="Select_RefTbl" localSheetId="10">[17]!Select_RefTbl</definedName>
    <definedName name="Select_RefTbl" localSheetId="11">[17]!Select_RefTbl</definedName>
    <definedName name="Select_RefTbl" localSheetId="12">[17]!Select_RefTbl</definedName>
    <definedName name="Select_RefTbl" localSheetId="13">[17]!Select_RefTbl</definedName>
    <definedName name="Select_RefTbl" localSheetId="14">[17]!Select_RefTbl</definedName>
    <definedName name="Select_RefTbl">[17]!Select_RefTbl</definedName>
    <definedName name="Select_RefTblI" localSheetId="27">[19]!Select_RefTblI</definedName>
    <definedName name="Select_RefTblI" localSheetId="26">[19]!Select_RefTblI</definedName>
    <definedName name="Select_RefTblI" localSheetId="28">[19]!Select_RefTblI</definedName>
    <definedName name="Select_RefTblI" localSheetId="29">[19]!Select_RefTblI</definedName>
    <definedName name="Select_RefTblI" localSheetId="30">[19]!Select_RefTblI</definedName>
    <definedName name="Select_RefTblI" localSheetId="31">[19]!Select_RefTblI</definedName>
    <definedName name="Select_RefTblI" localSheetId="32">[19]!Select_RefTblI</definedName>
    <definedName name="Select_RefTblI" localSheetId="33">[19]!Select_RefTblI</definedName>
    <definedName name="Select_RefTblI" localSheetId="34">[19]!Select_RefTblI</definedName>
    <definedName name="Select_RefTblI" localSheetId="35">[19]!Select_RefTblI</definedName>
    <definedName name="Select_RefTblI" localSheetId="36">[19]!Select_RefTblI</definedName>
    <definedName name="Select_RefTblI" localSheetId="37">[19]!Select_RefTblI</definedName>
    <definedName name="Select_RefTblI" localSheetId="38">[19]!Select_RefTblI</definedName>
    <definedName name="Select_RefTblI" localSheetId="39">[19]!Select_RefTblI</definedName>
    <definedName name="Select_RefTblI" localSheetId="40">[19]!Select_RefTblI</definedName>
    <definedName name="Select_RefTblI" localSheetId="41">[19]!Select_RefTblI</definedName>
    <definedName name="Select_RefTblI" localSheetId="42">[19]!Select_RefTblI</definedName>
    <definedName name="Select_RefTblI" localSheetId="43">[19]!Select_RefTblI</definedName>
    <definedName name="Select_RefTblI" localSheetId="44">[19]!Select_RefTblI</definedName>
    <definedName name="Select_RefTblI" localSheetId="45">[19]!Select_RefTblI</definedName>
    <definedName name="Select_RefTblI" localSheetId="46">[19]!Select_RefTblI</definedName>
    <definedName name="Select_RefTblI" localSheetId="47">[19]!Select_RefTblI</definedName>
    <definedName name="Select_RefTblI" localSheetId="48">[19]!Select_RefTblI</definedName>
    <definedName name="Select_RefTblI" localSheetId="49">[19]!Select_RefTblI</definedName>
    <definedName name="Select_RefTblI" localSheetId="50">[19]!Select_RefTblI</definedName>
    <definedName name="Select_RefTblI" localSheetId="51">[19]!Select_RefTblI</definedName>
    <definedName name="Select_RefTblI" localSheetId="52">[19]!Select_RefTblI</definedName>
    <definedName name="Select_RefTblI" localSheetId="53">[19]!Select_RefTblI</definedName>
    <definedName name="Select_RefTblI" localSheetId="54">[19]!Select_RefTblI</definedName>
    <definedName name="Select_RefTblI" localSheetId="55">[19]!Select_RefTblI</definedName>
    <definedName name="Select_RefTblI" localSheetId="56">[19]!Select_RefTblI</definedName>
    <definedName name="Select_RefTblI" localSheetId="57">[19]!Select_RefTblI</definedName>
    <definedName name="Select_RefTblI" localSheetId="58">[19]!Select_RefTblI</definedName>
    <definedName name="Select_RefTblI" localSheetId="59">[19]!Select_RefTblI</definedName>
    <definedName name="Select_RefTblI" localSheetId="60">[19]!Select_RefTblI</definedName>
    <definedName name="Select_RefTblI" localSheetId="61">[19]!Select_RefTblI</definedName>
    <definedName name="Select_RefTblI" localSheetId="62">[19]!Select_RefTblI</definedName>
    <definedName name="Select_RefTblI" localSheetId="63">[19]!Select_RefTblI</definedName>
    <definedName name="Select_RefTblI" localSheetId="64">[19]!Select_RefTblI</definedName>
    <definedName name="Select_RefTblI" localSheetId="65">[19]!Select_RefTblI</definedName>
    <definedName name="Select_RefTblI" localSheetId="66">[19]!Select_RefTblI</definedName>
    <definedName name="Select_RefTblI" localSheetId="67">[19]!Select_RefTblI</definedName>
    <definedName name="Select_RefTblI" localSheetId="68">[19]!Select_RefTblI</definedName>
    <definedName name="Select_RefTblI" localSheetId="69">[19]!Select_RefTblI</definedName>
    <definedName name="Select_RefTblI" localSheetId="70">[19]!Select_RefTblI</definedName>
    <definedName name="Select_RefTblI" localSheetId="71">[19]!Select_RefTblI</definedName>
    <definedName name="Select_RefTblI" localSheetId="72">[19]!Select_RefTblI</definedName>
    <definedName name="Select_RefTblI" localSheetId="73">[19]!Select_RefTblI</definedName>
    <definedName name="Select_RefTblI" localSheetId="74">[19]!Select_RefTblI</definedName>
    <definedName name="Select_RefTblI" localSheetId="75">[19]!Select_RefTblI</definedName>
    <definedName name="Select_RefTblI" localSheetId="76">[19]!Select_RefTblI</definedName>
    <definedName name="Select_RefTblI" localSheetId="77">[19]!Select_RefTblI</definedName>
    <definedName name="Select_RefTblI" localSheetId="78">[19]!Select_RefTblI</definedName>
    <definedName name="Select_RefTblI" localSheetId="79">[19]!Select_RefTblI</definedName>
    <definedName name="Select_RefTblI" localSheetId="80">[19]!Select_RefTblI</definedName>
    <definedName name="Select_RefTblI" localSheetId="81">[19]!Select_RefTblI</definedName>
    <definedName name="Select_RefTblI" localSheetId="82">[19]!Select_RefTblI</definedName>
    <definedName name="Select_RefTblI" localSheetId="83">[19]!Select_RefTblI</definedName>
    <definedName name="Select_RefTblI" localSheetId="84">[19]!Select_RefTblI</definedName>
    <definedName name="Select_RefTblI" localSheetId="85">[19]!Select_RefTblI</definedName>
    <definedName name="Select_RefTblI" localSheetId="86">[19]!Select_RefTblI</definedName>
    <definedName name="Select_RefTblI" localSheetId="87">[19]!Select_RefTblI</definedName>
    <definedName name="Select_RefTblI" localSheetId="88">[19]!Select_RefTblI</definedName>
    <definedName name="Select_RefTblI" localSheetId="89">[19]!Select_RefTblI</definedName>
    <definedName name="Select_RefTblI" localSheetId="90">[19]!Select_RefTblI</definedName>
    <definedName name="Select_RefTblI" localSheetId="91">[19]!Select_RefTblI</definedName>
    <definedName name="Select_RefTblI" localSheetId="92">[19]!Select_RefTblI</definedName>
    <definedName name="Select_RefTblI" localSheetId="93">[19]!Select_RefTblI</definedName>
    <definedName name="Select_RefTblI" localSheetId="94">[19]!Select_RefTblI</definedName>
    <definedName name="Select_RefTblI" localSheetId="95">[19]!Select_RefTblI</definedName>
    <definedName name="Select_RefTblI" localSheetId="96">[19]!Select_RefTblI</definedName>
    <definedName name="Select_RefTblI" localSheetId="97">[19]!Select_RefTblI</definedName>
    <definedName name="Select_RefTblI" localSheetId="98">[19]!Select_RefTblI</definedName>
    <definedName name="Select_RefTblI" localSheetId="99">[19]!Select_RefTblI</definedName>
    <definedName name="Select_RefTblI" localSheetId="100">[19]!Select_RefTblI</definedName>
    <definedName name="Select_RefTblI" localSheetId="101">[19]!Select_RefTblI</definedName>
    <definedName name="Select_RefTblI" localSheetId="102">[19]!Select_RefTblI</definedName>
    <definedName name="Select_RefTblI" localSheetId="103">[19]!Select_RefTblI</definedName>
    <definedName name="Select_RefTblI" localSheetId="104">[19]!Select_RefTblI</definedName>
    <definedName name="Select_RefTblI" localSheetId="15">[19]!Select_RefTblI</definedName>
    <definedName name="Select_RefTblI" localSheetId="16">[19]!Select_RefTblI</definedName>
    <definedName name="Select_RefTblI" localSheetId="20">[19]!Select_RefTblI</definedName>
    <definedName name="Select_RefTblI" localSheetId="21">[19]!Select_RefTblI</definedName>
    <definedName name="Select_RefTblI" localSheetId="22">[19]!Select_RefTblI</definedName>
    <definedName name="Select_RefTblI" localSheetId="23">[19]!Select_RefTblI</definedName>
    <definedName name="Select_RefTblI" localSheetId="17">[19]!Select_RefTblI</definedName>
    <definedName name="Select_RefTblI" localSheetId="24">[19]!Select_RefTblI</definedName>
    <definedName name="Select_RefTblI" localSheetId="25">[19]!Select_RefTblI</definedName>
    <definedName name="Select_RefTblI" localSheetId="18">[19]!Select_RefTblI</definedName>
    <definedName name="Select_RefTblI" localSheetId="19">[19]!Select_RefTblI</definedName>
    <definedName name="Select_RefTblI" localSheetId="5">[19]!Select_RefTblI</definedName>
    <definedName name="Select_RefTblI" localSheetId="6">[19]!Select_RefTblI</definedName>
    <definedName name="Select_RefTblI" localSheetId="7">[19]!Select_RefTblI</definedName>
    <definedName name="Select_RefTblI" localSheetId="8">[19]!Select_RefTblI</definedName>
    <definedName name="Select_RefTblI" localSheetId="9">[19]!Select_RefTblI</definedName>
    <definedName name="Select_RefTblI" localSheetId="10">[19]!Select_RefTblI</definedName>
    <definedName name="Select_RefTblI" localSheetId="11">[19]!Select_RefTblI</definedName>
    <definedName name="Select_RefTblI" localSheetId="12">[19]!Select_RefTblI</definedName>
    <definedName name="Select_RefTblI" localSheetId="13">[19]!Select_RefTblI</definedName>
    <definedName name="Select_RefTblI" localSheetId="14">[19]!Select_RefTblI</definedName>
    <definedName name="Select_RefTblI">[19]!Select_RefTblI</definedName>
    <definedName name="Select_TBL" localSheetId="27">[20]!Select_TBL</definedName>
    <definedName name="Select_TBL" localSheetId="26">[20]!Select_TBL</definedName>
    <definedName name="Select_TBL" localSheetId="28">[20]!Select_TBL</definedName>
    <definedName name="Select_TBL" localSheetId="29">[20]!Select_TBL</definedName>
    <definedName name="Select_TBL" localSheetId="30">[20]!Select_TBL</definedName>
    <definedName name="Select_TBL" localSheetId="31">[20]!Select_TBL</definedName>
    <definedName name="Select_TBL" localSheetId="32">[20]!Select_TBL</definedName>
    <definedName name="Select_TBL" localSheetId="33">[20]!Select_TBL</definedName>
    <definedName name="Select_TBL" localSheetId="34">[20]!Select_TBL</definedName>
    <definedName name="Select_TBL" localSheetId="35">[20]!Select_TBL</definedName>
    <definedName name="Select_TBL" localSheetId="36">[20]!Select_TBL</definedName>
    <definedName name="Select_TBL" localSheetId="37">[20]!Select_TBL</definedName>
    <definedName name="Select_TBL" localSheetId="38">[20]!Select_TBL</definedName>
    <definedName name="Select_TBL" localSheetId="39">[20]!Select_TBL</definedName>
    <definedName name="Select_TBL" localSheetId="40">[20]!Select_TBL</definedName>
    <definedName name="Select_TBL" localSheetId="41">[20]!Select_TBL</definedName>
    <definedName name="Select_TBL" localSheetId="42">[20]!Select_TBL</definedName>
    <definedName name="Select_TBL" localSheetId="43">[20]!Select_TBL</definedName>
    <definedName name="Select_TBL" localSheetId="44">[20]!Select_TBL</definedName>
    <definedName name="Select_TBL" localSheetId="45">[20]!Select_TBL</definedName>
    <definedName name="Select_TBL" localSheetId="46">[20]!Select_TBL</definedName>
    <definedName name="Select_TBL" localSheetId="47">[20]!Select_TBL</definedName>
    <definedName name="Select_TBL" localSheetId="48">[20]!Select_TBL</definedName>
    <definedName name="Select_TBL" localSheetId="49">[20]!Select_TBL</definedName>
    <definedName name="Select_TBL" localSheetId="50">[20]!Select_TBL</definedName>
    <definedName name="Select_TBL" localSheetId="51">[20]!Select_TBL</definedName>
    <definedName name="Select_TBL" localSheetId="52">[20]!Select_TBL</definedName>
    <definedName name="Select_TBL" localSheetId="53">[20]!Select_TBL</definedName>
    <definedName name="Select_TBL" localSheetId="54">[20]!Select_TBL</definedName>
    <definedName name="Select_TBL" localSheetId="55">[20]!Select_TBL</definedName>
    <definedName name="Select_TBL" localSheetId="56">[20]!Select_TBL</definedName>
    <definedName name="Select_TBL" localSheetId="57">[20]!Select_TBL</definedName>
    <definedName name="Select_TBL" localSheetId="58">[20]!Select_TBL</definedName>
    <definedName name="Select_TBL" localSheetId="59">[20]!Select_TBL</definedName>
    <definedName name="Select_TBL" localSheetId="60">[20]!Select_TBL</definedName>
    <definedName name="Select_TBL" localSheetId="61">[20]!Select_TBL</definedName>
    <definedName name="Select_TBL" localSheetId="62">[20]!Select_TBL</definedName>
    <definedName name="Select_TBL" localSheetId="63">[20]!Select_TBL</definedName>
    <definedName name="Select_TBL" localSheetId="64">[20]!Select_TBL</definedName>
    <definedName name="Select_TBL" localSheetId="65">[20]!Select_TBL</definedName>
    <definedName name="Select_TBL" localSheetId="66">[20]!Select_TBL</definedName>
    <definedName name="Select_TBL" localSheetId="67">[20]!Select_TBL</definedName>
    <definedName name="Select_TBL" localSheetId="68">[20]!Select_TBL</definedName>
    <definedName name="Select_TBL" localSheetId="69">[20]!Select_TBL</definedName>
    <definedName name="Select_TBL" localSheetId="70">[20]!Select_TBL</definedName>
    <definedName name="Select_TBL" localSheetId="71">[20]!Select_TBL</definedName>
    <definedName name="Select_TBL" localSheetId="72">[20]!Select_TBL</definedName>
    <definedName name="Select_TBL" localSheetId="73">[20]!Select_TBL</definedName>
    <definedName name="Select_TBL" localSheetId="74">[20]!Select_TBL</definedName>
    <definedName name="Select_TBL" localSheetId="75">[20]!Select_TBL</definedName>
    <definedName name="Select_TBL" localSheetId="76">[20]!Select_TBL</definedName>
    <definedName name="Select_TBL" localSheetId="77">[20]!Select_TBL</definedName>
    <definedName name="Select_TBL" localSheetId="78">[20]!Select_TBL</definedName>
    <definedName name="Select_TBL" localSheetId="79">[20]!Select_TBL</definedName>
    <definedName name="Select_TBL" localSheetId="80">[20]!Select_TBL</definedName>
    <definedName name="Select_TBL" localSheetId="81">[20]!Select_TBL</definedName>
    <definedName name="Select_TBL" localSheetId="82">[20]!Select_TBL</definedName>
    <definedName name="Select_TBL" localSheetId="83">[20]!Select_TBL</definedName>
    <definedName name="Select_TBL" localSheetId="84">[20]!Select_TBL</definedName>
    <definedName name="Select_TBL" localSheetId="85">[20]!Select_TBL</definedName>
    <definedName name="Select_TBL" localSheetId="86">[20]!Select_TBL</definedName>
    <definedName name="Select_TBL" localSheetId="87">[20]!Select_TBL</definedName>
    <definedName name="Select_TBL" localSheetId="88">[20]!Select_TBL</definedName>
    <definedName name="Select_TBL" localSheetId="89">[20]!Select_TBL</definedName>
    <definedName name="Select_TBL" localSheetId="90">[20]!Select_TBL</definedName>
    <definedName name="Select_TBL" localSheetId="91">[20]!Select_TBL</definedName>
    <definedName name="Select_TBL" localSheetId="92">[20]!Select_TBL</definedName>
    <definedName name="Select_TBL" localSheetId="93">[20]!Select_TBL</definedName>
    <definedName name="Select_TBL" localSheetId="94">[20]!Select_TBL</definedName>
    <definedName name="Select_TBL" localSheetId="95">[20]!Select_TBL</definedName>
    <definedName name="Select_TBL" localSheetId="96">[20]!Select_TBL</definedName>
    <definedName name="Select_TBL" localSheetId="97">[20]!Select_TBL</definedName>
    <definedName name="Select_TBL" localSheetId="98">[20]!Select_TBL</definedName>
    <definedName name="Select_TBL" localSheetId="99">[20]!Select_TBL</definedName>
    <definedName name="Select_TBL" localSheetId="100">[20]!Select_TBL</definedName>
    <definedName name="Select_TBL" localSheetId="101">[20]!Select_TBL</definedName>
    <definedName name="Select_TBL" localSheetId="102">[20]!Select_TBL</definedName>
    <definedName name="Select_TBL" localSheetId="103">[20]!Select_TBL</definedName>
    <definedName name="Select_TBL" localSheetId="104">[20]!Select_TBL</definedName>
    <definedName name="Select_TBL" localSheetId="15">[20]!Select_TBL</definedName>
    <definedName name="Select_TBL" localSheetId="16">[20]!Select_TBL</definedName>
    <definedName name="Select_TBL" localSheetId="20">[20]!Select_TBL</definedName>
    <definedName name="Select_TBL" localSheetId="21">[20]!Select_TBL</definedName>
    <definedName name="Select_TBL" localSheetId="22">[20]!Select_TBL</definedName>
    <definedName name="Select_TBL" localSheetId="23">[20]!Select_TBL</definedName>
    <definedName name="Select_TBL" localSheetId="17">[20]!Select_TBL</definedName>
    <definedName name="Select_TBL" localSheetId="24">[20]!Select_TBL</definedName>
    <definedName name="Select_TBL" localSheetId="25">[20]!Select_TBL</definedName>
    <definedName name="Select_TBL" localSheetId="18">[20]!Select_TBL</definedName>
    <definedName name="Select_TBL" localSheetId="19">[20]!Select_TBL</definedName>
    <definedName name="Select_TBL" localSheetId="5">[20]!Select_TBL</definedName>
    <definedName name="Select_TBL" localSheetId="6">[20]!Select_TBL</definedName>
    <definedName name="Select_TBL" localSheetId="7">[20]!Select_TBL</definedName>
    <definedName name="Select_TBL" localSheetId="8">[20]!Select_TBL</definedName>
    <definedName name="Select_TBL" localSheetId="9">[20]!Select_TBL</definedName>
    <definedName name="Select_TBL" localSheetId="10">[20]!Select_TBL</definedName>
    <definedName name="Select_TBL" localSheetId="11">[20]!Select_TBL</definedName>
    <definedName name="Select_TBL" localSheetId="12">[20]!Select_TBL</definedName>
    <definedName name="Select_TBL" localSheetId="13">[20]!Select_TBL</definedName>
    <definedName name="Select_TBL" localSheetId="14">[20]!Select_TBL</definedName>
    <definedName name="Select_TBL">[20]!Select_TBL</definedName>
    <definedName name="SELF_MEDICATION___PT_BII" localSheetId="27">#REF!</definedName>
    <definedName name="SELF_MEDICATION___PT_BII" localSheetId="26">#REF!</definedName>
    <definedName name="SELF_MEDICATION___PT_BII" localSheetId="28">#REF!</definedName>
    <definedName name="SELF_MEDICATION___PT_BII" localSheetId="29">#REF!</definedName>
    <definedName name="SELF_MEDICATION___PT_BII" localSheetId="30">#REF!</definedName>
    <definedName name="SELF_MEDICATION___PT_BII" localSheetId="31">#REF!</definedName>
    <definedName name="SELF_MEDICATION___PT_BII" localSheetId="32">#REF!</definedName>
    <definedName name="SELF_MEDICATION___PT_BII" localSheetId="33">#REF!</definedName>
    <definedName name="SELF_MEDICATION___PT_BII" localSheetId="34">#REF!</definedName>
    <definedName name="SELF_MEDICATION___PT_BII" localSheetId="35">#REF!</definedName>
    <definedName name="SELF_MEDICATION___PT_BII" localSheetId="36">#REF!</definedName>
    <definedName name="SELF_MEDICATION___PT_BII" localSheetId="37">#REF!</definedName>
    <definedName name="SELF_MEDICATION___PT_BII" localSheetId="38">#REF!</definedName>
    <definedName name="SELF_MEDICATION___PT_BII" localSheetId="39">#REF!</definedName>
    <definedName name="SELF_MEDICATION___PT_BII" localSheetId="40">#REF!</definedName>
    <definedName name="SELF_MEDICATION___PT_BII" localSheetId="41">#REF!</definedName>
    <definedName name="SELF_MEDICATION___PT_BII" localSheetId="42">#REF!</definedName>
    <definedName name="SELF_MEDICATION___PT_BII" localSheetId="43">#REF!</definedName>
    <definedName name="SELF_MEDICATION___PT_BII" localSheetId="44">#REF!</definedName>
    <definedName name="SELF_MEDICATION___PT_BII" localSheetId="45">#REF!</definedName>
    <definedName name="SELF_MEDICATION___PT_BII" localSheetId="46">#REF!</definedName>
    <definedName name="SELF_MEDICATION___PT_BII" localSheetId="47">#REF!</definedName>
    <definedName name="SELF_MEDICATION___PT_BII" localSheetId="48">#REF!</definedName>
    <definedName name="SELF_MEDICATION___PT_BII" localSheetId="49">#REF!</definedName>
    <definedName name="SELF_MEDICATION___PT_BII" localSheetId="50">#REF!</definedName>
    <definedName name="SELF_MEDICATION___PT_BII" localSheetId="51">#REF!</definedName>
    <definedName name="SELF_MEDICATION___PT_BII" localSheetId="52">#REF!</definedName>
    <definedName name="SELF_MEDICATION___PT_BII" localSheetId="53">#REF!</definedName>
    <definedName name="SELF_MEDICATION___PT_BII" localSheetId="54">#REF!</definedName>
    <definedName name="SELF_MEDICATION___PT_BII" localSheetId="55">#REF!</definedName>
    <definedName name="SELF_MEDICATION___PT_BII" localSheetId="56">#REF!</definedName>
    <definedName name="SELF_MEDICATION___PT_BII" localSheetId="57">#REF!</definedName>
    <definedName name="SELF_MEDICATION___PT_BII" localSheetId="58">#REF!</definedName>
    <definedName name="SELF_MEDICATION___PT_BII" localSheetId="59">#REF!</definedName>
    <definedName name="SELF_MEDICATION___PT_BII" localSheetId="60">#REF!</definedName>
    <definedName name="SELF_MEDICATION___PT_BII" localSheetId="61">#REF!</definedName>
    <definedName name="SELF_MEDICATION___PT_BII" localSheetId="62">#REF!</definedName>
    <definedName name="SELF_MEDICATION___PT_BII" localSheetId="63">#REF!</definedName>
    <definedName name="SELF_MEDICATION___PT_BII" localSheetId="64">#REF!</definedName>
    <definedName name="SELF_MEDICATION___PT_BII" localSheetId="65">#REF!</definedName>
    <definedName name="SELF_MEDICATION___PT_BII" localSheetId="66">#REF!</definedName>
    <definedName name="SELF_MEDICATION___PT_BII" localSheetId="67">#REF!</definedName>
    <definedName name="SELF_MEDICATION___PT_BII" localSheetId="68">#REF!</definedName>
    <definedName name="SELF_MEDICATION___PT_BII" localSheetId="69">#REF!</definedName>
    <definedName name="SELF_MEDICATION___PT_BII" localSheetId="70">#REF!</definedName>
    <definedName name="SELF_MEDICATION___PT_BII" localSheetId="71">#REF!</definedName>
    <definedName name="SELF_MEDICATION___PT_BII" localSheetId="72">#REF!</definedName>
    <definedName name="SELF_MEDICATION___PT_BII" localSheetId="73">#REF!</definedName>
    <definedName name="SELF_MEDICATION___PT_BII" localSheetId="74">#REF!</definedName>
    <definedName name="SELF_MEDICATION___PT_BII" localSheetId="75">#REF!</definedName>
    <definedName name="SELF_MEDICATION___PT_BII" localSheetId="76">#REF!</definedName>
    <definedName name="SELF_MEDICATION___PT_BII" localSheetId="77">#REF!</definedName>
    <definedName name="SELF_MEDICATION___PT_BII" localSheetId="78">#REF!</definedName>
    <definedName name="SELF_MEDICATION___PT_BII" localSheetId="79">#REF!</definedName>
    <definedName name="SELF_MEDICATION___PT_BII" localSheetId="80">#REF!</definedName>
    <definedName name="SELF_MEDICATION___PT_BII" localSheetId="81">#REF!</definedName>
    <definedName name="SELF_MEDICATION___PT_BII" localSheetId="82">#REF!</definedName>
    <definedName name="SELF_MEDICATION___PT_BII" localSheetId="83">#REF!</definedName>
    <definedName name="SELF_MEDICATION___PT_BII" localSheetId="84">#REF!</definedName>
    <definedName name="SELF_MEDICATION___PT_BII" localSheetId="85">#REF!</definedName>
    <definedName name="SELF_MEDICATION___PT_BII" localSheetId="86">#REF!</definedName>
    <definedName name="SELF_MEDICATION___PT_BII" localSheetId="87">#REF!</definedName>
    <definedName name="SELF_MEDICATION___PT_BII" localSheetId="88">#REF!</definedName>
    <definedName name="SELF_MEDICATION___PT_BII" localSheetId="89">#REF!</definedName>
    <definedName name="SELF_MEDICATION___PT_BII" localSheetId="90">#REF!</definedName>
    <definedName name="SELF_MEDICATION___PT_BII" localSheetId="91">#REF!</definedName>
    <definedName name="SELF_MEDICATION___PT_BII" localSheetId="92">#REF!</definedName>
    <definedName name="SELF_MEDICATION___PT_BII" localSheetId="93">#REF!</definedName>
    <definedName name="SELF_MEDICATION___PT_BII" localSheetId="94">#REF!</definedName>
    <definedName name="SELF_MEDICATION___PT_BII" localSheetId="95">#REF!</definedName>
    <definedName name="SELF_MEDICATION___PT_BII" localSheetId="96">#REF!</definedName>
    <definedName name="SELF_MEDICATION___PT_BII" localSheetId="97">#REF!</definedName>
    <definedName name="SELF_MEDICATION___PT_BII" localSheetId="98">#REF!</definedName>
    <definedName name="SELF_MEDICATION___PT_BII" localSheetId="99">#REF!</definedName>
    <definedName name="SELF_MEDICATION___PT_BII" localSheetId="100">#REF!</definedName>
    <definedName name="SELF_MEDICATION___PT_BII" localSheetId="101">#REF!</definedName>
    <definedName name="SELF_MEDICATION___PT_BII" localSheetId="102">#REF!</definedName>
    <definedName name="SELF_MEDICATION___PT_BII" localSheetId="103">#REF!</definedName>
    <definedName name="SELF_MEDICATION___PT_BII" localSheetId="15">#REF!</definedName>
    <definedName name="SELF_MEDICATION___PT_BII" localSheetId="16">#REF!</definedName>
    <definedName name="SELF_MEDICATION___PT_BII" localSheetId="20">#REF!</definedName>
    <definedName name="SELF_MEDICATION___PT_BII" localSheetId="21">#REF!</definedName>
    <definedName name="SELF_MEDICATION___PT_BII" localSheetId="22">#REF!</definedName>
    <definedName name="SELF_MEDICATION___PT_BII" localSheetId="23">#REF!</definedName>
    <definedName name="SELF_MEDICATION___PT_BII" localSheetId="17">#REF!</definedName>
    <definedName name="SELF_MEDICATION___PT_BII" localSheetId="24">#REF!</definedName>
    <definedName name="SELF_MEDICATION___PT_BII" localSheetId="25">#REF!</definedName>
    <definedName name="SELF_MEDICATION___PT_BII" localSheetId="18">#REF!</definedName>
    <definedName name="SELF_MEDICATION___PT_BII" localSheetId="19">#REF!</definedName>
    <definedName name="SELF_MEDICATION___PT_BII" localSheetId="5">#REF!</definedName>
    <definedName name="SELF_MEDICATION___PT_BII" localSheetId="6">#REF!</definedName>
    <definedName name="SELF_MEDICATION___PT_BII" localSheetId="7">#REF!</definedName>
    <definedName name="SELF_MEDICATION___PT_BII" localSheetId="8">#REF!</definedName>
    <definedName name="SELF_MEDICATION___PT_BII" localSheetId="9">#REF!</definedName>
    <definedName name="SELF_MEDICATION___PT_BII" localSheetId="10">#REF!</definedName>
    <definedName name="SELF_MEDICATION___PT_BII" localSheetId="11">#REF!</definedName>
    <definedName name="SELF_MEDICATION___PT_BII" localSheetId="12">#REF!</definedName>
    <definedName name="SELF_MEDICATION___PT_BII" localSheetId="13">#REF!</definedName>
    <definedName name="SELF_MEDICATION___PT_BII" localSheetId="14">#REF!</definedName>
    <definedName name="SELF_MEDICATION___PT_BII">#REF!</definedName>
    <definedName name="SelFileGExp" localSheetId="27">[17]!SelFileGExp</definedName>
    <definedName name="SelFileGExp" localSheetId="26">[17]!SelFileGExp</definedName>
    <definedName name="SelFileGExp" localSheetId="28">[17]!SelFileGExp</definedName>
    <definedName name="SelFileGExp" localSheetId="29">[17]!SelFileGExp</definedName>
    <definedName name="SelFileGExp" localSheetId="30">[17]!SelFileGExp</definedName>
    <definedName name="SelFileGExp" localSheetId="31">[17]!SelFileGExp</definedName>
    <definedName name="SelFileGExp" localSheetId="32">[17]!SelFileGExp</definedName>
    <definedName name="SelFileGExp" localSheetId="33">[17]!SelFileGExp</definedName>
    <definedName name="SelFileGExp" localSheetId="34">[17]!SelFileGExp</definedName>
    <definedName name="SelFileGExp" localSheetId="35">[17]!SelFileGExp</definedName>
    <definedName name="SelFileGExp" localSheetId="36">[17]!SelFileGExp</definedName>
    <definedName name="SelFileGExp" localSheetId="37">[17]!SelFileGExp</definedName>
    <definedName name="SelFileGExp" localSheetId="38">[17]!SelFileGExp</definedName>
    <definedName name="SelFileGExp" localSheetId="39">[17]!SelFileGExp</definedName>
    <definedName name="SelFileGExp" localSheetId="40">[17]!SelFileGExp</definedName>
    <definedName name="SelFileGExp" localSheetId="41">[17]!SelFileGExp</definedName>
    <definedName name="SelFileGExp" localSheetId="42">[17]!SelFileGExp</definedName>
    <definedName name="SelFileGExp" localSheetId="43">[17]!SelFileGExp</definedName>
    <definedName name="SelFileGExp" localSheetId="44">[17]!SelFileGExp</definedName>
    <definedName name="SelFileGExp" localSheetId="45">[17]!SelFileGExp</definedName>
    <definedName name="SelFileGExp" localSheetId="46">[17]!SelFileGExp</definedName>
    <definedName name="SelFileGExp" localSheetId="47">[17]!SelFileGExp</definedName>
    <definedName name="SelFileGExp" localSheetId="48">[17]!SelFileGExp</definedName>
    <definedName name="SelFileGExp" localSheetId="49">[17]!SelFileGExp</definedName>
    <definedName name="SelFileGExp" localSheetId="50">[17]!SelFileGExp</definedName>
    <definedName name="SelFileGExp" localSheetId="51">[17]!SelFileGExp</definedName>
    <definedName name="SelFileGExp" localSheetId="52">[17]!SelFileGExp</definedName>
    <definedName name="SelFileGExp" localSheetId="53">[17]!SelFileGExp</definedName>
    <definedName name="SelFileGExp" localSheetId="54">[17]!SelFileGExp</definedName>
    <definedName name="SelFileGExp" localSheetId="55">[17]!SelFileGExp</definedName>
    <definedName name="SelFileGExp" localSheetId="56">[17]!SelFileGExp</definedName>
    <definedName name="SelFileGExp" localSheetId="57">[17]!SelFileGExp</definedName>
    <definedName name="SelFileGExp" localSheetId="58">[17]!SelFileGExp</definedName>
    <definedName name="SelFileGExp" localSheetId="59">[17]!SelFileGExp</definedName>
    <definedName name="SelFileGExp" localSheetId="60">[17]!SelFileGExp</definedName>
    <definedName name="SelFileGExp" localSheetId="61">[17]!SelFileGExp</definedName>
    <definedName name="SelFileGExp" localSheetId="62">[17]!SelFileGExp</definedName>
    <definedName name="SelFileGExp" localSheetId="63">[17]!SelFileGExp</definedName>
    <definedName name="SelFileGExp" localSheetId="64">[17]!SelFileGExp</definedName>
    <definedName name="SelFileGExp" localSheetId="65">[17]!SelFileGExp</definedName>
    <definedName name="SelFileGExp" localSheetId="66">[17]!SelFileGExp</definedName>
    <definedName name="SelFileGExp" localSheetId="67">[17]!SelFileGExp</definedName>
    <definedName name="SelFileGExp" localSheetId="68">[17]!SelFileGExp</definedName>
    <definedName name="SelFileGExp" localSheetId="69">[17]!SelFileGExp</definedName>
    <definedName name="SelFileGExp" localSheetId="70">[17]!SelFileGExp</definedName>
    <definedName name="SelFileGExp" localSheetId="71">[17]!SelFileGExp</definedName>
    <definedName name="SelFileGExp" localSheetId="72">[17]!SelFileGExp</definedName>
    <definedName name="SelFileGExp" localSheetId="73">[17]!SelFileGExp</definedName>
    <definedName name="SelFileGExp" localSheetId="74">[17]!SelFileGExp</definedName>
    <definedName name="SelFileGExp" localSheetId="75">[17]!SelFileGExp</definedName>
    <definedName name="SelFileGExp" localSheetId="76">[17]!SelFileGExp</definedName>
    <definedName name="SelFileGExp" localSheetId="77">[17]!SelFileGExp</definedName>
    <definedName name="SelFileGExp" localSheetId="78">[17]!SelFileGExp</definedName>
    <definedName name="SelFileGExp" localSheetId="79">[17]!SelFileGExp</definedName>
    <definedName name="SelFileGExp" localSheetId="80">[17]!SelFileGExp</definedName>
    <definedName name="SelFileGExp" localSheetId="81">[17]!SelFileGExp</definedName>
    <definedName name="SelFileGExp" localSheetId="82">[17]!SelFileGExp</definedName>
    <definedName name="SelFileGExp" localSheetId="83">[17]!SelFileGExp</definedName>
    <definedName name="SelFileGExp" localSheetId="84">[17]!SelFileGExp</definedName>
    <definedName name="SelFileGExp" localSheetId="85">[17]!SelFileGExp</definedName>
    <definedName name="SelFileGExp" localSheetId="86">[17]!SelFileGExp</definedName>
    <definedName name="SelFileGExp" localSheetId="87">[17]!SelFileGExp</definedName>
    <definedName name="SelFileGExp" localSheetId="88">[17]!SelFileGExp</definedName>
    <definedName name="SelFileGExp" localSheetId="89">[17]!SelFileGExp</definedName>
    <definedName name="SelFileGExp" localSheetId="90">[17]!SelFileGExp</definedName>
    <definedName name="SelFileGExp" localSheetId="91">[17]!SelFileGExp</definedName>
    <definedName name="SelFileGExp" localSheetId="92">[17]!SelFileGExp</definedName>
    <definedName name="SelFileGExp" localSheetId="93">[17]!SelFileGExp</definedName>
    <definedName name="SelFileGExp" localSheetId="94">[17]!SelFileGExp</definedName>
    <definedName name="SelFileGExp" localSheetId="95">[17]!SelFileGExp</definedName>
    <definedName name="SelFileGExp" localSheetId="96">[17]!SelFileGExp</definedName>
    <definedName name="SelFileGExp" localSheetId="97">[17]!SelFileGExp</definedName>
    <definedName name="SelFileGExp" localSheetId="98">[17]!SelFileGExp</definedName>
    <definedName name="SelFileGExp" localSheetId="99">[17]!SelFileGExp</definedName>
    <definedName name="SelFileGExp" localSheetId="100">[17]!SelFileGExp</definedName>
    <definedName name="SelFileGExp" localSheetId="101">[17]!SelFileGExp</definedName>
    <definedName name="SelFileGExp" localSheetId="102">[17]!SelFileGExp</definedName>
    <definedName name="SelFileGExp" localSheetId="103">[17]!SelFileGExp</definedName>
    <definedName name="SelFileGExp" localSheetId="104">[17]!SelFileGExp</definedName>
    <definedName name="SelFileGExp" localSheetId="15">[17]!SelFileGExp</definedName>
    <definedName name="SelFileGExp" localSheetId="16">[17]!SelFileGExp</definedName>
    <definedName name="SelFileGExp" localSheetId="20">[17]!SelFileGExp</definedName>
    <definedName name="SelFileGExp" localSheetId="21">[17]!SelFileGExp</definedName>
    <definedName name="SelFileGExp" localSheetId="22">[17]!SelFileGExp</definedName>
    <definedName name="SelFileGExp" localSheetId="23">[17]!SelFileGExp</definedName>
    <definedName name="SelFileGExp" localSheetId="17">[17]!SelFileGExp</definedName>
    <definedName name="SelFileGExp" localSheetId="24">[17]!SelFileGExp</definedName>
    <definedName name="SelFileGExp" localSheetId="25">[17]!SelFileGExp</definedName>
    <definedName name="SelFileGExp" localSheetId="18">[17]!SelFileGExp</definedName>
    <definedName name="SelFileGExp" localSheetId="19">[17]!SelFileGExp</definedName>
    <definedName name="SelFileGExp" localSheetId="5">[17]!SelFileGExp</definedName>
    <definedName name="SelFileGExp" localSheetId="6">[17]!SelFileGExp</definedName>
    <definedName name="SelFileGExp" localSheetId="7">[17]!SelFileGExp</definedName>
    <definedName name="SelFileGExp" localSheetId="8">[17]!SelFileGExp</definedName>
    <definedName name="SelFileGExp" localSheetId="9">[17]!SelFileGExp</definedName>
    <definedName name="SelFileGExp" localSheetId="10">[17]!SelFileGExp</definedName>
    <definedName name="SelFileGExp" localSheetId="11">[17]!SelFileGExp</definedName>
    <definedName name="SelFileGExp" localSheetId="12">[17]!SelFileGExp</definedName>
    <definedName name="SelFileGExp" localSheetId="13">[17]!SelFileGExp</definedName>
    <definedName name="SelFileGExp" localSheetId="14">[17]!SelFileGExp</definedName>
    <definedName name="SelFileGExp">[17]!SelFileGExp</definedName>
    <definedName name="SelFileTblExp" localSheetId="27">[19]!SelFileTblExp</definedName>
    <definedName name="SelFileTblExp" localSheetId="26">[19]!SelFileTblExp</definedName>
    <definedName name="SelFileTblExp" localSheetId="28">[19]!SelFileTblExp</definedName>
    <definedName name="SelFileTblExp" localSheetId="29">[19]!SelFileTblExp</definedName>
    <definedName name="SelFileTblExp" localSheetId="30">[19]!SelFileTblExp</definedName>
    <definedName name="SelFileTblExp" localSheetId="31">[19]!SelFileTblExp</definedName>
    <definedName name="SelFileTblExp" localSheetId="32">[19]!SelFileTblExp</definedName>
    <definedName name="SelFileTblExp" localSheetId="33">[19]!SelFileTblExp</definedName>
    <definedName name="SelFileTblExp" localSheetId="34">[19]!SelFileTblExp</definedName>
    <definedName name="SelFileTblExp" localSheetId="35">[19]!SelFileTblExp</definedName>
    <definedName name="SelFileTblExp" localSheetId="36">[19]!SelFileTblExp</definedName>
    <definedName name="SelFileTblExp" localSheetId="37">[19]!SelFileTblExp</definedName>
    <definedName name="SelFileTblExp" localSheetId="38">[19]!SelFileTblExp</definedName>
    <definedName name="SelFileTblExp" localSheetId="39">[19]!SelFileTblExp</definedName>
    <definedName name="SelFileTblExp" localSheetId="40">[19]!SelFileTblExp</definedName>
    <definedName name="SelFileTblExp" localSheetId="41">[19]!SelFileTblExp</definedName>
    <definedName name="SelFileTblExp" localSheetId="42">[19]!SelFileTblExp</definedName>
    <definedName name="SelFileTblExp" localSheetId="43">[19]!SelFileTblExp</definedName>
    <definedName name="SelFileTblExp" localSheetId="44">[19]!SelFileTblExp</definedName>
    <definedName name="SelFileTblExp" localSheetId="45">[19]!SelFileTblExp</definedName>
    <definedName name="SelFileTblExp" localSheetId="46">[19]!SelFileTblExp</definedName>
    <definedName name="SelFileTblExp" localSheetId="47">[19]!SelFileTblExp</definedName>
    <definedName name="SelFileTblExp" localSheetId="48">[19]!SelFileTblExp</definedName>
    <definedName name="SelFileTblExp" localSheetId="49">[19]!SelFileTblExp</definedName>
    <definedName name="SelFileTblExp" localSheetId="50">[19]!SelFileTblExp</definedName>
    <definedName name="SelFileTblExp" localSheetId="51">[19]!SelFileTblExp</definedName>
    <definedName name="SelFileTblExp" localSheetId="52">[19]!SelFileTblExp</definedName>
    <definedName name="SelFileTblExp" localSheetId="53">[19]!SelFileTblExp</definedName>
    <definedName name="SelFileTblExp" localSheetId="54">[19]!SelFileTblExp</definedName>
    <definedName name="SelFileTblExp" localSheetId="55">[19]!SelFileTblExp</definedName>
    <definedName name="SelFileTblExp" localSheetId="56">[19]!SelFileTblExp</definedName>
    <definedName name="SelFileTblExp" localSheetId="57">[19]!SelFileTblExp</definedName>
    <definedName name="SelFileTblExp" localSheetId="58">[19]!SelFileTblExp</definedName>
    <definedName name="SelFileTblExp" localSheetId="59">[19]!SelFileTblExp</definedName>
    <definedName name="SelFileTblExp" localSheetId="60">[19]!SelFileTblExp</definedName>
    <definedName name="SelFileTblExp" localSheetId="61">[19]!SelFileTblExp</definedName>
    <definedName name="SelFileTblExp" localSheetId="62">[19]!SelFileTblExp</definedName>
    <definedName name="SelFileTblExp" localSheetId="63">[19]!SelFileTblExp</definedName>
    <definedName name="SelFileTblExp" localSheetId="64">[19]!SelFileTblExp</definedName>
    <definedName name="SelFileTblExp" localSheetId="65">[19]!SelFileTblExp</definedName>
    <definedName name="SelFileTblExp" localSheetId="66">[19]!SelFileTblExp</definedName>
    <definedName name="SelFileTblExp" localSheetId="67">[19]!SelFileTblExp</definedName>
    <definedName name="SelFileTblExp" localSheetId="68">[19]!SelFileTblExp</definedName>
    <definedName name="SelFileTblExp" localSheetId="69">[19]!SelFileTblExp</definedName>
    <definedName name="SelFileTblExp" localSheetId="70">[19]!SelFileTblExp</definedName>
    <definedName name="SelFileTblExp" localSheetId="71">[19]!SelFileTblExp</definedName>
    <definedName name="SelFileTblExp" localSheetId="72">[19]!SelFileTblExp</definedName>
    <definedName name="SelFileTblExp" localSheetId="73">[19]!SelFileTblExp</definedName>
    <definedName name="SelFileTblExp" localSheetId="74">[19]!SelFileTblExp</definedName>
    <definedName name="SelFileTblExp" localSheetId="75">[19]!SelFileTblExp</definedName>
    <definedName name="SelFileTblExp" localSheetId="76">[19]!SelFileTblExp</definedName>
    <definedName name="SelFileTblExp" localSheetId="77">[19]!SelFileTblExp</definedName>
    <definedName name="SelFileTblExp" localSheetId="78">[19]!SelFileTblExp</definedName>
    <definedName name="SelFileTblExp" localSheetId="79">[19]!SelFileTblExp</definedName>
    <definedName name="SelFileTblExp" localSheetId="80">[19]!SelFileTblExp</definedName>
    <definedName name="SelFileTblExp" localSheetId="81">[19]!SelFileTblExp</definedName>
    <definedName name="SelFileTblExp" localSheetId="82">[19]!SelFileTblExp</definedName>
    <definedName name="SelFileTblExp" localSheetId="83">[19]!SelFileTblExp</definedName>
    <definedName name="SelFileTblExp" localSheetId="84">[19]!SelFileTblExp</definedName>
    <definedName name="SelFileTblExp" localSheetId="85">[19]!SelFileTblExp</definedName>
    <definedName name="SelFileTblExp" localSheetId="86">[19]!SelFileTblExp</definedName>
    <definedName name="SelFileTblExp" localSheetId="87">[19]!SelFileTblExp</definedName>
    <definedName name="SelFileTblExp" localSheetId="88">[19]!SelFileTblExp</definedName>
    <definedName name="SelFileTblExp" localSheetId="89">[19]!SelFileTblExp</definedName>
    <definedName name="SelFileTblExp" localSheetId="90">[19]!SelFileTblExp</definedName>
    <definedName name="SelFileTblExp" localSheetId="91">[19]!SelFileTblExp</definedName>
    <definedName name="SelFileTblExp" localSheetId="92">[19]!SelFileTblExp</definedName>
    <definedName name="SelFileTblExp" localSheetId="93">[19]!SelFileTblExp</definedName>
    <definedName name="SelFileTblExp" localSheetId="94">[19]!SelFileTblExp</definedName>
    <definedName name="SelFileTblExp" localSheetId="95">[19]!SelFileTblExp</definedName>
    <definedName name="SelFileTblExp" localSheetId="96">[19]!SelFileTblExp</definedName>
    <definedName name="SelFileTblExp" localSheetId="97">[19]!SelFileTblExp</definedName>
    <definedName name="SelFileTblExp" localSheetId="98">[19]!SelFileTblExp</definedName>
    <definedName name="SelFileTblExp" localSheetId="99">[19]!SelFileTblExp</definedName>
    <definedName name="SelFileTblExp" localSheetId="100">[19]!SelFileTblExp</definedName>
    <definedName name="SelFileTblExp" localSheetId="101">[19]!SelFileTblExp</definedName>
    <definedName name="SelFileTblExp" localSheetId="102">[19]!SelFileTblExp</definedName>
    <definedName name="SelFileTblExp" localSheetId="103">[19]!SelFileTblExp</definedName>
    <definedName name="SelFileTblExp" localSheetId="104">[19]!SelFileTblExp</definedName>
    <definedName name="SelFileTblExp" localSheetId="15">[19]!SelFileTblExp</definedName>
    <definedName name="SelFileTblExp" localSheetId="16">[19]!SelFileTblExp</definedName>
    <definedName name="SelFileTblExp" localSheetId="20">[19]!SelFileTblExp</definedName>
    <definedName name="SelFileTblExp" localSheetId="21">[19]!SelFileTblExp</definedName>
    <definedName name="SelFileTblExp" localSheetId="22">[19]!SelFileTblExp</definedName>
    <definedName name="SelFileTblExp" localSheetId="23">[19]!SelFileTblExp</definedName>
    <definedName name="SelFileTblExp" localSheetId="17">[19]!SelFileTblExp</definedName>
    <definedName name="SelFileTblExp" localSheetId="24">[19]!SelFileTblExp</definedName>
    <definedName name="SelFileTblExp" localSheetId="25">[19]!SelFileTblExp</definedName>
    <definedName name="SelFileTblExp" localSheetId="18">[19]!SelFileTblExp</definedName>
    <definedName name="SelFileTblExp" localSheetId="19">[19]!SelFileTblExp</definedName>
    <definedName name="SelFileTblExp" localSheetId="5">[19]!SelFileTblExp</definedName>
    <definedName name="SelFileTblExp" localSheetId="6">[19]!SelFileTblExp</definedName>
    <definedName name="SelFileTblExp" localSheetId="7">[19]!SelFileTblExp</definedName>
    <definedName name="SelFileTblExp" localSheetId="8">[19]!SelFileTblExp</definedName>
    <definedName name="SelFileTblExp" localSheetId="9">[19]!SelFileTblExp</definedName>
    <definedName name="SelFileTblExp" localSheetId="10">[19]!SelFileTblExp</definedName>
    <definedName name="SelFileTblExp" localSheetId="11">[19]!SelFileTblExp</definedName>
    <definedName name="SelFileTblExp" localSheetId="12">[19]!SelFileTblExp</definedName>
    <definedName name="SelFileTblExp" localSheetId="13">[19]!SelFileTblExp</definedName>
    <definedName name="SelFileTblExp" localSheetId="14">[19]!SelFileTblExp</definedName>
    <definedName name="SelFileTblExp">[19]!SelFileTblExp</definedName>
    <definedName name="SOFT">[2]A!$D$4:$J$8</definedName>
    <definedName name="SPT" localSheetId="27">[2]A!#REF!</definedName>
    <definedName name="SPT" localSheetId="26">[2]A!#REF!</definedName>
    <definedName name="SPT" localSheetId="28">[2]A!#REF!</definedName>
    <definedName name="SPT" localSheetId="29">[2]A!#REF!</definedName>
    <definedName name="SPT" localSheetId="30">[2]A!#REF!</definedName>
    <definedName name="SPT" localSheetId="31">[2]A!#REF!</definedName>
    <definedName name="SPT" localSheetId="32">[2]A!#REF!</definedName>
    <definedName name="SPT" localSheetId="33">[2]A!#REF!</definedName>
    <definedName name="SPT" localSheetId="34">[2]A!#REF!</definedName>
    <definedName name="SPT" localSheetId="35">[2]A!#REF!</definedName>
    <definedName name="SPT" localSheetId="36">[2]A!#REF!</definedName>
    <definedName name="SPT" localSheetId="37">[2]A!#REF!</definedName>
    <definedName name="SPT" localSheetId="38">[2]A!#REF!</definedName>
    <definedName name="SPT" localSheetId="39">[2]A!#REF!</definedName>
    <definedName name="SPT" localSheetId="40">[2]A!#REF!</definedName>
    <definedName name="SPT" localSheetId="41">[2]A!#REF!</definedName>
    <definedName name="SPT" localSheetId="42">[2]A!#REF!</definedName>
    <definedName name="SPT" localSheetId="43">[2]A!#REF!</definedName>
    <definedName name="SPT" localSheetId="44">[2]A!#REF!</definedName>
    <definedName name="SPT" localSheetId="45">[2]A!#REF!</definedName>
    <definedName name="SPT" localSheetId="46">[2]A!#REF!</definedName>
    <definedName name="SPT" localSheetId="47">[2]A!#REF!</definedName>
    <definedName name="SPT" localSheetId="48">[2]A!#REF!</definedName>
    <definedName name="SPT" localSheetId="49">[2]A!#REF!</definedName>
    <definedName name="SPT" localSheetId="50">[2]A!#REF!</definedName>
    <definedName name="SPT" localSheetId="51">[2]A!#REF!</definedName>
    <definedName name="SPT" localSheetId="52">[2]A!#REF!</definedName>
    <definedName name="SPT" localSheetId="53">[2]A!#REF!</definedName>
    <definedName name="SPT" localSheetId="54">[2]A!#REF!</definedName>
    <definedName name="SPT" localSheetId="55">[2]A!#REF!</definedName>
    <definedName name="SPT" localSheetId="56">[2]A!#REF!</definedName>
    <definedName name="SPT" localSheetId="57">[2]A!#REF!</definedName>
    <definedName name="SPT" localSheetId="58">[2]A!#REF!</definedName>
    <definedName name="SPT" localSheetId="59">[2]A!#REF!</definedName>
    <definedName name="SPT" localSheetId="60">[2]A!#REF!</definedName>
    <definedName name="SPT" localSheetId="61">[2]A!#REF!</definedName>
    <definedName name="SPT" localSheetId="62">[2]A!#REF!</definedName>
    <definedName name="SPT" localSheetId="63">[2]A!#REF!</definedName>
    <definedName name="SPT" localSheetId="64">[2]A!#REF!</definedName>
    <definedName name="SPT" localSheetId="65">[2]A!#REF!</definedName>
    <definedName name="SPT" localSheetId="66">[2]A!#REF!</definedName>
    <definedName name="SPT" localSheetId="67">[2]A!#REF!</definedName>
    <definedName name="SPT" localSheetId="68">[2]A!#REF!</definedName>
    <definedName name="SPT" localSheetId="69">[2]A!#REF!</definedName>
    <definedName name="SPT" localSheetId="70">[2]A!#REF!</definedName>
    <definedName name="SPT" localSheetId="71">[2]A!#REF!</definedName>
    <definedName name="SPT" localSheetId="72">[2]A!#REF!</definedName>
    <definedName name="SPT" localSheetId="73">[2]A!#REF!</definedName>
    <definedName name="SPT" localSheetId="74">[2]A!#REF!</definedName>
    <definedName name="SPT" localSheetId="75">[2]A!#REF!</definedName>
    <definedName name="SPT" localSheetId="76">[2]A!#REF!</definedName>
    <definedName name="SPT" localSheetId="77">[2]A!#REF!</definedName>
    <definedName name="SPT" localSheetId="78">[2]A!#REF!</definedName>
    <definedName name="SPT" localSheetId="79">[2]A!#REF!</definedName>
    <definedName name="SPT" localSheetId="80">[2]A!#REF!</definedName>
    <definedName name="SPT" localSheetId="81">[2]A!#REF!</definedName>
    <definedName name="SPT" localSheetId="82">[2]A!#REF!</definedName>
    <definedName name="SPT" localSheetId="83">[2]A!#REF!</definedName>
    <definedName name="SPT" localSheetId="84">[2]A!#REF!</definedName>
    <definedName name="SPT" localSheetId="85">[2]A!#REF!</definedName>
    <definedName name="SPT" localSheetId="86">[2]A!#REF!</definedName>
    <definedName name="SPT" localSheetId="87">[2]A!#REF!</definedName>
    <definedName name="SPT" localSheetId="88">[2]A!#REF!</definedName>
    <definedName name="SPT" localSheetId="89">[2]A!#REF!</definedName>
    <definedName name="SPT" localSheetId="90">[2]A!#REF!</definedName>
    <definedName name="SPT" localSheetId="91">[2]A!#REF!</definedName>
    <definedName name="SPT" localSheetId="92">[2]A!#REF!</definedName>
    <definedName name="SPT" localSheetId="93">[2]A!#REF!</definedName>
    <definedName name="SPT" localSheetId="94">[2]A!#REF!</definedName>
    <definedName name="SPT" localSheetId="95">[2]A!#REF!</definedName>
    <definedName name="SPT" localSheetId="96">[2]A!#REF!</definedName>
    <definedName name="SPT" localSheetId="97">[2]A!#REF!</definedName>
    <definedName name="SPT" localSheetId="98">[2]A!#REF!</definedName>
    <definedName name="SPT" localSheetId="99">[2]A!#REF!</definedName>
    <definedName name="SPT" localSheetId="100">[2]A!#REF!</definedName>
    <definedName name="SPT" localSheetId="101">[2]A!#REF!</definedName>
    <definedName name="SPT" localSheetId="102">[2]A!#REF!</definedName>
    <definedName name="SPT" localSheetId="103">[2]A!#REF!</definedName>
    <definedName name="SPT" localSheetId="15">[2]A!#REF!</definedName>
    <definedName name="SPT" localSheetId="16">[2]A!#REF!</definedName>
    <definedName name="SPT" localSheetId="20">[2]A!#REF!</definedName>
    <definedName name="SPT" localSheetId="21">[2]A!#REF!</definedName>
    <definedName name="SPT" localSheetId="22">[2]A!#REF!</definedName>
    <definedName name="SPT" localSheetId="23">[2]A!#REF!</definedName>
    <definedName name="SPT" localSheetId="17">[2]A!#REF!</definedName>
    <definedName name="SPT" localSheetId="24">[2]A!#REF!</definedName>
    <definedName name="SPT" localSheetId="25">[2]A!#REF!</definedName>
    <definedName name="SPT" localSheetId="18">[2]A!#REF!</definedName>
    <definedName name="SPT" localSheetId="19">[2]A!#REF!</definedName>
    <definedName name="SPT" localSheetId="5">[2]A!#REF!</definedName>
    <definedName name="SPT" localSheetId="6">[2]A!#REF!</definedName>
    <definedName name="SPT" localSheetId="7">[2]A!#REF!</definedName>
    <definedName name="SPT" localSheetId="8">[2]A!#REF!</definedName>
    <definedName name="SPT" localSheetId="9">[2]A!#REF!</definedName>
    <definedName name="SPT" localSheetId="10">[2]A!#REF!</definedName>
    <definedName name="SPT" localSheetId="11">[2]A!#REF!</definedName>
    <definedName name="SPT" localSheetId="12">[2]A!#REF!</definedName>
    <definedName name="SPT" localSheetId="13">[2]A!#REF!</definedName>
    <definedName name="SPT" localSheetId="14">[2]A!#REF!</definedName>
    <definedName name="SPT">[2]A!#REF!</definedName>
    <definedName name="sss" localSheetId="29" hidden="1">{#N/A,#N/A,FALSE,"Aging Summary";#N/A,#N/A,FALSE,"Ratio Analysis";#N/A,#N/A,FALSE,"Test 120 Day Accts";#N/A,#N/A,FALSE,"Tickmarks"}</definedName>
    <definedName name="sss" localSheetId="30" hidden="1">{#N/A,#N/A,FALSE,"Aging Summary";#N/A,#N/A,FALSE,"Ratio Analysis";#N/A,#N/A,FALSE,"Test 120 Day Accts";#N/A,#N/A,FALSE,"Tickmarks"}</definedName>
    <definedName name="sss" localSheetId="31" hidden="1">{#N/A,#N/A,FALSE,"Aging Summary";#N/A,#N/A,FALSE,"Ratio Analysis";#N/A,#N/A,FALSE,"Test 120 Day Accts";#N/A,#N/A,FALSE,"Tickmarks"}</definedName>
    <definedName name="sss" localSheetId="32" hidden="1">{#N/A,#N/A,FALSE,"Aging Summary";#N/A,#N/A,FALSE,"Ratio Analysis";#N/A,#N/A,FALSE,"Test 120 Day Accts";#N/A,#N/A,FALSE,"Tickmarks"}</definedName>
    <definedName name="sss" localSheetId="33" hidden="1">{#N/A,#N/A,FALSE,"Aging Summary";#N/A,#N/A,FALSE,"Ratio Analysis";#N/A,#N/A,FALSE,"Test 120 Day Accts";#N/A,#N/A,FALSE,"Tickmarks"}</definedName>
    <definedName name="sss" localSheetId="34" hidden="1">{#N/A,#N/A,FALSE,"Aging Summary";#N/A,#N/A,FALSE,"Ratio Analysis";#N/A,#N/A,FALSE,"Test 120 Day Accts";#N/A,#N/A,FALSE,"Tickmarks"}</definedName>
    <definedName name="sss" localSheetId="35" hidden="1">{#N/A,#N/A,FALSE,"Aging Summary";#N/A,#N/A,FALSE,"Ratio Analysis";#N/A,#N/A,FALSE,"Test 120 Day Accts";#N/A,#N/A,FALSE,"Tickmarks"}</definedName>
    <definedName name="sss" localSheetId="36" hidden="1">{#N/A,#N/A,FALSE,"Aging Summary";#N/A,#N/A,FALSE,"Ratio Analysis";#N/A,#N/A,FALSE,"Test 120 Day Accts";#N/A,#N/A,FALSE,"Tickmarks"}</definedName>
    <definedName name="sss" localSheetId="37" hidden="1">{#N/A,#N/A,FALSE,"Aging Summary";#N/A,#N/A,FALSE,"Ratio Analysis";#N/A,#N/A,FALSE,"Test 120 Day Accts";#N/A,#N/A,FALSE,"Tickmarks"}</definedName>
    <definedName name="sss" localSheetId="38" hidden="1">{#N/A,#N/A,FALSE,"Aging Summary";#N/A,#N/A,FALSE,"Ratio Analysis";#N/A,#N/A,FALSE,"Test 120 Day Accts";#N/A,#N/A,FALSE,"Tickmarks"}</definedName>
    <definedName name="sss" localSheetId="39" hidden="1">{#N/A,#N/A,FALSE,"Aging Summary";#N/A,#N/A,FALSE,"Ratio Analysis";#N/A,#N/A,FALSE,"Test 120 Day Accts";#N/A,#N/A,FALSE,"Tickmarks"}</definedName>
    <definedName name="sss" localSheetId="40" hidden="1">{#N/A,#N/A,FALSE,"Aging Summary";#N/A,#N/A,FALSE,"Ratio Analysis";#N/A,#N/A,FALSE,"Test 120 Day Accts";#N/A,#N/A,FALSE,"Tickmarks"}</definedName>
    <definedName name="sss" localSheetId="41" hidden="1">{#N/A,#N/A,FALSE,"Aging Summary";#N/A,#N/A,FALSE,"Ratio Analysis";#N/A,#N/A,FALSE,"Test 120 Day Accts";#N/A,#N/A,FALSE,"Tickmarks"}</definedName>
    <definedName name="sss" localSheetId="42" hidden="1">{#N/A,#N/A,FALSE,"Aging Summary";#N/A,#N/A,FALSE,"Ratio Analysis";#N/A,#N/A,FALSE,"Test 120 Day Accts";#N/A,#N/A,FALSE,"Tickmarks"}</definedName>
    <definedName name="sss" localSheetId="43" hidden="1">{#N/A,#N/A,FALSE,"Aging Summary";#N/A,#N/A,FALSE,"Ratio Analysis";#N/A,#N/A,FALSE,"Test 120 Day Accts";#N/A,#N/A,FALSE,"Tickmarks"}</definedName>
    <definedName name="sss" localSheetId="44" hidden="1">{#N/A,#N/A,FALSE,"Aging Summary";#N/A,#N/A,FALSE,"Ratio Analysis";#N/A,#N/A,FALSE,"Test 120 Day Accts";#N/A,#N/A,FALSE,"Tickmarks"}</definedName>
    <definedName name="sss" localSheetId="45" hidden="1">{#N/A,#N/A,FALSE,"Aging Summary";#N/A,#N/A,FALSE,"Ratio Analysis";#N/A,#N/A,FALSE,"Test 120 Day Accts";#N/A,#N/A,FALSE,"Tickmarks"}</definedName>
    <definedName name="sss" localSheetId="46" hidden="1">{#N/A,#N/A,FALSE,"Aging Summary";#N/A,#N/A,FALSE,"Ratio Analysis";#N/A,#N/A,FALSE,"Test 120 Day Accts";#N/A,#N/A,FALSE,"Tickmarks"}</definedName>
    <definedName name="sss" localSheetId="47" hidden="1">{#N/A,#N/A,FALSE,"Aging Summary";#N/A,#N/A,FALSE,"Ratio Analysis";#N/A,#N/A,FALSE,"Test 120 Day Accts";#N/A,#N/A,FALSE,"Tickmarks"}</definedName>
    <definedName name="sss" localSheetId="48" hidden="1">{#N/A,#N/A,FALSE,"Aging Summary";#N/A,#N/A,FALSE,"Ratio Analysis";#N/A,#N/A,FALSE,"Test 120 Day Accts";#N/A,#N/A,FALSE,"Tickmarks"}</definedName>
    <definedName name="sss" localSheetId="49" hidden="1">{#N/A,#N/A,FALSE,"Aging Summary";#N/A,#N/A,FALSE,"Ratio Analysis";#N/A,#N/A,FALSE,"Test 120 Day Accts";#N/A,#N/A,FALSE,"Tickmarks"}</definedName>
    <definedName name="sss" localSheetId="50" hidden="1">{#N/A,#N/A,FALSE,"Aging Summary";#N/A,#N/A,FALSE,"Ratio Analysis";#N/A,#N/A,FALSE,"Test 120 Day Accts";#N/A,#N/A,FALSE,"Tickmarks"}</definedName>
    <definedName name="sss" localSheetId="51" hidden="1">{#N/A,#N/A,FALSE,"Aging Summary";#N/A,#N/A,FALSE,"Ratio Analysis";#N/A,#N/A,FALSE,"Test 120 Day Accts";#N/A,#N/A,FALSE,"Tickmarks"}</definedName>
    <definedName name="sss" localSheetId="52" hidden="1">{#N/A,#N/A,FALSE,"Aging Summary";#N/A,#N/A,FALSE,"Ratio Analysis";#N/A,#N/A,FALSE,"Test 120 Day Accts";#N/A,#N/A,FALSE,"Tickmarks"}</definedName>
    <definedName name="sss" localSheetId="53" hidden="1">{#N/A,#N/A,FALSE,"Aging Summary";#N/A,#N/A,FALSE,"Ratio Analysis";#N/A,#N/A,FALSE,"Test 120 Day Accts";#N/A,#N/A,FALSE,"Tickmarks"}</definedName>
    <definedName name="sss" localSheetId="54" hidden="1">{#N/A,#N/A,FALSE,"Aging Summary";#N/A,#N/A,FALSE,"Ratio Analysis";#N/A,#N/A,FALSE,"Test 120 Day Accts";#N/A,#N/A,FALSE,"Tickmarks"}</definedName>
    <definedName name="sss" localSheetId="55" hidden="1">{#N/A,#N/A,FALSE,"Aging Summary";#N/A,#N/A,FALSE,"Ratio Analysis";#N/A,#N/A,FALSE,"Test 120 Day Accts";#N/A,#N/A,FALSE,"Tickmarks"}</definedName>
    <definedName name="sss" localSheetId="56" hidden="1">{#N/A,#N/A,FALSE,"Aging Summary";#N/A,#N/A,FALSE,"Ratio Analysis";#N/A,#N/A,FALSE,"Test 120 Day Accts";#N/A,#N/A,FALSE,"Tickmarks"}</definedName>
    <definedName name="sss" localSheetId="57" hidden="1">{#N/A,#N/A,FALSE,"Aging Summary";#N/A,#N/A,FALSE,"Ratio Analysis";#N/A,#N/A,FALSE,"Test 120 Day Accts";#N/A,#N/A,FALSE,"Tickmarks"}</definedName>
    <definedName name="sss" localSheetId="58" hidden="1">{#N/A,#N/A,FALSE,"Aging Summary";#N/A,#N/A,FALSE,"Ratio Analysis";#N/A,#N/A,FALSE,"Test 120 Day Accts";#N/A,#N/A,FALSE,"Tickmarks"}</definedName>
    <definedName name="sss" localSheetId="59" hidden="1">{#N/A,#N/A,FALSE,"Aging Summary";#N/A,#N/A,FALSE,"Ratio Analysis";#N/A,#N/A,FALSE,"Test 120 Day Accts";#N/A,#N/A,FALSE,"Tickmarks"}</definedName>
    <definedName name="sss" localSheetId="60" hidden="1">{#N/A,#N/A,FALSE,"Aging Summary";#N/A,#N/A,FALSE,"Ratio Analysis";#N/A,#N/A,FALSE,"Test 120 Day Accts";#N/A,#N/A,FALSE,"Tickmarks"}</definedName>
    <definedName name="sss" localSheetId="61" hidden="1">{#N/A,#N/A,FALSE,"Aging Summary";#N/A,#N/A,FALSE,"Ratio Analysis";#N/A,#N/A,FALSE,"Test 120 Day Accts";#N/A,#N/A,FALSE,"Tickmarks"}</definedName>
    <definedName name="sss" localSheetId="62" hidden="1">{#N/A,#N/A,FALSE,"Aging Summary";#N/A,#N/A,FALSE,"Ratio Analysis";#N/A,#N/A,FALSE,"Test 120 Day Accts";#N/A,#N/A,FALSE,"Tickmarks"}</definedName>
    <definedName name="sss" localSheetId="63" hidden="1">{#N/A,#N/A,FALSE,"Aging Summary";#N/A,#N/A,FALSE,"Ratio Analysis";#N/A,#N/A,FALSE,"Test 120 Day Accts";#N/A,#N/A,FALSE,"Tickmarks"}</definedName>
    <definedName name="sss" localSheetId="64" hidden="1">{#N/A,#N/A,FALSE,"Aging Summary";#N/A,#N/A,FALSE,"Ratio Analysis";#N/A,#N/A,FALSE,"Test 120 Day Accts";#N/A,#N/A,FALSE,"Tickmarks"}</definedName>
    <definedName name="sss" localSheetId="65" hidden="1">{#N/A,#N/A,FALSE,"Aging Summary";#N/A,#N/A,FALSE,"Ratio Analysis";#N/A,#N/A,FALSE,"Test 120 Day Accts";#N/A,#N/A,FALSE,"Tickmarks"}</definedName>
    <definedName name="sss" localSheetId="66" hidden="1">{#N/A,#N/A,FALSE,"Aging Summary";#N/A,#N/A,FALSE,"Ratio Analysis";#N/A,#N/A,FALSE,"Test 120 Day Accts";#N/A,#N/A,FALSE,"Tickmarks"}</definedName>
    <definedName name="sss" localSheetId="67" hidden="1">{#N/A,#N/A,FALSE,"Aging Summary";#N/A,#N/A,FALSE,"Ratio Analysis";#N/A,#N/A,FALSE,"Test 120 Day Accts";#N/A,#N/A,FALSE,"Tickmarks"}</definedName>
    <definedName name="sss" localSheetId="68" hidden="1">{#N/A,#N/A,FALSE,"Aging Summary";#N/A,#N/A,FALSE,"Ratio Analysis";#N/A,#N/A,FALSE,"Test 120 Day Accts";#N/A,#N/A,FALSE,"Tickmarks"}</definedName>
    <definedName name="sss" localSheetId="69" hidden="1">{#N/A,#N/A,FALSE,"Aging Summary";#N/A,#N/A,FALSE,"Ratio Analysis";#N/A,#N/A,FALSE,"Test 120 Day Accts";#N/A,#N/A,FALSE,"Tickmarks"}</definedName>
    <definedName name="sss" localSheetId="70" hidden="1">{#N/A,#N/A,FALSE,"Aging Summary";#N/A,#N/A,FALSE,"Ratio Analysis";#N/A,#N/A,FALSE,"Test 120 Day Accts";#N/A,#N/A,FALSE,"Tickmarks"}</definedName>
    <definedName name="sss" localSheetId="71" hidden="1">{#N/A,#N/A,FALSE,"Aging Summary";#N/A,#N/A,FALSE,"Ratio Analysis";#N/A,#N/A,FALSE,"Test 120 Day Accts";#N/A,#N/A,FALSE,"Tickmarks"}</definedName>
    <definedName name="sss" localSheetId="72" hidden="1">{#N/A,#N/A,FALSE,"Aging Summary";#N/A,#N/A,FALSE,"Ratio Analysis";#N/A,#N/A,FALSE,"Test 120 Day Accts";#N/A,#N/A,FALSE,"Tickmarks"}</definedName>
    <definedName name="sss" localSheetId="73" hidden="1">{#N/A,#N/A,FALSE,"Aging Summary";#N/A,#N/A,FALSE,"Ratio Analysis";#N/A,#N/A,FALSE,"Test 120 Day Accts";#N/A,#N/A,FALSE,"Tickmarks"}</definedName>
    <definedName name="sss" localSheetId="74" hidden="1">{#N/A,#N/A,FALSE,"Aging Summary";#N/A,#N/A,FALSE,"Ratio Analysis";#N/A,#N/A,FALSE,"Test 120 Day Accts";#N/A,#N/A,FALSE,"Tickmarks"}</definedName>
    <definedName name="sss" localSheetId="75" hidden="1">{#N/A,#N/A,FALSE,"Aging Summary";#N/A,#N/A,FALSE,"Ratio Analysis";#N/A,#N/A,FALSE,"Test 120 Day Accts";#N/A,#N/A,FALSE,"Tickmarks"}</definedName>
    <definedName name="sss" localSheetId="76" hidden="1">{#N/A,#N/A,FALSE,"Aging Summary";#N/A,#N/A,FALSE,"Ratio Analysis";#N/A,#N/A,FALSE,"Test 120 Day Accts";#N/A,#N/A,FALSE,"Tickmarks"}</definedName>
    <definedName name="sss" localSheetId="77" hidden="1">{#N/A,#N/A,FALSE,"Aging Summary";#N/A,#N/A,FALSE,"Ratio Analysis";#N/A,#N/A,FALSE,"Test 120 Day Accts";#N/A,#N/A,FALSE,"Tickmarks"}</definedName>
    <definedName name="sss" localSheetId="78" hidden="1">{#N/A,#N/A,FALSE,"Aging Summary";#N/A,#N/A,FALSE,"Ratio Analysis";#N/A,#N/A,FALSE,"Test 120 Day Accts";#N/A,#N/A,FALSE,"Tickmarks"}</definedName>
    <definedName name="sss" localSheetId="79" hidden="1">{#N/A,#N/A,FALSE,"Aging Summary";#N/A,#N/A,FALSE,"Ratio Analysis";#N/A,#N/A,FALSE,"Test 120 Day Accts";#N/A,#N/A,FALSE,"Tickmarks"}</definedName>
    <definedName name="sss" localSheetId="80" hidden="1">{#N/A,#N/A,FALSE,"Aging Summary";#N/A,#N/A,FALSE,"Ratio Analysis";#N/A,#N/A,FALSE,"Test 120 Day Accts";#N/A,#N/A,FALSE,"Tickmarks"}</definedName>
    <definedName name="sss" localSheetId="81" hidden="1">{#N/A,#N/A,FALSE,"Aging Summary";#N/A,#N/A,FALSE,"Ratio Analysis";#N/A,#N/A,FALSE,"Test 120 Day Accts";#N/A,#N/A,FALSE,"Tickmarks"}</definedName>
    <definedName name="sss" localSheetId="82" hidden="1">{#N/A,#N/A,FALSE,"Aging Summary";#N/A,#N/A,FALSE,"Ratio Analysis";#N/A,#N/A,FALSE,"Test 120 Day Accts";#N/A,#N/A,FALSE,"Tickmarks"}</definedName>
    <definedName name="sss" localSheetId="83" hidden="1">{#N/A,#N/A,FALSE,"Aging Summary";#N/A,#N/A,FALSE,"Ratio Analysis";#N/A,#N/A,FALSE,"Test 120 Day Accts";#N/A,#N/A,FALSE,"Tickmarks"}</definedName>
    <definedName name="sss" localSheetId="84" hidden="1">{#N/A,#N/A,FALSE,"Aging Summary";#N/A,#N/A,FALSE,"Ratio Analysis";#N/A,#N/A,FALSE,"Test 120 Day Accts";#N/A,#N/A,FALSE,"Tickmarks"}</definedName>
    <definedName name="sss" localSheetId="85" hidden="1">{#N/A,#N/A,FALSE,"Aging Summary";#N/A,#N/A,FALSE,"Ratio Analysis";#N/A,#N/A,FALSE,"Test 120 Day Accts";#N/A,#N/A,FALSE,"Tickmarks"}</definedName>
    <definedName name="sss" localSheetId="86" hidden="1">{#N/A,#N/A,FALSE,"Aging Summary";#N/A,#N/A,FALSE,"Ratio Analysis";#N/A,#N/A,FALSE,"Test 120 Day Accts";#N/A,#N/A,FALSE,"Tickmarks"}</definedName>
    <definedName name="sss" localSheetId="87" hidden="1">{#N/A,#N/A,FALSE,"Aging Summary";#N/A,#N/A,FALSE,"Ratio Analysis";#N/A,#N/A,FALSE,"Test 120 Day Accts";#N/A,#N/A,FALSE,"Tickmarks"}</definedName>
    <definedName name="sss" localSheetId="88" hidden="1">{#N/A,#N/A,FALSE,"Aging Summary";#N/A,#N/A,FALSE,"Ratio Analysis";#N/A,#N/A,FALSE,"Test 120 Day Accts";#N/A,#N/A,FALSE,"Tickmarks"}</definedName>
    <definedName name="sss" localSheetId="89" hidden="1">{#N/A,#N/A,FALSE,"Aging Summary";#N/A,#N/A,FALSE,"Ratio Analysis";#N/A,#N/A,FALSE,"Test 120 Day Accts";#N/A,#N/A,FALSE,"Tickmarks"}</definedName>
    <definedName name="sss" localSheetId="90" hidden="1">{#N/A,#N/A,FALSE,"Aging Summary";#N/A,#N/A,FALSE,"Ratio Analysis";#N/A,#N/A,FALSE,"Test 120 Day Accts";#N/A,#N/A,FALSE,"Tickmarks"}</definedName>
    <definedName name="sss" localSheetId="91" hidden="1">{#N/A,#N/A,FALSE,"Aging Summary";#N/A,#N/A,FALSE,"Ratio Analysis";#N/A,#N/A,FALSE,"Test 120 Day Accts";#N/A,#N/A,FALSE,"Tickmarks"}</definedName>
    <definedName name="sss" localSheetId="92" hidden="1">{#N/A,#N/A,FALSE,"Aging Summary";#N/A,#N/A,FALSE,"Ratio Analysis";#N/A,#N/A,FALSE,"Test 120 Day Accts";#N/A,#N/A,FALSE,"Tickmarks"}</definedName>
    <definedName name="sss" localSheetId="93" hidden="1">{#N/A,#N/A,FALSE,"Aging Summary";#N/A,#N/A,FALSE,"Ratio Analysis";#N/A,#N/A,FALSE,"Test 120 Day Accts";#N/A,#N/A,FALSE,"Tickmarks"}</definedName>
    <definedName name="sss" localSheetId="94" hidden="1">{#N/A,#N/A,FALSE,"Aging Summary";#N/A,#N/A,FALSE,"Ratio Analysis";#N/A,#N/A,FALSE,"Test 120 Day Accts";#N/A,#N/A,FALSE,"Tickmarks"}</definedName>
    <definedName name="sss" localSheetId="95" hidden="1">{#N/A,#N/A,FALSE,"Aging Summary";#N/A,#N/A,FALSE,"Ratio Analysis";#N/A,#N/A,FALSE,"Test 120 Day Accts";#N/A,#N/A,FALSE,"Tickmarks"}</definedName>
    <definedName name="sss" localSheetId="96" hidden="1">{#N/A,#N/A,FALSE,"Aging Summary";#N/A,#N/A,FALSE,"Ratio Analysis";#N/A,#N/A,FALSE,"Test 120 Day Accts";#N/A,#N/A,FALSE,"Tickmarks"}</definedName>
    <definedName name="sss" localSheetId="97" hidden="1">{#N/A,#N/A,FALSE,"Aging Summary";#N/A,#N/A,FALSE,"Ratio Analysis";#N/A,#N/A,FALSE,"Test 120 Day Accts";#N/A,#N/A,FALSE,"Tickmarks"}</definedName>
    <definedName name="sss" localSheetId="98" hidden="1">{#N/A,#N/A,FALSE,"Aging Summary";#N/A,#N/A,FALSE,"Ratio Analysis";#N/A,#N/A,FALSE,"Test 120 Day Accts";#N/A,#N/A,FALSE,"Tickmarks"}</definedName>
    <definedName name="sss" localSheetId="99" hidden="1">{#N/A,#N/A,FALSE,"Aging Summary";#N/A,#N/A,FALSE,"Ratio Analysis";#N/A,#N/A,FALSE,"Test 120 Day Accts";#N/A,#N/A,FALSE,"Tickmarks"}</definedName>
    <definedName name="sss" localSheetId="100" hidden="1">{#N/A,#N/A,FALSE,"Aging Summary";#N/A,#N/A,FALSE,"Ratio Analysis";#N/A,#N/A,FALSE,"Test 120 Day Accts";#N/A,#N/A,FALSE,"Tickmarks"}</definedName>
    <definedName name="sss" localSheetId="101" hidden="1">{#N/A,#N/A,FALSE,"Aging Summary";#N/A,#N/A,FALSE,"Ratio Analysis";#N/A,#N/A,FALSE,"Test 120 Day Accts";#N/A,#N/A,FALSE,"Tickmarks"}</definedName>
    <definedName name="sss" localSheetId="102" hidden="1">{#N/A,#N/A,FALSE,"Aging Summary";#N/A,#N/A,FALSE,"Ratio Analysis";#N/A,#N/A,FALSE,"Test 120 Day Accts";#N/A,#N/A,FALSE,"Tickmarks"}</definedName>
    <definedName name="sss" localSheetId="103" hidden="1">{#N/A,#N/A,FALSE,"Aging Summary";#N/A,#N/A,FALSE,"Ratio Analysis";#N/A,#N/A,FALSE,"Test 120 Day Accts";#N/A,#N/A,FALSE,"Tickmarks"}</definedName>
    <definedName name="sss" hidden="1">{#N/A,#N/A,FALSE,"Aging Summary";#N/A,#N/A,FALSE,"Ratio Analysis";#N/A,#N/A,FALSE,"Test 120 Day Accts";#N/A,#N/A,FALSE,"Tickmarks"}</definedName>
    <definedName name="sssa" localSheetId="29" hidden="1">{#N/A,#N/A,FALSE,"Aging Summary";#N/A,#N/A,FALSE,"Ratio Analysis";#N/A,#N/A,FALSE,"Test 120 Day Accts";#N/A,#N/A,FALSE,"Tickmarks"}</definedName>
    <definedName name="sssa" localSheetId="30" hidden="1">{#N/A,#N/A,FALSE,"Aging Summary";#N/A,#N/A,FALSE,"Ratio Analysis";#N/A,#N/A,FALSE,"Test 120 Day Accts";#N/A,#N/A,FALSE,"Tickmarks"}</definedName>
    <definedName name="sssa" localSheetId="31" hidden="1">{#N/A,#N/A,FALSE,"Aging Summary";#N/A,#N/A,FALSE,"Ratio Analysis";#N/A,#N/A,FALSE,"Test 120 Day Accts";#N/A,#N/A,FALSE,"Tickmarks"}</definedName>
    <definedName name="sssa" localSheetId="32" hidden="1">{#N/A,#N/A,FALSE,"Aging Summary";#N/A,#N/A,FALSE,"Ratio Analysis";#N/A,#N/A,FALSE,"Test 120 Day Accts";#N/A,#N/A,FALSE,"Tickmarks"}</definedName>
    <definedName name="sssa" localSheetId="33" hidden="1">{#N/A,#N/A,FALSE,"Aging Summary";#N/A,#N/A,FALSE,"Ratio Analysis";#N/A,#N/A,FALSE,"Test 120 Day Accts";#N/A,#N/A,FALSE,"Tickmarks"}</definedName>
    <definedName name="sssa" localSheetId="34" hidden="1">{#N/A,#N/A,FALSE,"Aging Summary";#N/A,#N/A,FALSE,"Ratio Analysis";#N/A,#N/A,FALSE,"Test 120 Day Accts";#N/A,#N/A,FALSE,"Tickmarks"}</definedName>
    <definedName name="sssa" localSheetId="35" hidden="1">{#N/A,#N/A,FALSE,"Aging Summary";#N/A,#N/A,FALSE,"Ratio Analysis";#N/A,#N/A,FALSE,"Test 120 Day Accts";#N/A,#N/A,FALSE,"Tickmarks"}</definedName>
    <definedName name="sssa" localSheetId="36" hidden="1">{#N/A,#N/A,FALSE,"Aging Summary";#N/A,#N/A,FALSE,"Ratio Analysis";#N/A,#N/A,FALSE,"Test 120 Day Accts";#N/A,#N/A,FALSE,"Tickmarks"}</definedName>
    <definedName name="sssa" localSheetId="37" hidden="1">{#N/A,#N/A,FALSE,"Aging Summary";#N/A,#N/A,FALSE,"Ratio Analysis";#N/A,#N/A,FALSE,"Test 120 Day Accts";#N/A,#N/A,FALSE,"Tickmarks"}</definedName>
    <definedName name="sssa" localSheetId="38" hidden="1">{#N/A,#N/A,FALSE,"Aging Summary";#N/A,#N/A,FALSE,"Ratio Analysis";#N/A,#N/A,FALSE,"Test 120 Day Accts";#N/A,#N/A,FALSE,"Tickmarks"}</definedName>
    <definedName name="sssa" localSheetId="39" hidden="1">{#N/A,#N/A,FALSE,"Aging Summary";#N/A,#N/A,FALSE,"Ratio Analysis";#N/A,#N/A,FALSE,"Test 120 Day Accts";#N/A,#N/A,FALSE,"Tickmarks"}</definedName>
    <definedName name="sssa" localSheetId="40" hidden="1">{#N/A,#N/A,FALSE,"Aging Summary";#N/A,#N/A,FALSE,"Ratio Analysis";#N/A,#N/A,FALSE,"Test 120 Day Accts";#N/A,#N/A,FALSE,"Tickmarks"}</definedName>
    <definedName name="sssa" localSheetId="41" hidden="1">{#N/A,#N/A,FALSE,"Aging Summary";#N/A,#N/A,FALSE,"Ratio Analysis";#N/A,#N/A,FALSE,"Test 120 Day Accts";#N/A,#N/A,FALSE,"Tickmarks"}</definedName>
    <definedName name="sssa" localSheetId="42" hidden="1">{#N/A,#N/A,FALSE,"Aging Summary";#N/A,#N/A,FALSE,"Ratio Analysis";#N/A,#N/A,FALSE,"Test 120 Day Accts";#N/A,#N/A,FALSE,"Tickmarks"}</definedName>
    <definedName name="sssa" localSheetId="43" hidden="1">{#N/A,#N/A,FALSE,"Aging Summary";#N/A,#N/A,FALSE,"Ratio Analysis";#N/A,#N/A,FALSE,"Test 120 Day Accts";#N/A,#N/A,FALSE,"Tickmarks"}</definedName>
    <definedName name="sssa" localSheetId="44" hidden="1">{#N/A,#N/A,FALSE,"Aging Summary";#N/A,#N/A,FALSE,"Ratio Analysis";#N/A,#N/A,FALSE,"Test 120 Day Accts";#N/A,#N/A,FALSE,"Tickmarks"}</definedName>
    <definedName name="sssa" localSheetId="45" hidden="1">{#N/A,#N/A,FALSE,"Aging Summary";#N/A,#N/A,FALSE,"Ratio Analysis";#N/A,#N/A,FALSE,"Test 120 Day Accts";#N/A,#N/A,FALSE,"Tickmarks"}</definedName>
    <definedName name="sssa" localSheetId="46" hidden="1">{#N/A,#N/A,FALSE,"Aging Summary";#N/A,#N/A,FALSE,"Ratio Analysis";#N/A,#N/A,FALSE,"Test 120 Day Accts";#N/A,#N/A,FALSE,"Tickmarks"}</definedName>
    <definedName name="sssa" localSheetId="47" hidden="1">{#N/A,#N/A,FALSE,"Aging Summary";#N/A,#N/A,FALSE,"Ratio Analysis";#N/A,#N/A,FALSE,"Test 120 Day Accts";#N/A,#N/A,FALSE,"Tickmarks"}</definedName>
    <definedName name="sssa" localSheetId="48" hidden="1">{#N/A,#N/A,FALSE,"Aging Summary";#N/A,#N/A,FALSE,"Ratio Analysis";#N/A,#N/A,FALSE,"Test 120 Day Accts";#N/A,#N/A,FALSE,"Tickmarks"}</definedName>
    <definedName name="sssa" localSheetId="49" hidden="1">{#N/A,#N/A,FALSE,"Aging Summary";#N/A,#N/A,FALSE,"Ratio Analysis";#N/A,#N/A,FALSE,"Test 120 Day Accts";#N/A,#N/A,FALSE,"Tickmarks"}</definedName>
    <definedName name="sssa" localSheetId="50" hidden="1">{#N/A,#N/A,FALSE,"Aging Summary";#N/A,#N/A,FALSE,"Ratio Analysis";#N/A,#N/A,FALSE,"Test 120 Day Accts";#N/A,#N/A,FALSE,"Tickmarks"}</definedName>
    <definedName name="sssa" localSheetId="51" hidden="1">{#N/A,#N/A,FALSE,"Aging Summary";#N/A,#N/A,FALSE,"Ratio Analysis";#N/A,#N/A,FALSE,"Test 120 Day Accts";#N/A,#N/A,FALSE,"Tickmarks"}</definedName>
    <definedName name="sssa" localSheetId="52" hidden="1">{#N/A,#N/A,FALSE,"Aging Summary";#N/A,#N/A,FALSE,"Ratio Analysis";#N/A,#N/A,FALSE,"Test 120 Day Accts";#N/A,#N/A,FALSE,"Tickmarks"}</definedName>
    <definedName name="sssa" localSheetId="53" hidden="1">{#N/A,#N/A,FALSE,"Aging Summary";#N/A,#N/A,FALSE,"Ratio Analysis";#N/A,#N/A,FALSE,"Test 120 Day Accts";#N/A,#N/A,FALSE,"Tickmarks"}</definedName>
    <definedName name="sssa" localSheetId="54" hidden="1">{#N/A,#N/A,FALSE,"Aging Summary";#N/A,#N/A,FALSE,"Ratio Analysis";#N/A,#N/A,FALSE,"Test 120 Day Accts";#N/A,#N/A,FALSE,"Tickmarks"}</definedName>
    <definedName name="sssa" localSheetId="55" hidden="1">{#N/A,#N/A,FALSE,"Aging Summary";#N/A,#N/A,FALSE,"Ratio Analysis";#N/A,#N/A,FALSE,"Test 120 Day Accts";#N/A,#N/A,FALSE,"Tickmarks"}</definedName>
    <definedName name="sssa" localSheetId="56" hidden="1">{#N/A,#N/A,FALSE,"Aging Summary";#N/A,#N/A,FALSE,"Ratio Analysis";#N/A,#N/A,FALSE,"Test 120 Day Accts";#N/A,#N/A,FALSE,"Tickmarks"}</definedName>
    <definedName name="sssa" localSheetId="57" hidden="1">{#N/A,#N/A,FALSE,"Aging Summary";#N/A,#N/A,FALSE,"Ratio Analysis";#N/A,#N/A,FALSE,"Test 120 Day Accts";#N/A,#N/A,FALSE,"Tickmarks"}</definedName>
    <definedName name="sssa" localSheetId="58" hidden="1">{#N/A,#N/A,FALSE,"Aging Summary";#N/A,#N/A,FALSE,"Ratio Analysis";#N/A,#N/A,FALSE,"Test 120 Day Accts";#N/A,#N/A,FALSE,"Tickmarks"}</definedName>
    <definedName name="sssa" localSheetId="59" hidden="1">{#N/A,#N/A,FALSE,"Aging Summary";#N/A,#N/A,FALSE,"Ratio Analysis";#N/A,#N/A,FALSE,"Test 120 Day Accts";#N/A,#N/A,FALSE,"Tickmarks"}</definedName>
    <definedName name="sssa" localSheetId="60" hidden="1">{#N/A,#N/A,FALSE,"Aging Summary";#N/A,#N/A,FALSE,"Ratio Analysis";#N/A,#N/A,FALSE,"Test 120 Day Accts";#N/A,#N/A,FALSE,"Tickmarks"}</definedName>
    <definedName name="sssa" localSheetId="61" hidden="1">{#N/A,#N/A,FALSE,"Aging Summary";#N/A,#N/A,FALSE,"Ratio Analysis";#N/A,#N/A,FALSE,"Test 120 Day Accts";#N/A,#N/A,FALSE,"Tickmarks"}</definedName>
    <definedName name="sssa" localSheetId="62" hidden="1">{#N/A,#N/A,FALSE,"Aging Summary";#N/A,#N/A,FALSE,"Ratio Analysis";#N/A,#N/A,FALSE,"Test 120 Day Accts";#N/A,#N/A,FALSE,"Tickmarks"}</definedName>
    <definedName name="sssa" localSheetId="63" hidden="1">{#N/A,#N/A,FALSE,"Aging Summary";#N/A,#N/A,FALSE,"Ratio Analysis";#N/A,#N/A,FALSE,"Test 120 Day Accts";#N/A,#N/A,FALSE,"Tickmarks"}</definedName>
    <definedName name="sssa" localSheetId="64" hidden="1">{#N/A,#N/A,FALSE,"Aging Summary";#N/A,#N/A,FALSE,"Ratio Analysis";#N/A,#N/A,FALSE,"Test 120 Day Accts";#N/A,#N/A,FALSE,"Tickmarks"}</definedName>
    <definedName name="sssa" localSheetId="65" hidden="1">{#N/A,#N/A,FALSE,"Aging Summary";#N/A,#N/A,FALSE,"Ratio Analysis";#N/A,#N/A,FALSE,"Test 120 Day Accts";#N/A,#N/A,FALSE,"Tickmarks"}</definedName>
    <definedName name="sssa" localSheetId="66" hidden="1">{#N/A,#N/A,FALSE,"Aging Summary";#N/A,#N/A,FALSE,"Ratio Analysis";#N/A,#N/A,FALSE,"Test 120 Day Accts";#N/A,#N/A,FALSE,"Tickmarks"}</definedName>
    <definedName name="sssa" localSheetId="67" hidden="1">{#N/A,#N/A,FALSE,"Aging Summary";#N/A,#N/A,FALSE,"Ratio Analysis";#N/A,#N/A,FALSE,"Test 120 Day Accts";#N/A,#N/A,FALSE,"Tickmarks"}</definedName>
    <definedName name="sssa" localSheetId="68" hidden="1">{#N/A,#N/A,FALSE,"Aging Summary";#N/A,#N/A,FALSE,"Ratio Analysis";#N/A,#N/A,FALSE,"Test 120 Day Accts";#N/A,#N/A,FALSE,"Tickmarks"}</definedName>
    <definedName name="sssa" localSheetId="69" hidden="1">{#N/A,#N/A,FALSE,"Aging Summary";#N/A,#N/A,FALSE,"Ratio Analysis";#N/A,#N/A,FALSE,"Test 120 Day Accts";#N/A,#N/A,FALSE,"Tickmarks"}</definedName>
    <definedName name="sssa" localSheetId="70" hidden="1">{#N/A,#N/A,FALSE,"Aging Summary";#N/A,#N/A,FALSE,"Ratio Analysis";#N/A,#N/A,FALSE,"Test 120 Day Accts";#N/A,#N/A,FALSE,"Tickmarks"}</definedName>
    <definedName name="sssa" localSheetId="71" hidden="1">{#N/A,#N/A,FALSE,"Aging Summary";#N/A,#N/A,FALSE,"Ratio Analysis";#N/A,#N/A,FALSE,"Test 120 Day Accts";#N/A,#N/A,FALSE,"Tickmarks"}</definedName>
    <definedName name="sssa" localSheetId="72" hidden="1">{#N/A,#N/A,FALSE,"Aging Summary";#N/A,#N/A,FALSE,"Ratio Analysis";#N/A,#N/A,FALSE,"Test 120 Day Accts";#N/A,#N/A,FALSE,"Tickmarks"}</definedName>
    <definedName name="sssa" localSheetId="73" hidden="1">{#N/A,#N/A,FALSE,"Aging Summary";#N/A,#N/A,FALSE,"Ratio Analysis";#N/A,#N/A,FALSE,"Test 120 Day Accts";#N/A,#N/A,FALSE,"Tickmarks"}</definedName>
    <definedName name="sssa" localSheetId="74" hidden="1">{#N/A,#N/A,FALSE,"Aging Summary";#N/A,#N/A,FALSE,"Ratio Analysis";#N/A,#N/A,FALSE,"Test 120 Day Accts";#N/A,#N/A,FALSE,"Tickmarks"}</definedName>
    <definedName name="sssa" localSheetId="75" hidden="1">{#N/A,#N/A,FALSE,"Aging Summary";#N/A,#N/A,FALSE,"Ratio Analysis";#N/A,#N/A,FALSE,"Test 120 Day Accts";#N/A,#N/A,FALSE,"Tickmarks"}</definedName>
    <definedName name="sssa" localSheetId="76" hidden="1">{#N/A,#N/A,FALSE,"Aging Summary";#N/A,#N/A,FALSE,"Ratio Analysis";#N/A,#N/A,FALSE,"Test 120 Day Accts";#N/A,#N/A,FALSE,"Tickmarks"}</definedName>
    <definedName name="sssa" localSheetId="77" hidden="1">{#N/A,#N/A,FALSE,"Aging Summary";#N/A,#N/A,FALSE,"Ratio Analysis";#N/A,#N/A,FALSE,"Test 120 Day Accts";#N/A,#N/A,FALSE,"Tickmarks"}</definedName>
    <definedName name="sssa" localSheetId="78" hidden="1">{#N/A,#N/A,FALSE,"Aging Summary";#N/A,#N/A,FALSE,"Ratio Analysis";#N/A,#N/A,FALSE,"Test 120 Day Accts";#N/A,#N/A,FALSE,"Tickmarks"}</definedName>
    <definedName name="sssa" localSheetId="79" hidden="1">{#N/A,#N/A,FALSE,"Aging Summary";#N/A,#N/A,FALSE,"Ratio Analysis";#N/A,#N/A,FALSE,"Test 120 Day Accts";#N/A,#N/A,FALSE,"Tickmarks"}</definedName>
    <definedName name="sssa" localSheetId="80" hidden="1">{#N/A,#N/A,FALSE,"Aging Summary";#N/A,#N/A,FALSE,"Ratio Analysis";#N/A,#N/A,FALSE,"Test 120 Day Accts";#N/A,#N/A,FALSE,"Tickmarks"}</definedName>
    <definedName name="sssa" localSheetId="81" hidden="1">{#N/A,#N/A,FALSE,"Aging Summary";#N/A,#N/A,FALSE,"Ratio Analysis";#N/A,#N/A,FALSE,"Test 120 Day Accts";#N/A,#N/A,FALSE,"Tickmarks"}</definedName>
    <definedName name="sssa" localSheetId="82" hidden="1">{#N/A,#N/A,FALSE,"Aging Summary";#N/A,#N/A,FALSE,"Ratio Analysis";#N/A,#N/A,FALSE,"Test 120 Day Accts";#N/A,#N/A,FALSE,"Tickmarks"}</definedName>
    <definedName name="sssa" localSheetId="83" hidden="1">{#N/A,#N/A,FALSE,"Aging Summary";#N/A,#N/A,FALSE,"Ratio Analysis";#N/A,#N/A,FALSE,"Test 120 Day Accts";#N/A,#N/A,FALSE,"Tickmarks"}</definedName>
    <definedName name="sssa" localSheetId="84" hidden="1">{#N/A,#N/A,FALSE,"Aging Summary";#N/A,#N/A,FALSE,"Ratio Analysis";#N/A,#N/A,FALSE,"Test 120 Day Accts";#N/A,#N/A,FALSE,"Tickmarks"}</definedName>
    <definedName name="sssa" localSheetId="85" hidden="1">{#N/A,#N/A,FALSE,"Aging Summary";#N/A,#N/A,FALSE,"Ratio Analysis";#N/A,#N/A,FALSE,"Test 120 Day Accts";#N/A,#N/A,FALSE,"Tickmarks"}</definedName>
    <definedName name="sssa" localSheetId="86" hidden="1">{#N/A,#N/A,FALSE,"Aging Summary";#N/A,#N/A,FALSE,"Ratio Analysis";#N/A,#N/A,FALSE,"Test 120 Day Accts";#N/A,#N/A,FALSE,"Tickmarks"}</definedName>
    <definedName name="sssa" localSheetId="87" hidden="1">{#N/A,#N/A,FALSE,"Aging Summary";#N/A,#N/A,FALSE,"Ratio Analysis";#N/A,#N/A,FALSE,"Test 120 Day Accts";#N/A,#N/A,FALSE,"Tickmarks"}</definedName>
    <definedName name="sssa" localSheetId="88" hidden="1">{#N/A,#N/A,FALSE,"Aging Summary";#N/A,#N/A,FALSE,"Ratio Analysis";#N/A,#N/A,FALSE,"Test 120 Day Accts";#N/A,#N/A,FALSE,"Tickmarks"}</definedName>
    <definedName name="sssa" localSheetId="89" hidden="1">{#N/A,#N/A,FALSE,"Aging Summary";#N/A,#N/A,FALSE,"Ratio Analysis";#N/A,#N/A,FALSE,"Test 120 Day Accts";#N/A,#N/A,FALSE,"Tickmarks"}</definedName>
    <definedName name="sssa" localSheetId="90" hidden="1">{#N/A,#N/A,FALSE,"Aging Summary";#N/A,#N/A,FALSE,"Ratio Analysis";#N/A,#N/A,FALSE,"Test 120 Day Accts";#N/A,#N/A,FALSE,"Tickmarks"}</definedName>
    <definedName name="sssa" localSheetId="91" hidden="1">{#N/A,#N/A,FALSE,"Aging Summary";#N/A,#N/A,FALSE,"Ratio Analysis";#N/A,#N/A,FALSE,"Test 120 Day Accts";#N/A,#N/A,FALSE,"Tickmarks"}</definedName>
    <definedName name="sssa" localSheetId="92" hidden="1">{#N/A,#N/A,FALSE,"Aging Summary";#N/A,#N/A,FALSE,"Ratio Analysis";#N/A,#N/A,FALSE,"Test 120 Day Accts";#N/A,#N/A,FALSE,"Tickmarks"}</definedName>
    <definedName name="sssa" localSheetId="93" hidden="1">{#N/A,#N/A,FALSE,"Aging Summary";#N/A,#N/A,FALSE,"Ratio Analysis";#N/A,#N/A,FALSE,"Test 120 Day Accts";#N/A,#N/A,FALSE,"Tickmarks"}</definedName>
    <definedName name="sssa" localSheetId="94" hidden="1">{#N/A,#N/A,FALSE,"Aging Summary";#N/A,#N/A,FALSE,"Ratio Analysis";#N/A,#N/A,FALSE,"Test 120 Day Accts";#N/A,#N/A,FALSE,"Tickmarks"}</definedName>
    <definedName name="sssa" localSheetId="95" hidden="1">{#N/A,#N/A,FALSE,"Aging Summary";#N/A,#N/A,FALSE,"Ratio Analysis";#N/A,#N/A,FALSE,"Test 120 Day Accts";#N/A,#N/A,FALSE,"Tickmarks"}</definedName>
    <definedName name="sssa" localSheetId="96" hidden="1">{#N/A,#N/A,FALSE,"Aging Summary";#N/A,#N/A,FALSE,"Ratio Analysis";#N/A,#N/A,FALSE,"Test 120 Day Accts";#N/A,#N/A,FALSE,"Tickmarks"}</definedName>
    <definedName name="sssa" localSheetId="97" hidden="1">{#N/A,#N/A,FALSE,"Aging Summary";#N/A,#N/A,FALSE,"Ratio Analysis";#N/A,#N/A,FALSE,"Test 120 Day Accts";#N/A,#N/A,FALSE,"Tickmarks"}</definedName>
    <definedName name="sssa" localSheetId="98" hidden="1">{#N/A,#N/A,FALSE,"Aging Summary";#N/A,#N/A,FALSE,"Ratio Analysis";#N/A,#N/A,FALSE,"Test 120 Day Accts";#N/A,#N/A,FALSE,"Tickmarks"}</definedName>
    <definedName name="sssa" localSheetId="99" hidden="1">{#N/A,#N/A,FALSE,"Aging Summary";#N/A,#N/A,FALSE,"Ratio Analysis";#N/A,#N/A,FALSE,"Test 120 Day Accts";#N/A,#N/A,FALSE,"Tickmarks"}</definedName>
    <definedName name="sssa" localSheetId="100" hidden="1">{#N/A,#N/A,FALSE,"Aging Summary";#N/A,#N/A,FALSE,"Ratio Analysis";#N/A,#N/A,FALSE,"Test 120 Day Accts";#N/A,#N/A,FALSE,"Tickmarks"}</definedName>
    <definedName name="sssa" localSheetId="101" hidden="1">{#N/A,#N/A,FALSE,"Aging Summary";#N/A,#N/A,FALSE,"Ratio Analysis";#N/A,#N/A,FALSE,"Test 120 Day Accts";#N/A,#N/A,FALSE,"Tickmarks"}</definedName>
    <definedName name="sssa" localSheetId="102" hidden="1">{#N/A,#N/A,FALSE,"Aging Summary";#N/A,#N/A,FALSE,"Ratio Analysis";#N/A,#N/A,FALSE,"Test 120 Day Accts";#N/A,#N/A,FALSE,"Tickmarks"}</definedName>
    <definedName name="sssa" localSheetId="103" hidden="1">{#N/A,#N/A,FALSE,"Aging Summary";#N/A,#N/A,FALSE,"Ratio Analysis";#N/A,#N/A,FALSE,"Test 120 Day Accts";#N/A,#N/A,FALSE,"Tickmarks"}</definedName>
    <definedName name="sssa" hidden="1">{#N/A,#N/A,FALSE,"Aging Summary";#N/A,#N/A,FALSE,"Ratio Analysis";#N/A,#N/A,FALSE,"Test 120 Day Accts";#N/A,#N/A,FALSE,"Tickmarks"}</definedName>
    <definedName name="ssss" localSheetId="29" hidden="1">{#N/A,#N/A,FALSE,"Aging Summary";#N/A,#N/A,FALSE,"Ratio Analysis";#N/A,#N/A,FALSE,"Test 120 Day Accts";#N/A,#N/A,FALSE,"Tickmarks"}</definedName>
    <definedName name="ssss" localSheetId="30" hidden="1">{#N/A,#N/A,FALSE,"Aging Summary";#N/A,#N/A,FALSE,"Ratio Analysis";#N/A,#N/A,FALSE,"Test 120 Day Accts";#N/A,#N/A,FALSE,"Tickmarks"}</definedName>
    <definedName name="ssss" localSheetId="31" hidden="1">{#N/A,#N/A,FALSE,"Aging Summary";#N/A,#N/A,FALSE,"Ratio Analysis";#N/A,#N/A,FALSE,"Test 120 Day Accts";#N/A,#N/A,FALSE,"Tickmarks"}</definedName>
    <definedName name="ssss" localSheetId="32" hidden="1">{#N/A,#N/A,FALSE,"Aging Summary";#N/A,#N/A,FALSE,"Ratio Analysis";#N/A,#N/A,FALSE,"Test 120 Day Accts";#N/A,#N/A,FALSE,"Tickmarks"}</definedName>
    <definedName name="ssss" localSheetId="33" hidden="1">{#N/A,#N/A,FALSE,"Aging Summary";#N/A,#N/A,FALSE,"Ratio Analysis";#N/A,#N/A,FALSE,"Test 120 Day Accts";#N/A,#N/A,FALSE,"Tickmarks"}</definedName>
    <definedName name="ssss" localSheetId="34" hidden="1">{#N/A,#N/A,FALSE,"Aging Summary";#N/A,#N/A,FALSE,"Ratio Analysis";#N/A,#N/A,FALSE,"Test 120 Day Accts";#N/A,#N/A,FALSE,"Tickmarks"}</definedName>
    <definedName name="ssss" localSheetId="35" hidden="1">{#N/A,#N/A,FALSE,"Aging Summary";#N/A,#N/A,FALSE,"Ratio Analysis";#N/A,#N/A,FALSE,"Test 120 Day Accts";#N/A,#N/A,FALSE,"Tickmarks"}</definedName>
    <definedName name="ssss" localSheetId="36" hidden="1">{#N/A,#N/A,FALSE,"Aging Summary";#N/A,#N/A,FALSE,"Ratio Analysis";#N/A,#N/A,FALSE,"Test 120 Day Accts";#N/A,#N/A,FALSE,"Tickmarks"}</definedName>
    <definedName name="ssss" localSheetId="37" hidden="1">{#N/A,#N/A,FALSE,"Aging Summary";#N/A,#N/A,FALSE,"Ratio Analysis";#N/A,#N/A,FALSE,"Test 120 Day Accts";#N/A,#N/A,FALSE,"Tickmarks"}</definedName>
    <definedName name="ssss" localSheetId="38" hidden="1">{#N/A,#N/A,FALSE,"Aging Summary";#N/A,#N/A,FALSE,"Ratio Analysis";#N/A,#N/A,FALSE,"Test 120 Day Accts";#N/A,#N/A,FALSE,"Tickmarks"}</definedName>
    <definedName name="ssss" localSheetId="39" hidden="1">{#N/A,#N/A,FALSE,"Aging Summary";#N/A,#N/A,FALSE,"Ratio Analysis";#N/A,#N/A,FALSE,"Test 120 Day Accts";#N/A,#N/A,FALSE,"Tickmarks"}</definedName>
    <definedName name="ssss" localSheetId="40" hidden="1">{#N/A,#N/A,FALSE,"Aging Summary";#N/A,#N/A,FALSE,"Ratio Analysis";#N/A,#N/A,FALSE,"Test 120 Day Accts";#N/A,#N/A,FALSE,"Tickmarks"}</definedName>
    <definedName name="ssss" localSheetId="41" hidden="1">{#N/A,#N/A,FALSE,"Aging Summary";#N/A,#N/A,FALSE,"Ratio Analysis";#N/A,#N/A,FALSE,"Test 120 Day Accts";#N/A,#N/A,FALSE,"Tickmarks"}</definedName>
    <definedName name="ssss" localSheetId="42" hidden="1">{#N/A,#N/A,FALSE,"Aging Summary";#N/A,#N/A,FALSE,"Ratio Analysis";#N/A,#N/A,FALSE,"Test 120 Day Accts";#N/A,#N/A,FALSE,"Tickmarks"}</definedName>
    <definedName name="ssss" localSheetId="43" hidden="1">{#N/A,#N/A,FALSE,"Aging Summary";#N/A,#N/A,FALSE,"Ratio Analysis";#N/A,#N/A,FALSE,"Test 120 Day Accts";#N/A,#N/A,FALSE,"Tickmarks"}</definedName>
    <definedName name="ssss" localSheetId="44" hidden="1">{#N/A,#N/A,FALSE,"Aging Summary";#N/A,#N/A,FALSE,"Ratio Analysis";#N/A,#N/A,FALSE,"Test 120 Day Accts";#N/A,#N/A,FALSE,"Tickmarks"}</definedName>
    <definedName name="ssss" localSheetId="45" hidden="1">{#N/A,#N/A,FALSE,"Aging Summary";#N/A,#N/A,FALSE,"Ratio Analysis";#N/A,#N/A,FALSE,"Test 120 Day Accts";#N/A,#N/A,FALSE,"Tickmarks"}</definedName>
    <definedName name="ssss" localSheetId="46" hidden="1">{#N/A,#N/A,FALSE,"Aging Summary";#N/A,#N/A,FALSE,"Ratio Analysis";#N/A,#N/A,FALSE,"Test 120 Day Accts";#N/A,#N/A,FALSE,"Tickmarks"}</definedName>
    <definedName name="ssss" localSheetId="47" hidden="1">{#N/A,#N/A,FALSE,"Aging Summary";#N/A,#N/A,FALSE,"Ratio Analysis";#N/A,#N/A,FALSE,"Test 120 Day Accts";#N/A,#N/A,FALSE,"Tickmarks"}</definedName>
    <definedName name="ssss" localSheetId="48" hidden="1">{#N/A,#N/A,FALSE,"Aging Summary";#N/A,#N/A,FALSE,"Ratio Analysis";#N/A,#N/A,FALSE,"Test 120 Day Accts";#N/A,#N/A,FALSE,"Tickmarks"}</definedName>
    <definedName name="ssss" localSheetId="49" hidden="1">{#N/A,#N/A,FALSE,"Aging Summary";#N/A,#N/A,FALSE,"Ratio Analysis";#N/A,#N/A,FALSE,"Test 120 Day Accts";#N/A,#N/A,FALSE,"Tickmarks"}</definedName>
    <definedName name="ssss" localSheetId="50" hidden="1">{#N/A,#N/A,FALSE,"Aging Summary";#N/A,#N/A,FALSE,"Ratio Analysis";#N/A,#N/A,FALSE,"Test 120 Day Accts";#N/A,#N/A,FALSE,"Tickmarks"}</definedName>
    <definedName name="ssss" localSheetId="51" hidden="1">{#N/A,#N/A,FALSE,"Aging Summary";#N/A,#N/A,FALSE,"Ratio Analysis";#N/A,#N/A,FALSE,"Test 120 Day Accts";#N/A,#N/A,FALSE,"Tickmarks"}</definedName>
    <definedName name="ssss" localSheetId="52" hidden="1">{#N/A,#N/A,FALSE,"Aging Summary";#N/A,#N/A,FALSE,"Ratio Analysis";#N/A,#N/A,FALSE,"Test 120 Day Accts";#N/A,#N/A,FALSE,"Tickmarks"}</definedName>
    <definedName name="ssss" localSheetId="53" hidden="1">{#N/A,#N/A,FALSE,"Aging Summary";#N/A,#N/A,FALSE,"Ratio Analysis";#N/A,#N/A,FALSE,"Test 120 Day Accts";#N/A,#N/A,FALSE,"Tickmarks"}</definedName>
    <definedName name="ssss" localSheetId="54" hidden="1">{#N/A,#N/A,FALSE,"Aging Summary";#N/A,#N/A,FALSE,"Ratio Analysis";#N/A,#N/A,FALSE,"Test 120 Day Accts";#N/A,#N/A,FALSE,"Tickmarks"}</definedName>
    <definedName name="ssss" localSheetId="55" hidden="1">{#N/A,#N/A,FALSE,"Aging Summary";#N/A,#N/A,FALSE,"Ratio Analysis";#N/A,#N/A,FALSE,"Test 120 Day Accts";#N/A,#N/A,FALSE,"Tickmarks"}</definedName>
    <definedName name="ssss" localSheetId="56" hidden="1">{#N/A,#N/A,FALSE,"Aging Summary";#N/A,#N/A,FALSE,"Ratio Analysis";#N/A,#N/A,FALSE,"Test 120 Day Accts";#N/A,#N/A,FALSE,"Tickmarks"}</definedName>
    <definedName name="ssss" localSheetId="57" hidden="1">{#N/A,#N/A,FALSE,"Aging Summary";#N/A,#N/A,FALSE,"Ratio Analysis";#N/A,#N/A,FALSE,"Test 120 Day Accts";#N/A,#N/A,FALSE,"Tickmarks"}</definedName>
    <definedName name="ssss" localSheetId="58" hidden="1">{#N/A,#N/A,FALSE,"Aging Summary";#N/A,#N/A,FALSE,"Ratio Analysis";#N/A,#N/A,FALSE,"Test 120 Day Accts";#N/A,#N/A,FALSE,"Tickmarks"}</definedName>
    <definedName name="ssss" localSheetId="59" hidden="1">{#N/A,#N/A,FALSE,"Aging Summary";#N/A,#N/A,FALSE,"Ratio Analysis";#N/A,#N/A,FALSE,"Test 120 Day Accts";#N/A,#N/A,FALSE,"Tickmarks"}</definedName>
    <definedName name="ssss" localSheetId="60" hidden="1">{#N/A,#N/A,FALSE,"Aging Summary";#N/A,#N/A,FALSE,"Ratio Analysis";#N/A,#N/A,FALSE,"Test 120 Day Accts";#N/A,#N/A,FALSE,"Tickmarks"}</definedName>
    <definedName name="ssss" localSheetId="61" hidden="1">{#N/A,#N/A,FALSE,"Aging Summary";#N/A,#N/A,FALSE,"Ratio Analysis";#N/A,#N/A,FALSE,"Test 120 Day Accts";#N/A,#N/A,FALSE,"Tickmarks"}</definedName>
    <definedName name="ssss" localSheetId="62" hidden="1">{#N/A,#N/A,FALSE,"Aging Summary";#N/A,#N/A,FALSE,"Ratio Analysis";#N/A,#N/A,FALSE,"Test 120 Day Accts";#N/A,#N/A,FALSE,"Tickmarks"}</definedName>
    <definedName name="ssss" localSheetId="63" hidden="1">{#N/A,#N/A,FALSE,"Aging Summary";#N/A,#N/A,FALSE,"Ratio Analysis";#N/A,#N/A,FALSE,"Test 120 Day Accts";#N/A,#N/A,FALSE,"Tickmarks"}</definedName>
    <definedName name="ssss" localSheetId="64" hidden="1">{#N/A,#N/A,FALSE,"Aging Summary";#N/A,#N/A,FALSE,"Ratio Analysis";#N/A,#N/A,FALSE,"Test 120 Day Accts";#N/A,#N/A,FALSE,"Tickmarks"}</definedName>
    <definedName name="ssss" localSheetId="65" hidden="1">{#N/A,#N/A,FALSE,"Aging Summary";#N/A,#N/A,FALSE,"Ratio Analysis";#N/A,#N/A,FALSE,"Test 120 Day Accts";#N/A,#N/A,FALSE,"Tickmarks"}</definedName>
    <definedName name="ssss" localSheetId="66" hidden="1">{#N/A,#N/A,FALSE,"Aging Summary";#N/A,#N/A,FALSE,"Ratio Analysis";#N/A,#N/A,FALSE,"Test 120 Day Accts";#N/A,#N/A,FALSE,"Tickmarks"}</definedName>
    <definedName name="ssss" localSheetId="67" hidden="1">{#N/A,#N/A,FALSE,"Aging Summary";#N/A,#N/A,FALSE,"Ratio Analysis";#N/A,#N/A,FALSE,"Test 120 Day Accts";#N/A,#N/A,FALSE,"Tickmarks"}</definedName>
    <definedName name="ssss" localSheetId="68" hidden="1">{#N/A,#N/A,FALSE,"Aging Summary";#N/A,#N/A,FALSE,"Ratio Analysis";#N/A,#N/A,FALSE,"Test 120 Day Accts";#N/A,#N/A,FALSE,"Tickmarks"}</definedName>
    <definedName name="ssss" localSheetId="69" hidden="1">{#N/A,#N/A,FALSE,"Aging Summary";#N/A,#N/A,FALSE,"Ratio Analysis";#N/A,#N/A,FALSE,"Test 120 Day Accts";#N/A,#N/A,FALSE,"Tickmarks"}</definedName>
    <definedName name="ssss" localSheetId="70" hidden="1">{#N/A,#N/A,FALSE,"Aging Summary";#N/A,#N/A,FALSE,"Ratio Analysis";#N/A,#N/A,FALSE,"Test 120 Day Accts";#N/A,#N/A,FALSE,"Tickmarks"}</definedName>
    <definedName name="ssss" localSheetId="71" hidden="1">{#N/A,#N/A,FALSE,"Aging Summary";#N/A,#N/A,FALSE,"Ratio Analysis";#N/A,#N/A,FALSE,"Test 120 Day Accts";#N/A,#N/A,FALSE,"Tickmarks"}</definedName>
    <definedName name="ssss" localSheetId="72" hidden="1">{#N/A,#N/A,FALSE,"Aging Summary";#N/A,#N/A,FALSE,"Ratio Analysis";#N/A,#N/A,FALSE,"Test 120 Day Accts";#N/A,#N/A,FALSE,"Tickmarks"}</definedName>
    <definedName name="ssss" localSheetId="73" hidden="1">{#N/A,#N/A,FALSE,"Aging Summary";#N/A,#N/A,FALSE,"Ratio Analysis";#N/A,#N/A,FALSE,"Test 120 Day Accts";#N/A,#N/A,FALSE,"Tickmarks"}</definedName>
    <definedName name="ssss" localSheetId="74" hidden="1">{#N/A,#N/A,FALSE,"Aging Summary";#N/A,#N/A,FALSE,"Ratio Analysis";#N/A,#N/A,FALSE,"Test 120 Day Accts";#N/A,#N/A,FALSE,"Tickmarks"}</definedName>
    <definedName name="ssss" localSheetId="75" hidden="1">{#N/A,#N/A,FALSE,"Aging Summary";#N/A,#N/A,FALSE,"Ratio Analysis";#N/A,#N/A,FALSE,"Test 120 Day Accts";#N/A,#N/A,FALSE,"Tickmarks"}</definedName>
    <definedName name="ssss" localSheetId="76" hidden="1">{#N/A,#N/A,FALSE,"Aging Summary";#N/A,#N/A,FALSE,"Ratio Analysis";#N/A,#N/A,FALSE,"Test 120 Day Accts";#N/A,#N/A,FALSE,"Tickmarks"}</definedName>
    <definedName name="ssss" localSheetId="77" hidden="1">{#N/A,#N/A,FALSE,"Aging Summary";#N/A,#N/A,FALSE,"Ratio Analysis";#N/A,#N/A,FALSE,"Test 120 Day Accts";#N/A,#N/A,FALSE,"Tickmarks"}</definedName>
    <definedName name="ssss" localSheetId="78" hidden="1">{#N/A,#N/A,FALSE,"Aging Summary";#N/A,#N/A,FALSE,"Ratio Analysis";#N/A,#N/A,FALSE,"Test 120 Day Accts";#N/A,#N/A,FALSE,"Tickmarks"}</definedName>
    <definedName name="ssss" localSheetId="79" hidden="1">{#N/A,#N/A,FALSE,"Aging Summary";#N/A,#N/A,FALSE,"Ratio Analysis";#N/A,#N/A,FALSE,"Test 120 Day Accts";#N/A,#N/A,FALSE,"Tickmarks"}</definedName>
    <definedName name="ssss" localSheetId="80" hidden="1">{#N/A,#N/A,FALSE,"Aging Summary";#N/A,#N/A,FALSE,"Ratio Analysis";#N/A,#N/A,FALSE,"Test 120 Day Accts";#N/A,#N/A,FALSE,"Tickmarks"}</definedName>
    <definedName name="ssss" localSheetId="81" hidden="1">{#N/A,#N/A,FALSE,"Aging Summary";#N/A,#N/A,FALSE,"Ratio Analysis";#N/A,#N/A,FALSE,"Test 120 Day Accts";#N/A,#N/A,FALSE,"Tickmarks"}</definedName>
    <definedName name="ssss" localSheetId="82" hidden="1">{#N/A,#N/A,FALSE,"Aging Summary";#N/A,#N/A,FALSE,"Ratio Analysis";#N/A,#N/A,FALSE,"Test 120 Day Accts";#N/A,#N/A,FALSE,"Tickmarks"}</definedName>
    <definedName name="ssss" localSheetId="83" hidden="1">{#N/A,#N/A,FALSE,"Aging Summary";#N/A,#N/A,FALSE,"Ratio Analysis";#N/A,#N/A,FALSE,"Test 120 Day Accts";#N/A,#N/A,FALSE,"Tickmarks"}</definedName>
    <definedName name="ssss" localSheetId="84" hidden="1">{#N/A,#N/A,FALSE,"Aging Summary";#N/A,#N/A,FALSE,"Ratio Analysis";#N/A,#N/A,FALSE,"Test 120 Day Accts";#N/A,#N/A,FALSE,"Tickmarks"}</definedName>
    <definedName name="ssss" localSheetId="85" hidden="1">{#N/A,#N/A,FALSE,"Aging Summary";#N/A,#N/A,FALSE,"Ratio Analysis";#N/A,#N/A,FALSE,"Test 120 Day Accts";#N/A,#N/A,FALSE,"Tickmarks"}</definedName>
    <definedName name="ssss" localSheetId="86" hidden="1">{#N/A,#N/A,FALSE,"Aging Summary";#N/A,#N/A,FALSE,"Ratio Analysis";#N/A,#N/A,FALSE,"Test 120 Day Accts";#N/A,#N/A,FALSE,"Tickmarks"}</definedName>
    <definedName name="ssss" localSheetId="87" hidden="1">{#N/A,#N/A,FALSE,"Aging Summary";#N/A,#N/A,FALSE,"Ratio Analysis";#N/A,#N/A,FALSE,"Test 120 Day Accts";#N/A,#N/A,FALSE,"Tickmarks"}</definedName>
    <definedName name="ssss" localSheetId="88" hidden="1">{#N/A,#N/A,FALSE,"Aging Summary";#N/A,#N/A,FALSE,"Ratio Analysis";#N/A,#N/A,FALSE,"Test 120 Day Accts";#N/A,#N/A,FALSE,"Tickmarks"}</definedName>
    <definedName name="ssss" localSheetId="89" hidden="1">{#N/A,#N/A,FALSE,"Aging Summary";#N/A,#N/A,FALSE,"Ratio Analysis";#N/A,#N/A,FALSE,"Test 120 Day Accts";#N/A,#N/A,FALSE,"Tickmarks"}</definedName>
    <definedName name="ssss" localSheetId="90" hidden="1">{#N/A,#N/A,FALSE,"Aging Summary";#N/A,#N/A,FALSE,"Ratio Analysis";#N/A,#N/A,FALSE,"Test 120 Day Accts";#N/A,#N/A,FALSE,"Tickmarks"}</definedName>
    <definedName name="ssss" localSheetId="91" hidden="1">{#N/A,#N/A,FALSE,"Aging Summary";#N/A,#N/A,FALSE,"Ratio Analysis";#N/A,#N/A,FALSE,"Test 120 Day Accts";#N/A,#N/A,FALSE,"Tickmarks"}</definedName>
    <definedName name="ssss" localSheetId="92" hidden="1">{#N/A,#N/A,FALSE,"Aging Summary";#N/A,#N/A,FALSE,"Ratio Analysis";#N/A,#N/A,FALSE,"Test 120 Day Accts";#N/A,#N/A,FALSE,"Tickmarks"}</definedName>
    <definedName name="ssss" localSheetId="93" hidden="1">{#N/A,#N/A,FALSE,"Aging Summary";#N/A,#N/A,FALSE,"Ratio Analysis";#N/A,#N/A,FALSE,"Test 120 Day Accts";#N/A,#N/A,FALSE,"Tickmarks"}</definedName>
    <definedName name="ssss" localSheetId="94" hidden="1">{#N/A,#N/A,FALSE,"Aging Summary";#N/A,#N/A,FALSE,"Ratio Analysis";#N/A,#N/A,FALSE,"Test 120 Day Accts";#N/A,#N/A,FALSE,"Tickmarks"}</definedName>
    <definedName name="ssss" localSheetId="95" hidden="1">{#N/A,#N/A,FALSE,"Aging Summary";#N/A,#N/A,FALSE,"Ratio Analysis";#N/A,#N/A,FALSE,"Test 120 Day Accts";#N/A,#N/A,FALSE,"Tickmarks"}</definedName>
    <definedName name="ssss" localSheetId="96" hidden="1">{#N/A,#N/A,FALSE,"Aging Summary";#N/A,#N/A,FALSE,"Ratio Analysis";#N/A,#N/A,FALSE,"Test 120 Day Accts";#N/A,#N/A,FALSE,"Tickmarks"}</definedName>
    <definedName name="ssss" localSheetId="97" hidden="1">{#N/A,#N/A,FALSE,"Aging Summary";#N/A,#N/A,FALSE,"Ratio Analysis";#N/A,#N/A,FALSE,"Test 120 Day Accts";#N/A,#N/A,FALSE,"Tickmarks"}</definedName>
    <definedName name="ssss" localSheetId="98" hidden="1">{#N/A,#N/A,FALSE,"Aging Summary";#N/A,#N/A,FALSE,"Ratio Analysis";#N/A,#N/A,FALSE,"Test 120 Day Accts";#N/A,#N/A,FALSE,"Tickmarks"}</definedName>
    <definedName name="ssss" localSheetId="99" hidden="1">{#N/A,#N/A,FALSE,"Aging Summary";#N/A,#N/A,FALSE,"Ratio Analysis";#N/A,#N/A,FALSE,"Test 120 Day Accts";#N/A,#N/A,FALSE,"Tickmarks"}</definedName>
    <definedName name="ssss" localSheetId="100" hidden="1">{#N/A,#N/A,FALSE,"Aging Summary";#N/A,#N/A,FALSE,"Ratio Analysis";#N/A,#N/A,FALSE,"Test 120 Day Accts";#N/A,#N/A,FALSE,"Tickmarks"}</definedName>
    <definedName name="ssss" localSheetId="101" hidden="1">{#N/A,#N/A,FALSE,"Aging Summary";#N/A,#N/A,FALSE,"Ratio Analysis";#N/A,#N/A,FALSE,"Test 120 Day Accts";#N/A,#N/A,FALSE,"Tickmarks"}</definedName>
    <definedName name="ssss" localSheetId="102" hidden="1">{#N/A,#N/A,FALSE,"Aging Summary";#N/A,#N/A,FALSE,"Ratio Analysis";#N/A,#N/A,FALSE,"Test 120 Day Accts";#N/A,#N/A,FALSE,"Tickmarks"}</definedName>
    <definedName name="ssss" localSheetId="103" hidden="1">{#N/A,#N/A,FALSE,"Aging Summary";#N/A,#N/A,FALSE,"Ratio Analysis";#N/A,#N/A,FALSE,"Test 120 Day Accts";#N/A,#N/A,FALSE,"Tickmarks"}</definedName>
    <definedName name="ssss" hidden="1">{#N/A,#N/A,FALSE,"Aging Summary";#N/A,#N/A,FALSE,"Ratio Analysis";#N/A,#N/A,FALSE,"Test 120 Day Accts";#N/A,#N/A,FALSE,"Tickmarks"}</definedName>
    <definedName name="STANDARD_ROW" localSheetId="27">#REF!</definedName>
    <definedName name="STANDARD_ROW" localSheetId="26">#REF!</definedName>
    <definedName name="STANDARD_ROW" localSheetId="28">#REF!</definedName>
    <definedName name="STANDARD_ROW" localSheetId="29">#REF!</definedName>
    <definedName name="STANDARD_ROW" localSheetId="30">#REF!</definedName>
    <definedName name="STANDARD_ROW" localSheetId="31">#REF!</definedName>
    <definedName name="STANDARD_ROW" localSheetId="32">#REF!</definedName>
    <definedName name="STANDARD_ROW" localSheetId="33">#REF!</definedName>
    <definedName name="STANDARD_ROW" localSheetId="34">#REF!</definedName>
    <definedName name="STANDARD_ROW" localSheetId="35">#REF!</definedName>
    <definedName name="STANDARD_ROW" localSheetId="36">#REF!</definedName>
    <definedName name="STANDARD_ROW" localSheetId="37">#REF!</definedName>
    <definedName name="STANDARD_ROW" localSheetId="38">#REF!</definedName>
    <definedName name="STANDARD_ROW" localSheetId="39">#REF!</definedName>
    <definedName name="STANDARD_ROW" localSheetId="40">#REF!</definedName>
    <definedName name="STANDARD_ROW" localSheetId="41">#REF!</definedName>
    <definedName name="STANDARD_ROW" localSheetId="42">#REF!</definedName>
    <definedName name="STANDARD_ROW" localSheetId="43">#REF!</definedName>
    <definedName name="STANDARD_ROW" localSheetId="44">#REF!</definedName>
    <definedName name="STANDARD_ROW" localSheetId="45">#REF!</definedName>
    <definedName name="STANDARD_ROW" localSheetId="46">#REF!</definedName>
    <definedName name="STANDARD_ROW" localSheetId="47">#REF!</definedName>
    <definedName name="STANDARD_ROW" localSheetId="48">#REF!</definedName>
    <definedName name="STANDARD_ROW" localSheetId="49">#REF!</definedName>
    <definedName name="STANDARD_ROW" localSheetId="50">#REF!</definedName>
    <definedName name="STANDARD_ROW" localSheetId="51">#REF!</definedName>
    <definedName name="STANDARD_ROW" localSheetId="52">#REF!</definedName>
    <definedName name="STANDARD_ROW" localSheetId="53">#REF!</definedName>
    <definedName name="STANDARD_ROW" localSheetId="54">#REF!</definedName>
    <definedName name="STANDARD_ROW" localSheetId="55">#REF!</definedName>
    <definedName name="STANDARD_ROW" localSheetId="56">#REF!</definedName>
    <definedName name="STANDARD_ROW" localSheetId="57">#REF!</definedName>
    <definedName name="STANDARD_ROW" localSheetId="58">#REF!</definedName>
    <definedName name="STANDARD_ROW" localSheetId="59">#REF!</definedName>
    <definedName name="STANDARD_ROW" localSheetId="60">#REF!</definedName>
    <definedName name="STANDARD_ROW" localSheetId="61">#REF!</definedName>
    <definedName name="STANDARD_ROW" localSheetId="62">#REF!</definedName>
    <definedName name="STANDARD_ROW" localSheetId="63">#REF!</definedName>
    <definedName name="STANDARD_ROW" localSheetId="64">#REF!</definedName>
    <definedName name="STANDARD_ROW" localSheetId="65">#REF!</definedName>
    <definedName name="STANDARD_ROW" localSheetId="66">#REF!</definedName>
    <definedName name="STANDARD_ROW" localSheetId="67">#REF!</definedName>
    <definedName name="STANDARD_ROW" localSheetId="68">#REF!</definedName>
    <definedName name="STANDARD_ROW" localSheetId="69">#REF!</definedName>
    <definedName name="STANDARD_ROW" localSheetId="70">#REF!</definedName>
    <definedName name="STANDARD_ROW" localSheetId="71">#REF!</definedName>
    <definedName name="STANDARD_ROW" localSheetId="72">#REF!</definedName>
    <definedName name="STANDARD_ROW" localSheetId="73">#REF!</definedName>
    <definedName name="STANDARD_ROW" localSheetId="74">#REF!</definedName>
    <definedName name="STANDARD_ROW" localSheetId="75">#REF!</definedName>
    <definedName name="STANDARD_ROW" localSheetId="76">#REF!</definedName>
    <definedName name="STANDARD_ROW" localSheetId="77">#REF!</definedName>
    <definedName name="STANDARD_ROW" localSheetId="78">#REF!</definedName>
    <definedName name="STANDARD_ROW" localSheetId="79">#REF!</definedName>
    <definedName name="STANDARD_ROW" localSheetId="80">#REF!</definedName>
    <definedName name="STANDARD_ROW" localSheetId="81">#REF!</definedName>
    <definedName name="STANDARD_ROW" localSheetId="82">#REF!</definedName>
    <definedName name="STANDARD_ROW" localSheetId="83">#REF!</definedName>
    <definedName name="STANDARD_ROW" localSheetId="84">#REF!</definedName>
    <definedName name="STANDARD_ROW" localSheetId="85">#REF!</definedName>
    <definedName name="STANDARD_ROW" localSheetId="86">#REF!</definedName>
    <definedName name="STANDARD_ROW" localSheetId="87">#REF!</definedName>
    <definedName name="STANDARD_ROW" localSheetId="88">#REF!</definedName>
    <definedName name="STANDARD_ROW" localSheetId="89">#REF!</definedName>
    <definedName name="STANDARD_ROW" localSheetId="90">#REF!</definedName>
    <definedName name="STANDARD_ROW" localSheetId="91">#REF!</definedName>
    <definedName name="STANDARD_ROW" localSheetId="92">#REF!</definedName>
    <definedName name="STANDARD_ROW" localSheetId="93">#REF!</definedName>
    <definedName name="STANDARD_ROW" localSheetId="94">#REF!</definedName>
    <definedName name="STANDARD_ROW" localSheetId="95">#REF!</definedName>
    <definedName name="STANDARD_ROW" localSheetId="96">#REF!</definedName>
    <definedName name="STANDARD_ROW" localSheetId="97">#REF!</definedName>
    <definedName name="STANDARD_ROW" localSheetId="98">#REF!</definedName>
    <definedName name="STANDARD_ROW" localSheetId="99">#REF!</definedName>
    <definedName name="STANDARD_ROW" localSheetId="100">#REF!</definedName>
    <definedName name="STANDARD_ROW" localSheetId="101">#REF!</definedName>
    <definedName name="STANDARD_ROW" localSheetId="102">#REF!</definedName>
    <definedName name="STANDARD_ROW" localSheetId="103">#REF!</definedName>
    <definedName name="STANDARD_ROW" localSheetId="15">#REF!</definedName>
    <definedName name="STANDARD_ROW" localSheetId="16">#REF!</definedName>
    <definedName name="STANDARD_ROW" localSheetId="20">#REF!</definedName>
    <definedName name="STANDARD_ROW" localSheetId="21">#REF!</definedName>
    <definedName name="STANDARD_ROW" localSheetId="22">#REF!</definedName>
    <definedName name="STANDARD_ROW" localSheetId="23">#REF!</definedName>
    <definedName name="STANDARD_ROW" localSheetId="17">#REF!</definedName>
    <definedName name="STANDARD_ROW" localSheetId="24">#REF!</definedName>
    <definedName name="STANDARD_ROW" localSheetId="25">#REF!</definedName>
    <definedName name="STANDARD_ROW" localSheetId="18">#REF!</definedName>
    <definedName name="STANDARD_ROW" localSheetId="19">#REF!</definedName>
    <definedName name="STANDARD_ROW" localSheetId="5">#REF!</definedName>
    <definedName name="STANDARD_ROW" localSheetId="6">#REF!</definedName>
    <definedName name="STANDARD_ROW" localSheetId="7">#REF!</definedName>
    <definedName name="STANDARD_ROW" localSheetId="8">#REF!</definedName>
    <definedName name="STANDARD_ROW" localSheetId="9">#REF!</definedName>
    <definedName name="STANDARD_ROW" localSheetId="10">#REF!</definedName>
    <definedName name="STANDARD_ROW" localSheetId="11">#REF!</definedName>
    <definedName name="STANDARD_ROW" localSheetId="12">#REF!</definedName>
    <definedName name="STANDARD_ROW" localSheetId="13">#REF!</definedName>
    <definedName name="STANDARD_ROW" localSheetId="14">#REF!</definedName>
    <definedName name="STANDARD_ROW">#REF!</definedName>
    <definedName name="susan">"Comment 15"</definedName>
    <definedName name="test" localSheetId="27">#REF!</definedName>
    <definedName name="test" localSheetId="26">#REF!</definedName>
    <definedName name="test" localSheetId="28">#REF!</definedName>
    <definedName name="test" localSheetId="29">#REF!</definedName>
    <definedName name="test" localSheetId="30">#REF!</definedName>
    <definedName name="test" localSheetId="31">#REF!</definedName>
    <definedName name="test" localSheetId="32">#REF!</definedName>
    <definedName name="test" localSheetId="33">#REF!</definedName>
    <definedName name="test" localSheetId="34">#REF!</definedName>
    <definedName name="test" localSheetId="35">#REF!</definedName>
    <definedName name="test" localSheetId="36">#REF!</definedName>
    <definedName name="test" localSheetId="37">#REF!</definedName>
    <definedName name="test" localSheetId="38">#REF!</definedName>
    <definedName name="test" localSheetId="39">#REF!</definedName>
    <definedName name="test" localSheetId="40">#REF!</definedName>
    <definedName name="test" localSheetId="41">#REF!</definedName>
    <definedName name="test" localSheetId="42">#REF!</definedName>
    <definedName name="test" localSheetId="43">#REF!</definedName>
    <definedName name="test" localSheetId="44">#REF!</definedName>
    <definedName name="test" localSheetId="45">#REF!</definedName>
    <definedName name="test" localSheetId="46">#REF!</definedName>
    <definedName name="test" localSheetId="47">#REF!</definedName>
    <definedName name="test" localSheetId="48">#REF!</definedName>
    <definedName name="test" localSheetId="49">#REF!</definedName>
    <definedName name="test" localSheetId="50">#REF!</definedName>
    <definedName name="test" localSheetId="51">#REF!</definedName>
    <definedName name="test" localSheetId="52">#REF!</definedName>
    <definedName name="test" localSheetId="53">#REF!</definedName>
    <definedName name="test" localSheetId="54">#REF!</definedName>
    <definedName name="test" localSheetId="55">#REF!</definedName>
    <definedName name="test" localSheetId="56">#REF!</definedName>
    <definedName name="test" localSheetId="57">#REF!</definedName>
    <definedName name="test" localSheetId="58">#REF!</definedName>
    <definedName name="test" localSheetId="59">#REF!</definedName>
    <definedName name="test" localSheetId="60">#REF!</definedName>
    <definedName name="test" localSheetId="61">#REF!</definedName>
    <definedName name="test" localSheetId="62">#REF!</definedName>
    <definedName name="test" localSheetId="63">#REF!</definedName>
    <definedName name="test" localSheetId="64">#REF!</definedName>
    <definedName name="test" localSheetId="65">#REF!</definedName>
    <definedName name="test" localSheetId="66">#REF!</definedName>
    <definedName name="test" localSheetId="67">#REF!</definedName>
    <definedName name="test" localSheetId="68">#REF!</definedName>
    <definedName name="test" localSheetId="69">#REF!</definedName>
    <definedName name="test" localSheetId="70">#REF!</definedName>
    <definedName name="test" localSheetId="71">#REF!</definedName>
    <definedName name="test" localSheetId="72">#REF!</definedName>
    <definedName name="test" localSheetId="73">#REF!</definedName>
    <definedName name="test" localSheetId="74">#REF!</definedName>
    <definedName name="test" localSheetId="75">#REF!</definedName>
    <definedName name="test" localSheetId="76">#REF!</definedName>
    <definedName name="test" localSheetId="77">#REF!</definedName>
    <definedName name="test" localSheetId="78">#REF!</definedName>
    <definedName name="test" localSheetId="79">#REF!</definedName>
    <definedName name="test" localSheetId="80">#REF!</definedName>
    <definedName name="test" localSheetId="81">#REF!</definedName>
    <definedName name="test" localSheetId="82">#REF!</definedName>
    <definedName name="test" localSheetId="83">#REF!</definedName>
    <definedName name="test" localSheetId="84">#REF!</definedName>
    <definedName name="test" localSheetId="85">#REF!</definedName>
    <definedName name="test" localSheetId="86">#REF!</definedName>
    <definedName name="test" localSheetId="87">#REF!</definedName>
    <definedName name="test" localSheetId="88">#REF!</definedName>
    <definedName name="test" localSheetId="89">#REF!</definedName>
    <definedName name="test" localSheetId="90">#REF!</definedName>
    <definedName name="test" localSheetId="91">#REF!</definedName>
    <definedName name="test" localSheetId="92">#REF!</definedName>
    <definedName name="test" localSheetId="93">#REF!</definedName>
    <definedName name="test" localSheetId="94">#REF!</definedName>
    <definedName name="test" localSheetId="95">#REF!</definedName>
    <definedName name="test" localSheetId="96">#REF!</definedName>
    <definedName name="test" localSheetId="97">#REF!</definedName>
    <definedName name="test" localSheetId="98">#REF!</definedName>
    <definedName name="test" localSheetId="99">#REF!</definedName>
    <definedName name="test" localSheetId="100">#REF!</definedName>
    <definedName name="test" localSheetId="101">#REF!</definedName>
    <definedName name="test" localSheetId="102">#REF!</definedName>
    <definedName name="test" localSheetId="103">#REF!</definedName>
    <definedName name="test" localSheetId="15">#REF!</definedName>
    <definedName name="test" localSheetId="16">#REF!</definedName>
    <definedName name="test" localSheetId="20">#REF!</definedName>
    <definedName name="test" localSheetId="21">#REF!</definedName>
    <definedName name="test" localSheetId="22">#REF!</definedName>
    <definedName name="test" localSheetId="23">#REF!</definedName>
    <definedName name="test" localSheetId="17">#REF!</definedName>
    <definedName name="test" localSheetId="24">#REF!</definedName>
    <definedName name="test" localSheetId="25">#REF!</definedName>
    <definedName name="test" localSheetId="18">#REF!</definedName>
    <definedName name="test" localSheetId="19">#REF!</definedName>
    <definedName name="test" localSheetId="5">#REF!</definedName>
    <definedName name="test" localSheetId="6">#REF!</definedName>
    <definedName name="test" localSheetId="7">#REF!</definedName>
    <definedName name="test" localSheetId="8">#REF!</definedName>
    <definedName name="test" localSheetId="9">#REF!</definedName>
    <definedName name="test" localSheetId="10">#REF!</definedName>
    <definedName name="test" localSheetId="11">#REF!</definedName>
    <definedName name="test" localSheetId="12">#REF!</definedName>
    <definedName name="test" localSheetId="13">#REF!</definedName>
    <definedName name="test" localSheetId="14">#REF!</definedName>
    <definedName name="test">#REF!</definedName>
    <definedName name="test1"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2" localSheetId="27">#REF!</definedName>
    <definedName name="test2" localSheetId="26">#REF!</definedName>
    <definedName name="test2" localSheetId="28">#REF!</definedName>
    <definedName name="test2" localSheetId="29">#REF!</definedName>
    <definedName name="test2" localSheetId="30">#REF!</definedName>
    <definedName name="test2" localSheetId="31">#REF!</definedName>
    <definedName name="test2" localSheetId="32">#REF!</definedName>
    <definedName name="test2" localSheetId="33">#REF!</definedName>
    <definedName name="test2" localSheetId="34">#REF!</definedName>
    <definedName name="test2" localSheetId="35">#REF!</definedName>
    <definedName name="test2" localSheetId="36">#REF!</definedName>
    <definedName name="test2" localSheetId="37">#REF!</definedName>
    <definedName name="test2" localSheetId="38">#REF!</definedName>
    <definedName name="test2" localSheetId="39">#REF!</definedName>
    <definedName name="test2" localSheetId="40">#REF!</definedName>
    <definedName name="test2" localSheetId="41">#REF!</definedName>
    <definedName name="test2" localSheetId="42">#REF!</definedName>
    <definedName name="test2" localSheetId="43">#REF!</definedName>
    <definedName name="test2" localSheetId="44">#REF!</definedName>
    <definedName name="test2" localSheetId="45">#REF!</definedName>
    <definedName name="test2" localSheetId="46">#REF!</definedName>
    <definedName name="test2" localSheetId="47">#REF!</definedName>
    <definedName name="test2" localSheetId="48">#REF!</definedName>
    <definedName name="test2" localSheetId="49">#REF!</definedName>
    <definedName name="test2" localSheetId="50">#REF!</definedName>
    <definedName name="test2" localSheetId="51">#REF!</definedName>
    <definedName name="test2" localSheetId="52">#REF!</definedName>
    <definedName name="test2" localSheetId="53">#REF!</definedName>
    <definedName name="test2" localSheetId="54">#REF!</definedName>
    <definedName name="test2" localSheetId="55">#REF!</definedName>
    <definedName name="test2" localSheetId="56">#REF!</definedName>
    <definedName name="test2" localSheetId="57">#REF!</definedName>
    <definedName name="test2" localSheetId="58">#REF!</definedName>
    <definedName name="test2" localSheetId="59">#REF!</definedName>
    <definedName name="test2" localSheetId="60">#REF!</definedName>
    <definedName name="test2" localSheetId="61">#REF!</definedName>
    <definedName name="test2" localSheetId="62">#REF!</definedName>
    <definedName name="test2" localSheetId="63">#REF!</definedName>
    <definedName name="test2" localSheetId="64">#REF!</definedName>
    <definedName name="test2" localSheetId="65">#REF!</definedName>
    <definedName name="test2" localSheetId="66">#REF!</definedName>
    <definedName name="test2" localSheetId="67">#REF!</definedName>
    <definedName name="test2" localSheetId="68">#REF!</definedName>
    <definedName name="test2" localSheetId="69">#REF!</definedName>
    <definedName name="test2" localSheetId="70">#REF!</definedName>
    <definedName name="test2" localSheetId="71">#REF!</definedName>
    <definedName name="test2" localSheetId="72">#REF!</definedName>
    <definedName name="test2" localSheetId="73">#REF!</definedName>
    <definedName name="test2" localSheetId="74">#REF!</definedName>
    <definedName name="test2" localSheetId="75">#REF!</definedName>
    <definedName name="test2" localSheetId="76">#REF!</definedName>
    <definedName name="test2" localSheetId="77">#REF!</definedName>
    <definedName name="test2" localSheetId="78">#REF!</definedName>
    <definedName name="test2" localSheetId="79">#REF!</definedName>
    <definedName name="test2" localSheetId="80">#REF!</definedName>
    <definedName name="test2" localSheetId="81">#REF!</definedName>
    <definedName name="test2" localSheetId="82">#REF!</definedName>
    <definedName name="test2" localSheetId="83">#REF!</definedName>
    <definedName name="test2" localSheetId="84">#REF!</definedName>
    <definedName name="test2" localSheetId="85">#REF!</definedName>
    <definedName name="test2" localSheetId="86">#REF!</definedName>
    <definedName name="test2" localSheetId="87">#REF!</definedName>
    <definedName name="test2" localSheetId="88">#REF!</definedName>
    <definedName name="test2" localSheetId="89">#REF!</definedName>
    <definedName name="test2" localSheetId="90">#REF!</definedName>
    <definedName name="test2" localSheetId="91">#REF!</definedName>
    <definedName name="test2" localSheetId="92">#REF!</definedName>
    <definedName name="test2" localSheetId="93">#REF!</definedName>
    <definedName name="test2" localSheetId="94">#REF!</definedName>
    <definedName name="test2" localSheetId="95">#REF!</definedName>
    <definedName name="test2" localSheetId="96">#REF!</definedName>
    <definedName name="test2" localSheetId="97">#REF!</definedName>
    <definedName name="test2" localSheetId="98">#REF!</definedName>
    <definedName name="test2" localSheetId="99">#REF!</definedName>
    <definedName name="test2" localSheetId="100">#REF!</definedName>
    <definedName name="test2" localSheetId="101">#REF!</definedName>
    <definedName name="test2" localSheetId="102">#REF!</definedName>
    <definedName name="test2" localSheetId="103">#REF!</definedName>
    <definedName name="test2" localSheetId="15">#REF!</definedName>
    <definedName name="test2" localSheetId="16">#REF!</definedName>
    <definedName name="test2" localSheetId="20">#REF!</definedName>
    <definedName name="test2" localSheetId="21">#REF!</definedName>
    <definedName name="test2" localSheetId="22">#REF!</definedName>
    <definedName name="test2" localSheetId="23">#REF!</definedName>
    <definedName name="test2" localSheetId="17">#REF!</definedName>
    <definedName name="test2" localSheetId="24">#REF!</definedName>
    <definedName name="test2" localSheetId="25">#REF!</definedName>
    <definedName name="test2" localSheetId="18">#REF!</definedName>
    <definedName name="test2" localSheetId="19">#REF!</definedName>
    <definedName name="test2" localSheetId="5">#REF!</definedName>
    <definedName name="test2" localSheetId="6">#REF!</definedName>
    <definedName name="test2" localSheetId="7">#REF!</definedName>
    <definedName name="test2" localSheetId="8">#REF!</definedName>
    <definedName name="test2" localSheetId="9">#REF!</definedName>
    <definedName name="test2" localSheetId="10">#REF!</definedName>
    <definedName name="test2" localSheetId="11">#REF!</definedName>
    <definedName name="test2" localSheetId="12">#REF!</definedName>
    <definedName name="test2" localSheetId="13">#REF!</definedName>
    <definedName name="test2" localSheetId="14">#REF!</definedName>
    <definedName name="test2">#REF!</definedName>
    <definedName name="Tools"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TAL___PT_BII" localSheetId="27">#REF!</definedName>
    <definedName name="TOTAL___PT_BII" localSheetId="26">#REF!</definedName>
    <definedName name="TOTAL___PT_BII" localSheetId="28">#REF!</definedName>
    <definedName name="TOTAL___PT_BII" localSheetId="29">#REF!</definedName>
    <definedName name="TOTAL___PT_BII" localSheetId="30">#REF!</definedName>
    <definedName name="TOTAL___PT_BII" localSheetId="31">#REF!</definedName>
    <definedName name="TOTAL___PT_BII" localSheetId="32">#REF!</definedName>
    <definedName name="TOTAL___PT_BII" localSheetId="33">#REF!</definedName>
    <definedName name="TOTAL___PT_BII" localSheetId="34">#REF!</definedName>
    <definedName name="TOTAL___PT_BII" localSheetId="35">#REF!</definedName>
    <definedName name="TOTAL___PT_BII" localSheetId="36">#REF!</definedName>
    <definedName name="TOTAL___PT_BII" localSheetId="37">#REF!</definedName>
    <definedName name="TOTAL___PT_BII" localSheetId="38">#REF!</definedName>
    <definedName name="TOTAL___PT_BII" localSheetId="39">#REF!</definedName>
    <definedName name="TOTAL___PT_BII" localSheetId="40">#REF!</definedName>
    <definedName name="TOTAL___PT_BII" localSheetId="41">#REF!</definedName>
    <definedName name="TOTAL___PT_BII" localSheetId="42">#REF!</definedName>
    <definedName name="TOTAL___PT_BII" localSheetId="43">#REF!</definedName>
    <definedName name="TOTAL___PT_BII" localSheetId="44">#REF!</definedName>
    <definedName name="TOTAL___PT_BII" localSheetId="45">#REF!</definedName>
    <definedName name="TOTAL___PT_BII" localSheetId="46">#REF!</definedName>
    <definedName name="TOTAL___PT_BII" localSheetId="47">#REF!</definedName>
    <definedName name="TOTAL___PT_BII" localSheetId="48">#REF!</definedName>
    <definedName name="TOTAL___PT_BII" localSheetId="49">#REF!</definedName>
    <definedName name="TOTAL___PT_BII" localSheetId="50">#REF!</definedName>
    <definedName name="TOTAL___PT_BII" localSheetId="51">#REF!</definedName>
    <definedName name="TOTAL___PT_BII" localSheetId="52">#REF!</definedName>
    <definedName name="TOTAL___PT_BII" localSheetId="53">#REF!</definedName>
    <definedName name="TOTAL___PT_BII" localSheetId="54">#REF!</definedName>
    <definedName name="TOTAL___PT_BII" localSheetId="55">#REF!</definedName>
    <definedName name="TOTAL___PT_BII" localSheetId="56">#REF!</definedName>
    <definedName name="TOTAL___PT_BII" localSheetId="57">#REF!</definedName>
    <definedName name="TOTAL___PT_BII" localSheetId="58">#REF!</definedName>
    <definedName name="TOTAL___PT_BII" localSheetId="59">#REF!</definedName>
    <definedName name="TOTAL___PT_BII" localSheetId="60">#REF!</definedName>
    <definedName name="TOTAL___PT_BII" localSheetId="61">#REF!</definedName>
    <definedName name="TOTAL___PT_BII" localSheetId="62">#REF!</definedName>
    <definedName name="TOTAL___PT_BII" localSheetId="63">#REF!</definedName>
    <definedName name="TOTAL___PT_BII" localSheetId="64">#REF!</definedName>
    <definedName name="TOTAL___PT_BII" localSheetId="65">#REF!</definedName>
    <definedName name="TOTAL___PT_BII" localSheetId="66">#REF!</definedName>
    <definedName name="TOTAL___PT_BII" localSheetId="67">#REF!</definedName>
    <definedName name="TOTAL___PT_BII" localSheetId="68">#REF!</definedName>
    <definedName name="TOTAL___PT_BII" localSheetId="69">#REF!</definedName>
    <definedName name="TOTAL___PT_BII" localSheetId="70">#REF!</definedName>
    <definedName name="TOTAL___PT_BII" localSheetId="71">#REF!</definedName>
    <definedName name="TOTAL___PT_BII" localSheetId="72">#REF!</definedName>
    <definedName name="TOTAL___PT_BII" localSheetId="73">#REF!</definedName>
    <definedName name="TOTAL___PT_BII" localSheetId="74">#REF!</definedName>
    <definedName name="TOTAL___PT_BII" localSheetId="75">#REF!</definedName>
    <definedName name="TOTAL___PT_BII" localSheetId="76">#REF!</definedName>
    <definedName name="TOTAL___PT_BII" localSheetId="77">#REF!</definedName>
    <definedName name="TOTAL___PT_BII" localSheetId="78">#REF!</definedName>
    <definedName name="TOTAL___PT_BII" localSheetId="79">#REF!</definedName>
    <definedName name="TOTAL___PT_BII" localSheetId="80">#REF!</definedName>
    <definedName name="TOTAL___PT_BII" localSheetId="81">#REF!</definedName>
    <definedName name="TOTAL___PT_BII" localSheetId="82">#REF!</definedName>
    <definedName name="TOTAL___PT_BII" localSheetId="83">#REF!</definedName>
    <definedName name="TOTAL___PT_BII" localSheetId="84">#REF!</definedName>
    <definedName name="TOTAL___PT_BII" localSheetId="85">#REF!</definedName>
    <definedName name="TOTAL___PT_BII" localSheetId="86">#REF!</definedName>
    <definedName name="TOTAL___PT_BII" localSheetId="87">#REF!</definedName>
    <definedName name="TOTAL___PT_BII" localSheetId="88">#REF!</definedName>
    <definedName name="TOTAL___PT_BII" localSheetId="89">#REF!</definedName>
    <definedName name="TOTAL___PT_BII" localSheetId="90">#REF!</definedName>
    <definedName name="TOTAL___PT_BII" localSheetId="91">#REF!</definedName>
    <definedName name="TOTAL___PT_BII" localSheetId="92">#REF!</definedName>
    <definedName name="TOTAL___PT_BII" localSheetId="93">#REF!</definedName>
    <definedName name="TOTAL___PT_BII" localSheetId="94">#REF!</definedName>
    <definedName name="TOTAL___PT_BII" localSheetId="95">#REF!</definedName>
    <definedName name="TOTAL___PT_BII" localSheetId="96">#REF!</definedName>
    <definedName name="TOTAL___PT_BII" localSheetId="97">#REF!</definedName>
    <definedName name="TOTAL___PT_BII" localSheetId="98">#REF!</definedName>
    <definedName name="TOTAL___PT_BII" localSheetId="99">#REF!</definedName>
    <definedName name="TOTAL___PT_BII" localSheetId="100">#REF!</definedName>
    <definedName name="TOTAL___PT_BII" localSheetId="101">#REF!</definedName>
    <definedName name="TOTAL___PT_BII" localSheetId="102">#REF!</definedName>
    <definedName name="TOTAL___PT_BII" localSheetId="103">#REF!</definedName>
    <definedName name="TOTAL___PT_BII" localSheetId="15">#REF!</definedName>
    <definedName name="TOTAL___PT_BII" localSheetId="16">#REF!</definedName>
    <definedName name="TOTAL___PT_BII" localSheetId="20">#REF!</definedName>
    <definedName name="TOTAL___PT_BII" localSheetId="21">#REF!</definedName>
    <definedName name="TOTAL___PT_BII" localSheetId="22">#REF!</definedName>
    <definedName name="TOTAL___PT_BII" localSheetId="23">#REF!</definedName>
    <definedName name="TOTAL___PT_BII" localSheetId="17">#REF!</definedName>
    <definedName name="TOTAL___PT_BII" localSheetId="24">#REF!</definedName>
    <definedName name="TOTAL___PT_BII" localSheetId="25">#REF!</definedName>
    <definedName name="TOTAL___PT_BII" localSheetId="18">#REF!</definedName>
    <definedName name="TOTAL___PT_BII" localSheetId="19">#REF!</definedName>
    <definedName name="TOTAL___PT_BII" localSheetId="5">#REF!</definedName>
    <definedName name="TOTAL___PT_BII" localSheetId="6">#REF!</definedName>
    <definedName name="TOTAL___PT_BII" localSheetId="7">#REF!</definedName>
    <definedName name="TOTAL___PT_BII" localSheetId="8">#REF!</definedName>
    <definedName name="TOTAL___PT_BII" localSheetId="9">#REF!</definedName>
    <definedName name="TOTAL___PT_BII" localSheetId="10">#REF!</definedName>
    <definedName name="TOTAL___PT_BII" localSheetId="11">#REF!</definedName>
    <definedName name="TOTAL___PT_BII" localSheetId="12">#REF!</definedName>
    <definedName name="TOTAL___PT_BII" localSheetId="13">#REF!</definedName>
    <definedName name="TOTAL___PT_BII" localSheetId="14">#REF!</definedName>
    <definedName name="TOTAL___PT_BII">#REF!</definedName>
    <definedName name="Update_Act" localSheetId="27">[11]!Update_Act</definedName>
    <definedName name="Update_Act" localSheetId="26">[11]!Update_Act</definedName>
    <definedName name="Update_Act" localSheetId="28">[11]!Update_Act</definedName>
    <definedName name="Update_Act" localSheetId="29">[11]!Update_Act</definedName>
    <definedName name="Update_Act" localSheetId="30">[11]!Update_Act</definedName>
    <definedName name="Update_Act" localSheetId="31">[11]!Update_Act</definedName>
    <definedName name="Update_Act" localSheetId="32">[11]!Update_Act</definedName>
    <definedName name="Update_Act" localSheetId="33">[11]!Update_Act</definedName>
    <definedName name="Update_Act" localSheetId="34">[11]!Update_Act</definedName>
    <definedName name="Update_Act" localSheetId="35">[11]!Update_Act</definedName>
    <definedName name="Update_Act" localSheetId="36">[11]!Update_Act</definedName>
    <definedName name="Update_Act" localSheetId="37">[11]!Update_Act</definedName>
    <definedName name="Update_Act" localSheetId="38">[11]!Update_Act</definedName>
    <definedName name="Update_Act" localSheetId="39">[11]!Update_Act</definedName>
    <definedName name="Update_Act" localSheetId="40">[11]!Update_Act</definedName>
    <definedName name="Update_Act" localSheetId="41">[11]!Update_Act</definedName>
    <definedName name="Update_Act" localSheetId="42">[11]!Update_Act</definedName>
    <definedName name="Update_Act" localSheetId="43">[11]!Update_Act</definedName>
    <definedName name="Update_Act" localSheetId="44">[11]!Update_Act</definedName>
    <definedName name="Update_Act" localSheetId="45">[11]!Update_Act</definedName>
    <definedName name="Update_Act" localSheetId="46">[11]!Update_Act</definedName>
    <definedName name="Update_Act" localSheetId="47">[11]!Update_Act</definedName>
    <definedName name="Update_Act" localSheetId="48">[11]!Update_Act</definedName>
    <definedName name="Update_Act" localSheetId="49">[11]!Update_Act</definedName>
    <definedName name="Update_Act" localSheetId="50">[11]!Update_Act</definedName>
    <definedName name="Update_Act" localSheetId="51">[11]!Update_Act</definedName>
    <definedName name="Update_Act" localSheetId="52">[11]!Update_Act</definedName>
    <definedName name="Update_Act" localSheetId="53">[11]!Update_Act</definedName>
    <definedName name="Update_Act" localSheetId="54">[11]!Update_Act</definedName>
    <definedName name="Update_Act" localSheetId="55">[11]!Update_Act</definedName>
    <definedName name="Update_Act" localSheetId="56">[11]!Update_Act</definedName>
    <definedName name="Update_Act" localSheetId="57">[11]!Update_Act</definedName>
    <definedName name="Update_Act" localSheetId="58">[11]!Update_Act</definedName>
    <definedName name="Update_Act" localSheetId="59">[11]!Update_Act</definedName>
    <definedName name="Update_Act" localSheetId="60">[11]!Update_Act</definedName>
    <definedName name="Update_Act" localSheetId="61">[11]!Update_Act</definedName>
    <definedName name="Update_Act" localSheetId="62">[11]!Update_Act</definedName>
    <definedName name="Update_Act" localSheetId="63">[11]!Update_Act</definedName>
    <definedName name="Update_Act" localSheetId="64">[11]!Update_Act</definedName>
    <definedName name="Update_Act" localSheetId="65">[11]!Update_Act</definedName>
    <definedName name="Update_Act" localSheetId="66">[11]!Update_Act</definedName>
    <definedName name="Update_Act" localSheetId="67">[11]!Update_Act</definedName>
    <definedName name="Update_Act" localSheetId="68">[11]!Update_Act</definedName>
    <definedName name="Update_Act" localSheetId="69">[11]!Update_Act</definedName>
    <definedName name="Update_Act" localSheetId="70">[11]!Update_Act</definedName>
    <definedName name="Update_Act" localSheetId="71">[11]!Update_Act</definedName>
    <definedName name="Update_Act" localSheetId="72">[11]!Update_Act</definedName>
    <definedName name="Update_Act" localSheetId="73">[11]!Update_Act</definedName>
    <definedName name="Update_Act" localSheetId="74">[11]!Update_Act</definedName>
    <definedName name="Update_Act" localSheetId="75">[11]!Update_Act</definedName>
    <definedName name="Update_Act" localSheetId="76">[11]!Update_Act</definedName>
    <definedName name="Update_Act" localSheetId="77">[11]!Update_Act</definedName>
    <definedName name="Update_Act" localSheetId="78">[11]!Update_Act</definedName>
    <definedName name="Update_Act" localSheetId="79">[11]!Update_Act</definedName>
    <definedName name="Update_Act" localSheetId="80">[11]!Update_Act</definedName>
    <definedName name="Update_Act" localSheetId="81">[11]!Update_Act</definedName>
    <definedName name="Update_Act" localSheetId="82">[11]!Update_Act</definedName>
    <definedName name="Update_Act" localSheetId="83">[11]!Update_Act</definedName>
    <definedName name="Update_Act" localSheetId="84">[11]!Update_Act</definedName>
    <definedName name="Update_Act" localSheetId="85">[11]!Update_Act</definedName>
    <definedName name="Update_Act" localSheetId="86">[11]!Update_Act</definedName>
    <definedName name="Update_Act" localSheetId="87">[11]!Update_Act</definedName>
    <definedName name="Update_Act" localSheetId="88">[11]!Update_Act</definedName>
    <definedName name="Update_Act" localSheetId="89">[11]!Update_Act</definedName>
    <definedName name="Update_Act" localSheetId="90">[11]!Update_Act</definedName>
    <definedName name="Update_Act" localSheetId="91">[11]!Update_Act</definedName>
    <definedName name="Update_Act" localSheetId="92">[11]!Update_Act</definedName>
    <definedName name="Update_Act" localSheetId="93">[11]!Update_Act</definedName>
    <definedName name="Update_Act" localSheetId="94">[11]!Update_Act</definedName>
    <definedName name="Update_Act" localSheetId="95">[11]!Update_Act</definedName>
    <definedName name="Update_Act" localSheetId="96">[11]!Update_Act</definedName>
    <definedName name="Update_Act" localSheetId="97">[11]!Update_Act</definedName>
    <definedName name="Update_Act" localSheetId="98">[11]!Update_Act</definedName>
    <definedName name="Update_Act" localSheetId="99">[11]!Update_Act</definedName>
    <definedName name="Update_Act" localSheetId="100">[11]!Update_Act</definedName>
    <definedName name="Update_Act" localSheetId="101">[11]!Update_Act</definedName>
    <definedName name="Update_Act" localSheetId="102">[11]!Update_Act</definedName>
    <definedName name="Update_Act" localSheetId="103">[11]!Update_Act</definedName>
    <definedName name="Update_Act" localSheetId="104">[11]!Update_Act</definedName>
    <definedName name="Update_Act" localSheetId="15">[11]!Update_Act</definedName>
    <definedName name="Update_Act" localSheetId="16">[11]!Update_Act</definedName>
    <definedName name="Update_Act" localSheetId="20">[11]!Update_Act</definedName>
    <definedName name="Update_Act" localSheetId="21">[11]!Update_Act</definedName>
    <definedName name="Update_Act" localSheetId="22">[11]!Update_Act</definedName>
    <definedName name="Update_Act" localSheetId="23">[11]!Update_Act</definedName>
    <definedName name="Update_Act" localSheetId="17">[11]!Update_Act</definedName>
    <definedName name="Update_Act" localSheetId="24">[11]!Update_Act</definedName>
    <definedName name="Update_Act" localSheetId="25">[11]!Update_Act</definedName>
    <definedName name="Update_Act" localSheetId="18">[11]!Update_Act</definedName>
    <definedName name="Update_Act" localSheetId="19">[11]!Update_Act</definedName>
    <definedName name="Update_Act" localSheetId="5">[11]!Update_Act</definedName>
    <definedName name="Update_Act" localSheetId="6">[11]!Update_Act</definedName>
    <definedName name="Update_Act" localSheetId="7">[11]!Update_Act</definedName>
    <definedName name="Update_Act" localSheetId="8">[11]!Update_Act</definedName>
    <definedName name="Update_Act" localSheetId="9">[11]!Update_Act</definedName>
    <definedName name="Update_Act" localSheetId="10">[11]!Update_Act</definedName>
    <definedName name="Update_Act" localSheetId="11">[11]!Update_Act</definedName>
    <definedName name="Update_Act" localSheetId="12">[11]!Update_Act</definedName>
    <definedName name="Update_Act" localSheetId="13">[11]!Update_Act</definedName>
    <definedName name="Update_Act" localSheetId="14">[11]!Update_Act</definedName>
    <definedName name="Update_Act">[11]!Update_Act</definedName>
    <definedName name="Update_Flow" localSheetId="27">[11]!Update_Flow</definedName>
    <definedName name="Update_Flow" localSheetId="26">[11]!Update_Flow</definedName>
    <definedName name="Update_Flow" localSheetId="28">[11]!Update_Flow</definedName>
    <definedName name="Update_Flow" localSheetId="29">[11]!Update_Flow</definedName>
    <definedName name="Update_Flow" localSheetId="30">[11]!Update_Flow</definedName>
    <definedName name="Update_Flow" localSheetId="31">[11]!Update_Flow</definedName>
    <definedName name="Update_Flow" localSheetId="32">[11]!Update_Flow</definedName>
    <definedName name="Update_Flow" localSheetId="33">[11]!Update_Flow</definedName>
    <definedName name="Update_Flow" localSheetId="34">[11]!Update_Flow</definedName>
    <definedName name="Update_Flow" localSheetId="35">[11]!Update_Flow</definedName>
    <definedName name="Update_Flow" localSheetId="36">[11]!Update_Flow</definedName>
    <definedName name="Update_Flow" localSheetId="37">[11]!Update_Flow</definedName>
    <definedName name="Update_Flow" localSheetId="38">[11]!Update_Flow</definedName>
    <definedName name="Update_Flow" localSheetId="39">[11]!Update_Flow</definedName>
    <definedName name="Update_Flow" localSheetId="40">[11]!Update_Flow</definedName>
    <definedName name="Update_Flow" localSheetId="41">[11]!Update_Flow</definedName>
    <definedName name="Update_Flow" localSheetId="42">[11]!Update_Flow</definedName>
    <definedName name="Update_Flow" localSheetId="43">[11]!Update_Flow</definedName>
    <definedName name="Update_Flow" localSheetId="44">[11]!Update_Flow</definedName>
    <definedName name="Update_Flow" localSheetId="45">[11]!Update_Flow</definedName>
    <definedName name="Update_Flow" localSheetId="46">[11]!Update_Flow</definedName>
    <definedName name="Update_Flow" localSheetId="47">[11]!Update_Flow</definedName>
    <definedName name="Update_Flow" localSheetId="48">[11]!Update_Flow</definedName>
    <definedName name="Update_Flow" localSheetId="49">[11]!Update_Flow</definedName>
    <definedName name="Update_Flow" localSheetId="50">[11]!Update_Flow</definedName>
    <definedName name="Update_Flow" localSheetId="51">[11]!Update_Flow</definedName>
    <definedName name="Update_Flow" localSheetId="52">[11]!Update_Flow</definedName>
    <definedName name="Update_Flow" localSheetId="53">[11]!Update_Flow</definedName>
    <definedName name="Update_Flow" localSheetId="54">[11]!Update_Flow</definedName>
    <definedName name="Update_Flow" localSheetId="55">[11]!Update_Flow</definedName>
    <definedName name="Update_Flow" localSheetId="56">[11]!Update_Flow</definedName>
    <definedName name="Update_Flow" localSheetId="57">[11]!Update_Flow</definedName>
    <definedName name="Update_Flow" localSheetId="58">[11]!Update_Flow</definedName>
    <definedName name="Update_Flow" localSheetId="59">[11]!Update_Flow</definedName>
    <definedName name="Update_Flow" localSheetId="60">[11]!Update_Flow</definedName>
    <definedName name="Update_Flow" localSheetId="61">[11]!Update_Flow</definedName>
    <definedName name="Update_Flow" localSheetId="62">[11]!Update_Flow</definedName>
    <definedName name="Update_Flow" localSheetId="63">[11]!Update_Flow</definedName>
    <definedName name="Update_Flow" localSheetId="64">[11]!Update_Flow</definedName>
    <definedName name="Update_Flow" localSheetId="65">[11]!Update_Flow</definedName>
    <definedName name="Update_Flow" localSheetId="66">[11]!Update_Flow</definedName>
    <definedName name="Update_Flow" localSheetId="67">[11]!Update_Flow</definedName>
    <definedName name="Update_Flow" localSheetId="68">[11]!Update_Flow</definedName>
    <definedName name="Update_Flow" localSheetId="69">[11]!Update_Flow</definedName>
    <definedName name="Update_Flow" localSheetId="70">[11]!Update_Flow</definedName>
    <definedName name="Update_Flow" localSheetId="71">[11]!Update_Flow</definedName>
    <definedName name="Update_Flow" localSheetId="72">[11]!Update_Flow</definedName>
    <definedName name="Update_Flow" localSheetId="73">[11]!Update_Flow</definedName>
    <definedName name="Update_Flow" localSheetId="74">[11]!Update_Flow</definedName>
    <definedName name="Update_Flow" localSheetId="75">[11]!Update_Flow</definedName>
    <definedName name="Update_Flow" localSheetId="76">[11]!Update_Flow</definedName>
    <definedName name="Update_Flow" localSheetId="77">[11]!Update_Flow</definedName>
    <definedName name="Update_Flow" localSheetId="78">[11]!Update_Flow</definedName>
    <definedName name="Update_Flow" localSheetId="79">[11]!Update_Flow</definedName>
    <definedName name="Update_Flow" localSheetId="80">[11]!Update_Flow</definedName>
    <definedName name="Update_Flow" localSheetId="81">[11]!Update_Flow</definedName>
    <definedName name="Update_Flow" localSheetId="82">[11]!Update_Flow</definedName>
    <definedName name="Update_Flow" localSheetId="83">[11]!Update_Flow</definedName>
    <definedName name="Update_Flow" localSheetId="84">[11]!Update_Flow</definedName>
    <definedName name="Update_Flow" localSheetId="85">[11]!Update_Flow</definedName>
    <definedName name="Update_Flow" localSheetId="86">[11]!Update_Flow</definedName>
    <definedName name="Update_Flow" localSheetId="87">[11]!Update_Flow</definedName>
    <definedName name="Update_Flow" localSheetId="88">[11]!Update_Flow</definedName>
    <definedName name="Update_Flow" localSheetId="89">[11]!Update_Flow</definedName>
    <definedName name="Update_Flow" localSheetId="90">[11]!Update_Flow</definedName>
    <definedName name="Update_Flow" localSheetId="91">[11]!Update_Flow</definedName>
    <definedName name="Update_Flow" localSheetId="92">[11]!Update_Flow</definedName>
    <definedName name="Update_Flow" localSheetId="93">[11]!Update_Flow</definedName>
    <definedName name="Update_Flow" localSheetId="94">[11]!Update_Flow</definedName>
    <definedName name="Update_Flow" localSheetId="95">[11]!Update_Flow</definedName>
    <definedName name="Update_Flow" localSheetId="96">[11]!Update_Flow</definedName>
    <definedName name="Update_Flow" localSheetId="97">[11]!Update_Flow</definedName>
    <definedName name="Update_Flow" localSheetId="98">[11]!Update_Flow</definedName>
    <definedName name="Update_Flow" localSheetId="99">[11]!Update_Flow</definedName>
    <definedName name="Update_Flow" localSheetId="100">[11]!Update_Flow</definedName>
    <definedName name="Update_Flow" localSheetId="101">[11]!Update_Flow</definedName>
    <definedName name="Update_Flow" localSheetId="102">[11]!Update_Flow</definedName>
    <definedName name="Update_Flow" localSheetId="103">[11]!Update_Flow</definedName>
    <definedName name="Update_Flow" localSheetId="104">[11]!Update_Flow</definedName>
    <definedName name="Update_Flow" localSheetId="15">[11]!Update_Flow</definedName>
    <definedName name="Update_Flow" localSheetId="16">[11]!Update_Flow</definedName>
    <definedName name="Update_Flow" localSheetId="20">[11]!Update_Flow</definedName>
    <definedName name="Update_Flow" localSheetId="21">[11]!Update_Flow</definedName>
    <definedName name="Update_Flow" localSheetId="22">[11]!Update_Flow</definedName>
    <definedName name="Update_Flow" localSheetId="23">[11]!Update_Flow</definedName>
    <definedName name="Update_Flow" localSheetId="17">[11]!Update_Flow</definedName>
    <definedName name="Update_Flow" localSheetId="24">[11]!Update_Flow</definedName>
    <definedName name="Update_Flow" localSheetId="25">[11]!Update_Flow</definedName>
    <definedName name="Update_Flow" localSheetId="18">[11]!Update_Flow</definedName>
    <definedName name="Update_Flow" localSheetId="19">[11]!Update_Flow</definedName>
    <definedName name="Update_Flow" localSheetId="5">[11]!Update_Flow</definedName>
    <definedName name="Update_Flow" localSheetId="6">[11]!Update_Flow</definedName>
    <definedName name="Update_Flow" localSheetId="7">[11]!Update_Flow</definedName>
    <definedName name="Update_Flow" localSheetId="8">[11]!Update_Flow</definedName>
    <definedName name="Update_Flow" localSheetId="9">[11]!Update_Flow</definedName>
    <definedName name="Update_Flow" localSheetId="10">[11]!Update_Flow</definedName>
    <definedName name="Update_Flow" localSheetId="11">[11]!Update_Flow</definedName>
    <definedName name="Update_Flow" localSheetId="12">[11]!Update_Flow</definedName>
    <definedName name="Update_Flow" localSheetId="13">[11]!Update_Flow</definedName>
    <definedName name="Update_Flow" localSheetId="14">[11]!Update_Flow</definedName>
    <definedName name="Update_Flow">[11]!Update_Flow</definedName>
    <definedName name="Update_Gamen" localSheetId="27">[17]!Update_Gamen</definedName>
    <definedName name="Update_Gamen" localSheetId="26">[17]!Update_Gamen</definedName>
    <definedName name="Update_Gamen" localSheetId="28">[17]!Update_Gamen</definedName>
    <definedName name="Update_Gamen" localSheetId="29">[17]!Update_Gamen</definedName>
    <definedName name="Update_Gamen" localSheetId="30">[17]!Update_Gamen</definedName>
    <definedName name="Update_Gamen" localSheetId="31">[17]!Update_Gamen</definedName>
    <definedName name="Update_Gamen" localSheetId="32">[17]!Update_Gamen</definedName>
    <definedName name="Update_Gamen" localSheetId="33">[17]!Update_Gamen</definedName>
    <definedName name="Update_Gamen" localSheetId="34">[17]!Update_Gamen</definedName>
    <definedName name="Update_Gamen" localSheetId="35">[17]!Update_Gamen</definedName>
    <definedName name="Update_Gamen" localSheetId="36">[17]!Update_Gamen</definedName>
    <definedName name="Update_Gamen" localSheetId="37">[17]!Update_Gamen</definedName>
    <definedName name="Update_Gamen" localSheetId="38">[17]!Update_Gamen</definedName>
    <definedName name="Update_Gamen" localSheetId="39">[17]!Update_Gamen</definedName>
    <definedName name="Update_Gamen" localSheetId="40">[17]!Update_Gamen</definedName>
    <definedName name="Update_Gamen" localSheetId="41">[17]!Update_Gamen</definedName>
    <definedName name="Update_Gamen" localSheetId="42">[17]!Update_Gamen</definedName>
    <definedName name="Update_Gamen" localSheetId="43">[17]!Update_Gamen</definedName>
    <definedName name="Update_Gamen" localSheetId="44">[17]!Update_Gamen</definedName>
    <definedName name="Update_Gamen" localSheetId="45">[17]!Update_Gamen</definedName>
    <definedName name="Update_Gamen" localSheetId="46">[17]!Update_Gamen</definedName>
    <definedName name="Update_Gamen" localSheetId="47">[17]!Update_Gamen</definedName>
    <definedName name="Update_Gamen" localSheetId="48">[17]!Update_Gamen</definedName>
    <definedName name="Update_Gamen" localSheetId="49">[17]!Update_Gamen</definedName>
    <definedName name="Update_Gamen" localSheetId="50">[17]!Update_Gamen</definedName>
    <definedName name="Update_Gamen" localSheetId="51">[17]!Update_Gamen</definedName>
    <definedName name="Update_Gamen" localSheetId="52">[17]!Update_Gamen</definedName>
    <definedName name="Update_Gamen" localSheetId="53">[17]!Update_Gamen</definedName>
    <definedName name="Update_Gamen" localSheetId="54">[17]!Update_Gamen</definedName>
    <definedName name="Update_Gamen" localSheetId="55">[17]!Update_Gamen</definedName>
    <definedName name="Update_Gamen" localSheetId="56">[17]!Update_Gamen</definedName>
    <definedName name="Update_Gamen" localSheetId="57">[17]!Update_Gamen</definedName>
    <definedName name="Update_Gamen" localSheetId="58">[17]!Update_Gamen</definedName>
    <definedName name="Update_Gamen" localSheetId="59">[17]!Update_Gamen</definedName>
    <definedName name="Update_Gamen" localSheetId="60">[17]!Update_Gamen</definedName>
    <definedName name="Update_Gamen" localSheetId="61">[17]!Update_Gamen</definedName>
    <definedName name="Update_Gamen" localSheetId="62">[17]!Update_Gamen</definedName>
    <definedName name="Update_Gamen" localSheetId="63">[17]!Update_Gamen</definedName>
    <definedName name="Update_Gamen" localSheetId="64">[17]!Update_Gamen</definedName>
    <definedName name="Update_Gamen" localSheetId="65">[17]!Update_Gamen</definedName>
    <definedName name="Update_Gamen" localSheetId="66">[17]!Update_Gamen</definedName>
    <definedName name="Update_Gamen" localSheetId="67">[17]!Update_Gamen</definedName>
    <definedName name="Update_Gamen" localSheetId="68">[17]!Update_Gamen</definedName>
    <definedName name="Update_Gamen" localSheetId="69">[17]!Update_Gamen</definedName>
    <definedName name="Update_Gamen" localSheetId="70">[17]!Update_Gamen</definedName>
    <definedName name="Update_Gamen" localSheetId="71">[17]!Update_Gamen</definedName>
    <definedName name="Update_Gamen" localSheetId="72">[17]!Update_Gamen</definedName>
    <definedName name="Update_Gamen" localSheetId="73">[17]!Update_Gamen</definedName>
    <definedName name="Update_Gamen" localSheetId="74">[17]!Update_Gamen</definedName>
    <definedName name="Update_Gamen" localSheetId="75">[17]!Update_Gamen</definedName>
    <definedName name="Update_Gamen" localSheetId="76">[17]!Update_Gamen</definedName>
    <definedName name="Update_Gamen" localSheetId="77">[17]!Update_Gamen</definedName>
    <definedName name="Update_Gamen" localSheetId="78">[17]!Update_Gamen</definedName>
    <definedName name="Update_Gamen" localSheetId="79">[17]!Update_Gamen</definedName>
    <definedName name="Update_Gamen" localSheetId="80">[17]!Update_Gamen</definedName>
    <definedName name="Update_Gamen" localSheetId="81">[17]!Update_Gamen</definedName>
    <definedName name="Update_Gamen" localSheetId="82">[17]!Update_Gamen</definedName>
    <definedName name="Update_Gamen" localSheetId="83">[17]!Update_Gamen</definedName>
    <definedName name="Update_Gamen" localSheetId="84">[17]!Update_Gamen</definedName>
    <definedName name="Update_Gamen" localSheetId="85">[17]!Update_Gamen</definedName>
    <definedName name="Update_Gamen" localSheetId="86">[17]!Update_Gamen</definedName>
    <definedName name="Update_Gamen" localSheetId="87">[17]!Update_Gamen</definedName>
    <definedName name="Update_Gamen" localSheetId="88">[17]!Update_Gamen</definedName>
    <definedName name="Update_Gamen" localSheetId="89">[17]!Update_Gamen</definedName>
    <definedName name="Update_Gamen" localSheetId="90">[17]!Update_Gamen</definedName>
    <definedName name="Update_Gamen" localSheetId="91">[17]!Update_Gamen</definedName>
    <definedName name="Update_Gamen" localSheetId="92">[17]!Update_Gamen</definedName>
    <definedName name="Update_Gamen" localSheetId="93">[17]!Update_Gamen</definedName>
    <definedName name="Update_Gamen" localSheetId="94">[17]!Update_Gamen</definedName>
    <definedName name="Update_Gamen" localSheetId="95">[17]!Update_Gamen</definedName>
    <definedName name="Update_Gamen" localSheetId="96">[17]!Update_Gamen</definedName>
    <definedName name="Update_Gamen" localSheetId="97">[17]!Update_Gamen</definedName>
    <definedName name="Update_Gamen" localSheetId="98">[17]!Update_Gamen</definedName>
    <definedName name="Update_Gamen" localSheetId="99">[17]!Update_Gamen</definedName>
    <definedName name="Update_Gamen" localSheetId="100">[17]!Update_Gamen</definedName>
    <definedName name="Update_Gamen" localSheetId="101">[17]!Update_Gamen</definedName>
    <definedName name="Update_Gamen" localSheetId="102">[17]!Update_Gamen</definedName>
    <definedName name="Update_Gamen" localSheetId="103">[17]!Update_Gamen</definedName>
    <definedName name="Update_Gamen" localSheetId="104">[17]!Update_Gamen</definedName>
    <definedName name="Update_Gamen" localSheetId="15">[17]!Update_Gamen</definedName>
    <definedName name="Update_Gamen" localSheetId="16">[17]!Update_Gamen</definedName>
    <definedName name="Update_Gamen" localSheetId="20">[17]!Update_Gamen</definedName>
    <definedName name="Update_Gamen" localSheetId="21">[17]!Update_Gamen</definedName>
    <definedName name="Update_Gamen" localSheetId="22">[17]!Update_Gamen</definedName>
    <definedName name="Update_Gamen" localSheetId="23">[17]!Update_Gamen</definedName>
    <definedName name="Update_Gamen" localSheetId="17">[17]!Update_Gamen</definedName>
    <definedName name="Update_Gamen" localSheetId="24">[17]!Update_Gamen</definedName>
    <definedName name="Update_Gamen" localSheetId="25">[17]!Update_Gamen</definedName>
    <definedName name="Update_Gamen" localSheetId="18">[17]!Update_Gamen</definedName>
    <definedName name="Update_Gamen" localSheetId="19">[17]!Update_Gamen</definedName>
    <definedName name="Update_Gamen" localSheetId="5">[17]!Update_Gamen</definedName>
    <definedName name="Update_Gamen" localSheetId="6">[17]!Update_Gamen</definedName>
    <definedName name="Update_Gamen" localSheetId="7">[17]!Update_Gamen</definedName>
    <definedName name="Update_Gamen" localSheetId="8">[17]!Update_Gamen</definedName>
    <definedName name="Update_Gamen" localSheetId="9">[17]!Update_Gamen</definedName>
    <definedName name="Update_Gamen" localSheetId="10">[17]!Update_Gamen</definedName>
    <definedName name="Update_Gamen" localSheetId="11">[17]!Update_Gamen</definedName>
    <definedName name="Update_Gamen" localSheetId="12">[17]!Update_Gamen</definedName>
    <definedName name="Update_Gamen" localSheetId="13">[17]!Update_Gamen</definedName>
    <definedName name="Update_Gamen" localSheetId="14">[17]!Update_Gamen</definedName>
    <definedName name="Update_Gamen">[17]!Update_Gamen</definedName>
    <definedName name="Update_Layer" localSheetId="27">[11]!Update_Layer</definedName>
    <definedName name="Update_Layer" localSheetId="26">[11]!Update_Layer</definedName>
    <definedName name="Update_Layer" localSheetId="28">[11]!Update_Layer</definedName>
    <definedName name="Update_Layer" localSheetId="29">[11]!Update_Layer</definedName>
    <definedName name="Update_Layer" localSheetId="30">[11]!Update_Layer</definedName>
    <definedName name="Update_Layer" localSheetId="31">[11]!Update_Layer</definedName>
    <definedName name="Update_Layer" localSheetId="32">[11]!Update_Layer</definedName>
    <definedName name="Update_Layer" localSheetId="33">[11]!Update_Layer</definedName>
    <definedName name="Update_Layer" localSheetId="34">[11]!Update_Layer</definedName>
    <definedName name="Update_Layer" localSheetId="35">[11]!Update_Layer</definedName>
    <definedName name="Update_Layer" localSheetId="36">[11]!Update_Layer</definedName>
    <definedName name="Update_Layer" localSheetId="37">[11]!Update_Layer</definedName>
    <definedName name="Update_Layer" localSheetId="38">[11]!Update_Layer</definedName>
    <definedName name="Update_Layer" localSheetId="39">[11]!Update_Layer</definedName>
    <definedName name="Update_Layer" localSheetId="40">[11]!Update_Layer</definedName>
    <definedName name="Update_Layer" localSheetId="41">[11]!Update_Layer</definedName>
    <definedName name="Update_Layer" localSheetId="42">[11]!Update_Layer</definedName>
    <definedName name="Update_Layer" localSheetId="43">[11]!Update_Layer</definedName>
    <definedName name="Update_Layer" localSheetId="44">[11]!Update_Layer</definedName>
    <definedName name="Update_Layer" localSheetId="45">[11]!Update_Layer</definedName>
    <definedName name="Update_Layer" localSheetId="46">[11]!Update_Layer</definedName>
    <definedName name="Update_Layer" localSheetId="47">[11]!Update_Layer</definedName>
    <definedName name="Update_Layer" localSheetId="48">[11]!Update_Layer</definedName>
    <definedName name="Update_Layer" localSheetId="49">[11]!Update_Layer</definedName>
    <definedName name="Update_Layer" localSheetId="50">[11]!Update_Layer</definedName>
    <definedName name="Update_Layer" localSheetId="51">[11]!Update_Layer</definedName>
    <definedName name="Update_Layer" localSheetId="52">[11]!Update_Layer</definedName>
    <definedName name="Update_Layer" localSheetId="53">[11]!Update_Layer</definedName>
    <definedName name="Update_Layer" localSheetId="54">[11]!Update_Layer</definedName>
    <definedName name="Update_Layer" localSheetId="55">[11]!Update_Layer</definedName>
    <definedName name="Update_Layer" localSheetId="56">[11]!Update_Layer</definedName>
    <definedName name="Update_Layer" localSheetId="57">[11]!Update_Layer</definedName>
    <definedName name="Update_Layer" localSheetId="58">[11]!Update_Layer</definedName>
    <definedName name="Update_Layer" localSheetId="59">[11]!Update_Layer</definedName>
    <definedName name="Update_Layer" localSheetId="60">[11]!Update_Layer</definedName>
    <definedName name="Update_Layer" localSheetId="61">[11]!Update_Layer</definedName>
    <definedName name="Update_Layer" localSheetId="62">[11]!Update_Layer</definedName>
    <definedName name="Update_Layer" localSheetId="63">[11]!Update_Layer</definedName>
    <definedName name="Update_Layer" localSheetId="64">[11]!Update_Layer</definedName>
    <definedName name="Update_Layer" localSheetId="65">[11]!Update_Layer</definedName>
    <definedName name="Update_Layer" localSheetId="66">[11]!Update_Layer</definedName>
    <definedName name="Update_Layer" localSheetId="67">[11]!Update_Layer</definedName>
    <definedName name="Update_Layer" localSheetId="68">[11]!Update_Layer</definedName>
    <definedName name="Update_Layer" localSheetId="69">[11]!Update_Layer</definedName>
    <definedName name="Update_Layer" localSheetId="70">[11]!Update_Layer</definedName>
    <definedName name="Update_Layer" localSheetId="71">[11]!Update_Layer</definedName>
    <definedName name="Update_Layer" localSheetId="72">[11]!Update_Layer</definedName>
    <definedName name="Update_Layer" localSheetId="73">[11]!Update_Layer</definedName>
    <definedName name="Update_Layer" localSheetId="74">[11]!Update_Layer</definedName>
    <definedName name="Update_Layer" localSheetId="75">[11]!Update_Layer</definedName>
    <definedName name="Update_Layer" localSheetId="76">[11]!Update_Layer</definedName>
    <definedName name="Update_Layer" localSheetId="77">[11]!Update_Layer</definedName>
    <definedName name="Update_Layer" localSheetId="78">[11]!Update_Layer</definedName>
    <definedName name="Update_Layer" localSheetId="79">[11]!Update_Layer</definedName>
    <definedName name="Update_Layer" localSheetId="80">[11]!Update_Layer</definedName>
    <definedName name="Update_Layer" localSheetId="81">[11]!Update_Layer</definedName>
    <definedName name="Update_Layer" localSheetId="82">[11]!Update_Layer</definedName>
    <definedName name="Update_Layer" localSheetId="83">[11]!Update_Layer</definedName>
    <definedName name="Update_Layer" localSheetId="84">[11]!Update_Layer</definedName>
    <definedName name="Update_Layer" localSheetId="85">[11]!Update_Layer</definedName>
    <definedName name="Update_Layer" localSheetId="86">[11]!Update_Layer</definedName>
    <definedName name="Update_Layer" localSheetId="87">[11]!Update_Layer</definedName>
    <definedName name="Update_Layer" localSheetId="88">[11]!Update_Layer</definedName>
    <definedName name="Update_Layer" localSheetId="89">[11]!Update_Layer</definedName>
    <definedName name="Update_Layer" localSheetId="90">[11]!Update_Layer</definedName>
    <definedName name="Update_Layer" localSheetId="91">[11]!Update_Layer</definedName>
    <definedName name="Update_Layer" localSheetId="92">[11]!Update_Layer</definedName>
    <definedName name="Update_Layer" localSheetId="93">[11]!Update_Layer</definedName>
    <definedName name="Update_Layer" localSheetId="94">[11]!Update_Layer</definedName>
    <definedName name="Update_Layer" localSheetId="95">[11]!Update_Layer</definedName>
    <definedName name="Update_Layer" localSheetId="96">[11]!Update_Layer</definedName>
    <definedName name="Update_Layer" localSheetId="97">[11]!Update_Layer</definedName>
    <definedName name="Update_Layer" localSheetId="98">[11]!Update_Layer</definedName>
    <definedName name="Update_Layer" localSheetId="99">[11]!Update_Layer</definedName>
    <definedName name="Update_Layer" localSheetId="100">[11]!Update_Layer</definedName>
    <definedName name="Update_Layer" localSheetId="101">[11]!Update_Layer</definedName>
    <definedName name="Update_Layer" localSheetId="102">[11]!Update_Layer</definedName>
    <definedName name="Update_Layer" localSheetId="103">[11]!Update_Layer</definedName>
    <definedName name="Update_Layer" localSheetId="104">[11]!Update_Layer</definedName>
    <definedName name="Update_Layer" localSheetId="15">[11]!Update_Layer</definedName>
    <definedName name="Update_Layer" localSheetId="16">[11]!Update_Layer</definedName>
    <definedName name="Update_Layer" localSheetId="20">[11]!Update_Layer</definedName>
    <definedName name="Update_Layer" localSheetId="21">[11]!Update_Layer</definedName>
    <definedName name="Update_Layer" localSheetId="22">[11]!Update_Layer</definedName>
    <definedName name="Update_Layer" localSheetId="23">[11]!Update_Layer</definedName>
    <definedName name="Update_Layer" localSheetId="17">[11]!Update_Layer</definedName>
    <definedName name="Update_Layer" localSheetId="24">[11]!Update_Layer</definedName>
    <definedName name="Update_Layer" localSheetId="25">[11]!Update_Layer</definedName>
    <definedName name="Update_Layer" localSheetId="18">[11]!Update_Layer</definedName>
    <definedName name="Update_Layer" localSheetId="19">[11]!Update_Layer</definedName>
    <definedName name="Update_Layer" localSheetId="5">[11]!Update_Layer</definedName>
    <definedName name="Update_Layer" localSheetId="6">[11]!Update_Layer</definedName>
    <definedName name="Update_Layer" localSheetId="7">[11]!Update_Layer</definedName>
    <definedName name="Update_Layer" localSheetId="8">[11]!Update_Layer</definedName>
    <definedName name="Update_Layer" localSheetId="9">[11]!Update_Layer</definedName>
    <definedName name="Update_Layer" localSheetId="10">[11]!Update_Layer</definedName>
    <definedName name="Update_Layer" localSheetId="11">[11]!Update_Layer</definedName>
    <definedName name="Update_Layer" localSheetId="12">[11]!Update_Layer</definedName>
    <definedName name="Update_Layer" localSheetId="13">[11]!Update_Layer</definedName>
    <definedName name="Update_Layer" localSheetId="14">[11]!Update_Layer</definedName>
    <definedName name="Update_Layer">[11]!Update_Layer</definedName>
    <definedName name="Update_Obj" localSheetId="27">[11]!Update_Obj</definedName>
    <definedName name="Update_Obj" localSheetId="26">[11]!Update_Obj</definedName>
    <definedName name="Update_Obj" localSheetId="28">[11]!Update_Obj</definedName>
    <definedName name="Update_Obj" localSheetId="29">[11]!Update_Obj</definedName>
    <definedName name="Update_Obj" localSheetId="30">[11]!Update_Obj</definedName>
    <definedName name="Update_Obj" localSheetId="31">[11]!Update_Obj</definedName>
    <definedName name="Update_Obj" localSheetId="32">[11]!Update_Obj</definedName>
    <definedName name="Update_Obj" localSheetId="33">[11]!Update_Obj</definedName>
    <definedName name="Update_Obj" localSheetId="34">[11]!Update_Obj</definedName>
    <definedName name="Update_Obj" localSheetId="35">[11]!Update_Obj</definedName>
    <definedName name="Update_Obj" localSheetId="36">[11]!Update_Obj</definedName>
    <definedName name="Update_Obj" localSheetId="37">[11]!Update_Obj</definedName>
    <definedName name="Update_Obj" localSheetId="38">[11]!Update_Obj</definedName>
    <definedName name="Update_Obj" localSheetId="39">[11]!Update_Obj</definedName>
    <definedName name="Update_Obj" localSheetId="40">[11]!Update_Obj</definedName>
    <definedName name="Update_Obj" localSheetId="41">[11]!Update_Obj</definedName>
    <definedName name="Update_Obj" localSheetId="42">[11]!Update_Obj</definedName>
    <definedName name="Update_Obj" localSheetId="43">[11]!Update_Obj</definedName>
    <definedName name="Update_Obj" localSheetId="44">[11]!Update_Obj</definedName>
    <definedName name="Update_Obj" localSheetId="45">[11]!Update_Obj</definedName>
    <definedName name="Update_Obj" localSheetId="46">[11]!Update_Obj</definedName>
    <definedName name="Update_Obj" localSheetId="47">[11]!Update_Obj</definedName>
    <definedName name="Update_Obj" localSheetId="48">[11]!Update_Obj</definedName>
    <definedName name="Update_Obj" localSheetId="49">[11]!Update_Obj</definedName>
    <definedName name="Update_Obj" localSheetId="50">[11]!Update_Obj</definedName>
    <definedName name="Update_Obj" localSheetId="51">[11]!Update_Obj</definedName>
    <definedName name="Update_Obj" localSheetId="52">[11]!Update_Obj</definedName>
    <definedName name="Update_Obj" localSheetId="53">[11]!Update_Obj</definedName>
    <definedName name="Update_Obj" localSheetId="54">[11]!Update_Obj</definedName>
    <definedName name="Update_Obj" localSheetId="55">[11]!Update_Obj</definedName>
    <definedName name="Update_Obj" localSheetId="56">[11]!Update_Obj</definedName>
    <definedName name="Update_Obj" localSheetId="57">[11]!Update_Obj</definedName>
    <definedName name="Update_Obj" localSheetId="58">[11]!Update_Obj</definedName>
    <definedName name="Update_Obj" localSheetId="59">[11]!Update_Obj</definedName>
    <definedName name="Update_Obj" localSheetId="60">[11]!Update_Obj</definedName>
    <definedName name="Update_Obj" localSheetId="61">[11]!Update_Obj</definedName>
    <definedName name="Update_Obj" localSheetId="62">[11]!Update_Obj</definedName>
    <definedName name="Update_Obj" localSheetId="63">[11]!Update_Obj</definedName>
    <definedName name="Update_Obj" localSheetId="64">[11]!Update_Obj</definedName>
    <definedName name="Update_Obj" localSheetId="65">[11]!Update_Obj</definedName>
    <definedName name="Update_Obj" localSheetId="66">[11]!Update_Obj</definedName>
    <definedName name="Update_Obj" localSheetId="67">[11]!Update_Obj</definedName>
    <definedName name="Update_Obj" localSheetId="68">[11]!Update_Obj</definedName>
    <definedName name="Update_Obj" localSheetId="69">[11]!Update_Obj</definedName>
    <definedName name="Update_Obj" localSheetId="70">[11]!Update_Obj</definedName>
    <definedName name="Update_Obj" localSheetId="71">[11]!Update_Obj</definedName>
    <definedName name="Update_Obj" localSheetId="72">[11]!Update_Obj</definedName>
    <definedName name="Update_Obj" localSheetId="73">[11]!Update_Obj</definedName>
    <definedName name="Update_Obj" localSheetId="74">[11]!Update_Obj</definedName>
    <definedName name="Update_Obj" localSheetId="75">[11]!Update_Obj</definedName>
    <definedName name="Update_Obj" localSheetId="76">[11]!Update_Obj</definedName>
    <definedName name="Update_Obj" localSheetId="77">[11]!Update_Obj</definedName>
    <definedName name="Update_Obj" localSheetId="78">[11]!Update_Obj</definedName>
    <definedName name="Update_Obj" localSheetId="79">[11]!Update_Obj</definedName>
    <definedName name="Update_Obj" localSheetId="80">[11]!Update_Obj</definedName>
    <definedName name="Update_Obj" localSheetId="81">[11]!Update_Obj</definedName>
    <definedName name="Update_Obj" localSheetId="82">[11]!Update_Obj</definedName>
    <definedName name="Update_Obj" localSheetId="83">[11]!Update_Obj</definedName>
    <definedName name="Update_Obj" localSheetId="84">[11]!Update_Obj</definedName>
    <definedName name="Update_Obj" localSheetId="85">[11]!Update_Obj</definedName>
    <definedName name="Update_Obj" localSheetId="86">[11]!Update_Obj</definedName>
    <definedName name="Update_Obj" localSheetId="87">[11]!Update_Obj</definedName>
    <definedName name="Update_Obj" localSheetId="88">[11]!Update_Obj</definedName>
    <definedName name="Update_Obj" localSheetId="89">[11]!Update_Obj</definedName>
    <definedName name="Update_Obj" localSheetId="90">[11]!Update_Obj</definedName>
    <definedName name="Update_Obj" localSheetId="91">[11]!Update_Obj</definedName>
    <definedName name="Update_Obj" localSheetId="92">[11]!Update_Obj</definedName>
    <definedName name="Update_Obj" localSheetId="93">[11]!Update_Obj</definedName>
    <definedName name="Update_Obj" localSheetId="94">[11]!Update_Obj</definedName>
    <definedName name="Update_Obj" localSheetId="95">[11]!Update_Obj</definedName>
    <definedName name="Update_Obj" localSheetId="96">[11]!Update_Obj</definedName>
    <definedName name="Update_Obj" localSheetId="97">[11]!Update_Obj</definedName>
    <definedName name="Update_Obj" localSheetId="98">[11]!Update_Obj</definedName>
    <definedName name="Update_Obj" localSheetId="99">[11]!Update_Obj</definedName>
    <definedName name="Update_Obj" localSheetId="100">[11]!Update_Obj</definedName>
    <definedName name="Update_Obj" localSheetId="101">[11]!Update_Obj</definedName>
    <definedName name="Update_Obj" localSheetId="102">[11]!Update_Obj</definedName>
    <definedName name="Update_Obj" localSheetId="103">[11]!Update_Obj</definedName>
    <definedName name="Update_Obj" localSheetId="104">[11]!Update_Obj</definedName>
    <definedName name="Update_Obj" localSheetId="15">[11]!Update_Obj</definedName>
    <definedName name="Update_Obj" localSheetId="16">[11]!Update_Obj</definedName>
    <definedName name="Update_Obj" localSheetId="20">[11]!Update_Obj</definedName>
    <definedName name="Update_Obj" localSheetId="21">[11]!Update_Obj</definedName>
    <definedName name="Update_Obj" localSheetId="22">[11]!Update_Obj</definedName>
    <definedName name="Update_Obj" localSheetId="23">[11]!Update_Obj</definedName>
    <definedName name="Update_Obj" localSheetId="17">[11]!Update_Obj</definedName>
    <definedName name="Update_Obj" localSheetId="24">[11]!Update_Obj</definedName>
    <definedName name="Update_Obj" localSheetId="25">[11]!Update_Obj</definedName>
    <definedName name="Update_Obj" localSheetId="18">[11]!Update_Obj</definedName>
    <definedName name="Update_Obj" localSheetId="19">[11]!Update_Obj</definedName>
    <definedName name="Update_Obj" localSheetId="5">[11]!Update_Obj</definedName>
    <definedName name="Update_Obj" localSheetId="6">[11]!Update_Obj</definedName>
    <definedName name="Update_Obj" localSheetId="7">[11]!Update_Obj</definedName>
    <definedName name="Update_Obj" localSheetId="8">[11]!Update_Obj</definedName>
    <definedName name="Update_Obj" localSheetId="9">[11]!Update_Obj</definedName>
    <definedName name="Update_Obj" localSheetId="10">[11]!Update_Obj</definedName>
    <definedName name="Update_Obj" localSheetId="11">[11]!Update_Obj</definedName>
    <definedName name="Update_Obj" localSheetId="12">[11]!Update_Obj</definedName>
    <definedName name="Update_Obj" localSheetId="13">[11]!Update_Obj</definedName>
    <definedName name="Update_Obj" localSheetId="14">[11]!Update_Obj</definedName>
    <definedName name="Update_Obj">[11]!Update_Obj</definedName>
    <definedName name="Update_Table" localSheetId="27">[19]!Update_Table</definedName>
    <definedName name="Update_Table" localSheetId="26">[19]!Update_Table</definedName>
    <definedName name="Update_Table" localSheetId="28">[19]!Update_Table</definedName>
    <definedName name="Update_Table" localSheetId="29">[19]!Update_Table</definedName>
    <definedName name="Update_Table" localSheetId="30">[19]!Update_Table</definedName>
    <definedName name="Update_Table" localSheetId="31">[19]!Update_Table</definedName>
    <definedName name="Update_Table" localSheetId="32">[19]!Update_Table</definedName>
    <definedName name="Update_Table" localSheetId="33">[19]!Update_Table</definedName>
    <definedName name="Update_Table" localSheetId="34">[19]!Update_Table</definedName>
    <definedName name="Update_Table" localSheetId="35">[19]!Update_Table</definedName>
    <definedName name="Update_Table" localSheetId="36">[19]!Update_Table</definedName>
    <definedName name="Update_Table" localSheetId="37">[19]!Update_Table</definedName>
    <definedName name="Update_Table" localSheetId="38">[19]!Update_Table</definedName>
    <definedName name="Update_Table" localSheetId="39">[19]!Update_Table</definedName>
    <definedName name="Update_Table" localSheetId="40">[19]!Update_Table</definedName>
    <definedName name="Update_Table" localSheetId="41">[19]!Update_Table</definedName>
    <definedName name="Update_Table" localSheetId="42">[19]!Update_Table</definedName>
    <definedName name="Update_Table" localSheetId="43">[19]!Update_Table</definedName>
    <definedName name="Update_Table" localSheetId="44">[19]!Update_Table</definedName>
    <definedName name="Update_Table" localSheetId="45">[19]!Update_Table</definedName>
    <definedName name="Update_Table" localSheetId="46">[19]!Update_Table</definedName>
    <definedName name="Update_Table" localSheetId="47">[19]!Update_Table</definedName>
    <definedName name="Update_Table" localSheetId="48">[19]!Update_Table</definedName>
    <definedName name="Update_Table" localSheetId="49">[19]!Update_Table</definedName>
    <definedName name="Update_Table" localSheetId="50">[19]!Update_Table</definedName>
    <definedName name="Update_Table" localSheetId="51">[19]!Update_Table</definedName>
    <definedName name="Update_Table" localSheetId="52">[19]!Update_Table</definedName>
    <definedName name="Update_Table" localSheetId="53">[19]!Update_Table</definedName>
    <definedName name="Update_Table" localSheetId="54">[19]!Update_Table</definedName>
    <definedName name="Update_Table" localSheetId="55">[19]!Update_Table</definedName>
    <definedName name="Update_Table" localSheetId="56">[19]!Update_Table</definedName>
    <definedName name="Update_Table" localSheetId="57">[19]!Update_Table</definedName>
    <definedName name="Update_Table" localSheetId="58">[19]!Update_Table</definedName>
    <definedName name="Update_Table" localSheetId="59">[19]!Update_Table</definedName>
    <definedName name="Update_Table" localSheetId="60">[19]!Update_Table</definedName>
    <definedName name="Update_Table" localSheetId="61">[19]!Update_Table</definedName>
    <definedName name="Update_Table" localSheetId="62">[19]!Update_Table</definedName>
    <definedName name="Update_Table" localSheetId="63">[19]!Update_Table</definedName>
    <definedName name="Update_Table" localSheetId="64">[19]!Update_Table</definedName>
    <definedName name="Update_Table" localSheetId="65">[19]!Update_Table</definedName>
    <definedName name="Update_Table" localSheetId="66">[19]!Update_Table</definedName>
    <definedName name="Update_Table" localSheetId="67">[19]!Update_Table</definedName>
    <definedName name="Update_Table" localSheetId="68">[19]!Update_Table</definedName>
    <definedName name="Update_Table" localSheetId="69">[19]!Update_Table</definedName>
    <definedName name="Update_Table" localSheetId="70">[19]!Update_Table</definedName>
    <definedName name="Update_Table" localSheetId="71">[19]!Update_Table</definedName>
    <definedName name="Update_Table" localSheetId="72">[19]!Update_Table</definedName>
    <definedName name="Update_Table" localSheetId="73">[19]!Update_Table</definedName>
    <definedName name="Update_Table" localSheetId="74">[19]!Update_Table</definedName>
    <definedName name="Update_Table" localSheetId="75">[19]!Update_Table</definedName>
    <definedName name="Update_Table" localSheetId="76">[19]!Update_Table</definedName>
    <definedName name="Update_Table" localSheetId="77">[19]!Update_Table</definedName>
    <definedName name="Update_Table" localSheetId="78">[19]!Update_Table</definedName>
    <definedName name="Update_Table" localSheetId="79">[19]!Update_Table</definedName>
    <definedName name="Update_Table" localSheetId="80">[19]!Update_Table</definedName>
    <definedName name="Update_Table" localSheetId="81">[19]!Update_Table</definedName>
    <definedName name="Update_Table" localSheetId="82">[19]!Update_Table</definedName>
    <definedName name="Update_Table" localSheetId="83">[19]!Update_Table</definedName>
    <definedName name="Update_Table" localSheetId="84">[19]!Update_Table</definedName>
    <definedName name="Update_Table" localSheetId="85">[19]!Update_Table</definedName>
    <definedName name="Update_Table" localSheetId="86">[19]!Update_Table</definedName>
    <definedName name="Update_Table" localSheetId="87">[19]!Update_Table</definedName>
    <definedName name="Update_Table" localSheetId="88">[19]!Update_Table</definedName>
    <definedName name="Update_Table" localSheetId="89">[19]!Update_Table</definedName>
    <definedName name="Update_Table" localSheetId="90">[19]!Update_Table</definedName>
    <definedName name="Update_Table" localSheetId="91">[19]!Update_Table</definedName>
    <definedName name="Update_Table" localSheetId="92">[19]!Update_Table</definedName>
    <definedName name="Update_Table" localSheetId="93">[19]!Update_Table</definedName>
    <definedName name="Update_Table" localSheetId="94">[19]!Update_Table</definedName>
    <definedName name="Update_Table" localSheetId="95">[19]!Update_Table</definedName>
    <definedName name="Update_Table" localSheetId="96">[19]!Update_Table</definedName>
    <definedName name="Update_Table" localSheetId="97">[19]!Update_Table</definedName>
    <definedName name="Update_Table" localSheetId="98">[19]!Update_Table</definedName>
    <definedName name="Update_Table" localSheetId="99">[19]!Update_Table</definedName>
    <definedName name="Update_Table" localSheetId="100">[19]!Update_Table</definedName>
    <definedName name="Update_Table" localSheetId="101">[19]!Update_Table</definedName>
    <definedName name="Update_Table" localSheetId="102">[19]!Update_Table</definedName>
    <definedName name="Update_Table" localSheetId="103">[19]!Update_Table</definedName>
    <definedName name="Update_Table" localSheetId="104">[19]!Update_Table</definedName>
    <definedName name="Update_Table" localSheetId="15">[19]!Update_Table</definedName>
    <definedName name="Update_Table" localSheetId="16">[19]!Update_Table</definedName>
    <definedName name="Update_Table" localSheetId="20">[19]!Update_Table</definedName>
    <definedName name="Update_Table" localSheetId="21">[19]!Update_Table</definedName>
    <definedName name="Update_Table" localSheetId="22">[19]!Update_Table</definedName>
    <definedName name="Update_Table" localSheetId="23">[19]!Update_Table</definedName>
    <definedName name="Update_Table" localSheetId="17">[19]!Update_Table</definedName>
    <definedName name="Update_Table" localSheetId="24">[19]!Update_Table</definedName>
    <definedName name="Update_Table" localSheetId="25">[19]!Update_Table</definedName>
    <definedName name="Update_Table" localSheetId="18">[19]!Update_Table</definedName>
    <definedName name="Update_Table" localSheetId="19">[19]!Update_Table</definedName>
    <definedName name="Update_Table" localSheetId="5">[19]!Update_Table</definedName>
    <definedName name="Update_Table" localSheetId="6">[19]!Update_Table</definedName>
    <definedName name="Update_Table" localSheetId="7">[19]!Update_Table</definedName>
    <definedName name="Update_Table" localSheetId="8">[19]!Update_Table</definedName>
    <definedName name="Update_Table" localSheetId="9">[19]!Update_Table</definedName>
    <definedName name="Update_Table" localSheetId="10">[19]!Update_Table</definedName>
    <definedName name="Update_Table" localSheetId="11">[19]!Update_Table</definedName>
    <definedName name="Update_Table" localSheetId="12">[19]!Update_Table</definedName>
    <definedName name="Update_Table" localSheetId="13">[19]!Update_Table</definedName>
    <definedName name="Update_Table" localSheetId="14">[19]!Update_Table</definedName>
    <definedName name="Update_Table">[19]!Update_Table</definedName>
    <definedName name="wrn.12._.Costs._.Act._.Fcast._.All." localSheetId="29" hidden="1">{#N/A,#N/A,FALSE,"Act.Fcst Costs"}</definedName>
    <definedName name="wrn.12._.Costs._.Act._.Fcast._.All." localSheetId="30" hidden="1">{#N/A,#N/A,FALSE,"Act.Fcst Costs"}</definedName>
    <definedName name="wrn.12._.Costs._.Act._.Fcast._.All." localSheetId="31" hidden="1">{#N/A,#N/A,FALSE,"Act.Fcst Costs"}</definedName>
    <definedName name="wrn.12._.Costs._.Act._.Fcast._.All." localSheetId="32" hidden="1">{#N/A,#N/A,FALSE,"Act.Fcst Costs"}</definedName>
    <definedName name="wrn.12._.Costs._.Act._.Fcast._.All." localSheetId="33" hidden="1">{#N/A,#N/A,FALSE,"Act.Fcst Costs"}</definedName>
    <definedName name="wrn.12._.Costs._.Act._.Fcast._.All." localSheetId="34" hidden="1">{#N/A,#N/A,FALSE,"Act.Fcst Costs"}</definedName>
    <definedName name="wrn.12._.Costs._.Act._.Fcast._.All." localSheetId="35" hidden="1">{#N/A,#N/A,FALSE,"Act.Fcst Costs"}</definedName>
    <definedName name="wrn.12._.Costs._.Act._.Fcast._.All." localSheetId="36" hidden="1">{#N/A,#N/A,FALSE,"Act.Fcst Costs"}</definedName>
    <definedName name="wrn.12._.Costs._.Act._.Fcast._.All." localSheetId="37" hidden="1">{#N/A,#N/A,FALSE,"Act.Fcst Costs"}</definedName>
    <definedName name="wrn.12._.Costs._.Act._.Fcast._.All." localSheetId="38" hidden="1">{#N/A,#N/A,FALSE,"Act.Fcst Costs"}</definedName>
    <definedName name="wrn.12._.Costs._.Act._.Fcast._.All." localSheetId="39" hidden="1">{#N/A,#N/A,FALSE,"Act.Fcst Costs"}</definedName>
    <definedName name="wrn.12._.Costs._.Act._.Fcast._.All." localSheetId="40" hidden="1">{#N/A,#N/A,FALSE,"Act.Fcst Costs"}</definedName>
    <definedName name="wrn.12._.Costs._.Act._.Fcast._.All." localSheetId="41" hidden="1">{#N/A,#N/A,FALSE,"Act.Fcst Costs"}</definedName>
    <definedName name="wrn.12._.Costs._.Act._.Fcast._.All." localSheetId="42" hidden="1">{#N/A,#N/A,FALSE,"Act.Fcst Costs"}</definedName>
    <definedName name="wrn.12._.Costs._.Act._.Fcast._.All." localSheetId="43" hidden="1">{#N/A,#N/A,FALSE,"Act.Fcst Costs"}</definedName>
    <definedName name="wrn.12._.Costs._.Act._.Fcast._.All." localSheetId="44" hidden="1">{#N/A,#N/A,FALSE,"Act.Fcst Costs"}</definedName>
    <definedName name="wrn.12._.Costs._.Act._.Fcast._.All." localSheetId="45" hidden="1">{#N/A,#N/A,FALSE,"Act.Fcst Costs"}</definedName>
    <definedName name="wrn.12._.Costs._.Act._.Fcast._.All." localSheetId="46" hidden="1">{#N/A,#N/A,FALSE,"Act.Fcst Costs"}</definedName>
    <definedName name="wrn.12._.Costs._.Act._.Fcast._.All." localSheetId="47" hidden="1">{#N/A,#N/A,FALSE,"Act.Fcst Costs"}</definedName>
    <definedName name="wrn.12._.Costs._.Act._.Fcast._.All." localSheetId="48" hidden="1">{#N/A,#N/A,FALSE,"Act.Fcst Costs"}</definedName>
    <definedName name="wrn.12._.Costs._.Act._.Fcast._.All." localSheetId="49" hidden="1">{#N/A,#N/A,FALSE,"Act.Fcst Costs"}</definedName>
    <definedName name="wrn.12._.Costs._.Act._.Fcast._.All." localSheetId="50" hidden="1">{#N/A,#N/A,FALSE,"Act.Fcst Costs"}</definedName>
    <definedName name="wrn.12._.Costs._.Act._.Fcast._.All." localSheetId="51" hidden="1">{#N/A,#N/A,FALSE,"Act.Fcst Costs"}</definedName>
    <definedName name="wrn.12._.Costs._.Act._.Fcast._.All." localSheetId="52" hidden="1">{#N/A,#N/A,FALSE,"Act.Fcst Costs"}</definedName>
    <definedName name="wrn.12._.Costs._.Act._.Fcast._.All." localSheetId="53" hidden="1">{#N/A,#N/A,FALSE,"Act.Fcst Costs"}</definedName>
    <definedName name="wrn.12._.Costs._.Act._.Fcast._.All." localSheetId="54" hidden="1">{#N/A,#N/A,FALSE,"Act.Fcst Costs"}</definedName>
    <definedName name="wrn.12._.Costs._.Act._.Fcast._.All." localSheetId="55" hidden="1">{#N/A,#N/A,FALSE,"Act.Fcst Costs"}</definedName>
    <definedName name="wrn.12._.Costs._.Act._.Fcast._.All." localSheetId="56" hidden="1">{#N/A,#N/A,FALSE,"Act.Fcst Costs"}</definedName>
    <definedName name="wrn.12._.Costs._.Act._.Fcast._.All." localSheetId="57" hidden="1">{#N/A,#N/A,FALSE,"Act.Fcst Costs"}</definedName>
    <definedName name="wrn.12._.Costs._.Act._.Fcast._.All." localSheetId="58" hidden="1">{#N/A,#N/A,FALSE,"Act.Fcst Costs"}</definedName>
    <definedName name="wrn.12._.Costs._.Act._.Fcast._.All." localSheetId="59" hidden="1">{#N/A,#N/A,FALSE,"Act.Fcst Costs"}</definedName>
    <definedName name="wrn.12._.Costs._.Act._.Fcast._.All." localSheetId="60" hidden="1">{#N/A,#N/A,FALSE,"Act.Fcst Costs"}</definedName>
    <definedName name="wrn.12._.Costs._.Act._.Fcast._.All." localSheetId="61" hidden="1">{#N/A,#N/A,FALSE,"Act.Fcst Costs"}</definedName>
    <definedName name="wrn.12._.Costs._.Act._.Fcast._.All." localSheetId="62" hidden="1">{#N/A,#N/A,FALSE,"Act.Fcst Costs"}</definedName>
    <definedName name="wrn.12._.Costs._.Act._.Fcast._.All." localSheetId="63" hidden="1">{#N/A,#N/A,FALSE,"Act.Fcst Costs"}</definedName>
    <definedName name="wrn.12._.Costs._.Act._.Fcast._.All." localSheetId="64" hidden="1">{#N/A,#N/A,FALSE,"Act.Fcst Costs"}</definedName>
    <definedName name="wrn.12._.Costs._.Act._.Fcast._.All." localSheetId="65" hidden="1">{#N/A,#N/A,FALSE,"Act.Fcst Costs"}</definedName>
    <definedName name="wrn.12._.Costs._.Act._.Fcast._.All." localSheetId="66" hidden="1">{#N/A,#N/A,FALSE,"Act.Fcst Costs"}</definedName>
    <definedName name="wrn.12._.Costs._.Act._.Fcast._.All." localSheetId="67" hidden="1">{#N/A,#N/A,FALSE,"Act.Fcst Costs"}</definedName>
    <definedName name="wrn.12._.Costs._.Act._.Fcast._.All." localSheetId="68" hidden="1">{#N/A,#N/A,FALSE,"Act.Fcst Costs"}</definedName>
    <definedName name="wrn.12._.Costs._.Act._.Fcast._.All." localSheetId="69" hidden="1">{#N/A,#N/A,FALSE,"Act.Fcst Costs"}</definedName>
    <definedName name="wrn.12._.Costs._.Act._.Fcast._.All." localSheetId="70" hidden="1">{#N/A,#N/A,FALSE,"Act.Fcst Costs"}</definedName>
    <definedName name="wrn.12._.Costs._.Act._.Fcast._.All." localSheetId="71" hidden="1">{#N/A,#N/A,FALSE,"Act.Fcst Costs"}</definedName>
    <definedName name="wrn.12._.Costs._.Act._.Fcast._.All." localSheetId="72" hidden="1">{#N/A,#N/A,FALSE,"Act.Fcst Costs"}</definedName>
    <definedName name="wrn.12._.Costs._.Act._.Fcast._.All." localSheetId="73" hidden="1">{#N/A,#N/A,FALSE,"Act.Fcst Costs"}</definedName>
    <definedName name="wrn.12._.Costs._.Act._.Fcast._.All." localSheetId="74" hidden="1">{#N/A,#N/A,FALSE,"Act.Fcst Costs"}</definedName>
    <definedName name="wrn.12._.Costs._.Act._.Fcast._.All." localSheetId="75" hidden="1">{#N/A,#N/A,FALSE,"Act.Fcst Costs"}</definedName>
    <definedName name="wrn.12._.Costs._.Act._.Fcast._.All." localSheetId="76" hidden="1">{#N/A,#N/A,FALSE,"Act.Fcst Costs"}</definedName>
    <definedName name="wrn.12._.Costs._.Act._.Fcast._.All." localSheetId="77" hidden="1">{#N/A,#N/A,FALSE,"Act.Fcst Costs"}</definedName>
    <definedName name="wrn.12._.Costs._.Act._.Fcast._.All." localSheetId="78" hidden="1">{#N/A,#N/A,FALSE,"Act.Fcst Costs"}</definedName>
    <definedName name="wrn.12._.Costs._.Act._.Fcast._.All." localSheetId="79" hidden="1">{#N/A,#N/A,FALSE,"Act.Fcst Costs"}</definedName>
    <definedName name="wrn.12._.Costs._.Act._.Fcast._.All." localSheetId="80" hidden="1">{#N/A,#N/A,FALSE,"Act.Fcst Costs"}</definedName>
    <definedName name="wrn.12._.Costs._.Act._.Fcast._.All." localSheetId="81" hidden="1">{#N/A,#N/A,FALSE,"Act.Fcst Costs"}</definedName>
    <definedName name="wrn.12._.Costs._.Act._.Fcast._.All." localSheetId="82" hidden="1">{#N/A,#N/A,FALSE,"Act.Fcst Costs"}</definedName>
    <definedName name="wrn.12._.Costs._.Act._.Fcast._.All." localSheetId="83" hidden="1">{#N/A,#N/A,FALSE,"Act.Fcst Costs"}</definedName>
    <definedName name="wrn.12._.Costs._.Act._.Fcast._.All." localSheetId="84" hidden="1">{#N/A,#N/A,FALSE,"Act.Fcst Costs"}</definedName>
    <definedName name="wrn.12._.Costs._.Act._.Fcast._.All." localSheetId="85" hidden="1">{#N/A,#N/A,FALSE,"Act.Fcst Costs"}</definedName>
    <definedName name="wrn.12._.Costs._.Act._.Fcast._.All." localSheetId="86" hidden="1">{#N/A,#N/A,FALSE,"Act.Fcst Costs"}</definedName>
    <definedName name="wrn.12._.Costs._.Act._.Fcast._.All." localSheetId="87" hidden="1">{#N/A,#N/A,FALSE,"Act.Fcst Costs"}</definedName>
    <definedName name="wrn.12._.Costs._.Act._.Fcast._.All." localSheetId="88" hidden="1">{#N/A,#N/A,FALSE,"Act.Fcst Costs"}</definedName>
    <definedName name="wrn.12._.Costs._.Act._.Fcast._.All." localSheetId="89" hidden="1">{#N/A,#N/A,FALSE,"Act.Fcst Costs"}</definedName>
    <definedName name="wrn.12._.Costs._.Act._.Fcast._.All." localSheetId="90" hidden="1">{#N/A,#N/A,FALSE,"Act.Fcst Costs"}</definedName>
    <definedName name="wrn.12._.Costs._.Act._.Fcast._.All." localSheetId="91" hidden="1">{#N/A,#N/A,FALSE,"Act.Fcst Costs"}</definedName>
    <definedName name="wrn.12._.Costs._.Act._.Fcast._.All." localSheetId="92" hidden="1">{#N/A,#N/A,FALSE,"Act.Fcst Costs"}</definedName>
    <definedName name="wrn.12._.Costs._.Act._.Fcast._.All." localSheetId="93" hidden="1">{#N/A,#N/A,FALSE,"Act.Fcst Costs"}</definedName>
    <definedName name="wrn.12._.Costs._.Act._.Fcast._.All." localSheetId="94" hidden="1">{#N/A,#N/A,FALSE,"Act.Fcst Costs"}</definedName>
    <definedName name="wrn.12._.Costs._.Act._.Fcast._.All." localSheetId="95" hidden="1">{#N/A,#N/A,FALSE,"Act.Fcst Costs"}</definedName>
    <definedName name="wrn.12._.Costs._.Act._.Fcast._.All." localSheetId="96" hidden="1">{#N/A,#N/A,FALSE,"Act.Fcst Costs"}</definedName>
    <definedName name="wrn.12._.Costs._.Act._.Fcast._.All." localSheetId="97" hidden="1">{#N/A,#N/A,FALSE,"Act.Fcst Costs"}</definedName>
    <definedName name="wrn.12._.Costs._.Act._.Fcast._.All." localSheetId="98" hidden="1">{#N/A,#N/A,FALSE,"Act.Fcst Costs"}</definedName>
    <definedName name="wrn.12._.Costs._.Act._.Fcast._.All." localSheetId="99" hidden="1">{#N/A,#N/A,FALSE,"Act.Fcst Costs"}</definedName>
    <definedName name="wrn.12._.Costs._.Act._.Fcast._.All." localSheetId="100" hidden="1">{#N/A,#N/A,FALSE,"Act.Fcst Costs"}</definedName>
    <definedName name="wrn.12._.Costs._.Act._.Fcast._.All." localSheetId="101" hidden="1">{#N/A,#N/A,FALSE,"Act.Fcst Costs"}</definedName>
    <definedName name="wrn.12._.Costs._.Act._.Fcast._.All." localSheetId="102" hidden="1">{#N/A,#N/A,FALSE,"Act.Fcst Costs"}</definedName>
    <definedName name="wrn.12._.Costs._.Act._.Fcast._.All." localSheetId="103" hidden="1">{#N/A,#N/A,FALSE,"Act.Fcst Costs"}</definedName>
    <definedName name="wrn.12._.Costs._.Act._.Fcast._.All." hidden="1">{#N/A,#N/A,FALSE,"Act.Fcst Costs"}</definedName>
    <definedName name="wrn.Aging._.and._.Trend._.Analysis." localSheetId="29" hidden="1">{#N/A,#N/A,FALSE,"Aging Summary";#N/A,#N/A,FALSE,"Ratio Analysis";#N/A,#N/A,FALSE,"Test 120 Day Accts";#N/A,#N/A,FALSE,"Tickmarks"}</definedName>
    <definedName name="wrn.Aging._.and._.Trend._.Analysis." localSheetId="30" hidden="1">{#N/A,#N/A,FALSE,"Aging Summary";#N/A,#N/A,FALSE,"Ratio Analysis";#N/A,#N/A,FALSE,"Test 120 Day Accts";#N/A,#N/A,FALSE,"Tickmarks"}</definedName>
    <definedName name="wrn.Aging._.and._.Trend._.Analysis." localSheetId="31" hidden="1">{#N/A,#N/A,FALSE,"Aging Summary";#N/A,#N/A,FALSE,"Ratio Analysis";#N/A,#N/A,FALSE,"Test 120 Day Accts";#N/A,#N/A,FALSE,"Tickmarks"}</definedName>
    <definedName name="wrn.Aging._.and._.Trend._.Analysis." localSheetId="32" hidden="1">{#N/A,#N/A,FALSE,"Aging Summary";#N/A,#N/A,FALSE,"Ratio Analysis";#N/A,#N/A,FALSE,"Test 120 Day Accts";#N/A,#N/A,FALSE,"Tickmarks"}</definedName>
    <definedName name="wrn.Aging._.and._.Trend._.Analysis." localSheetId="33" hidden="1">{#N/A,#N/A,FALSE,"Aging Summary";#N/A,#N/A,FALSE,"Ratio Analysis";#N/A,#N/A,FALSE,"Test 120 Day Accts";#N/A,#N/A,FALSE,"Tickmarks"}</definedName>
    <definedName name="wrn.Aging._.and._.Trend._.Analysis." localSheetId="34" hidden="1">{#N/A,#N/A,FALSE,"Aging Summary";#N/A,#N/A,FALSE,"Ratio Analysis";#N/A,#N/A,FALSE,"Test 120 Day Accts";#N/A,#N/A,FALSE,"Tickmarks"}</definedName>
    <definedName name="wrn.Aging._.and._.Trend._.Analysis." localSheetId="35" hidden="1">{#N/A,#N/A,FALSE,"Aging Summary";#N/A,#N/A,FALSE,"Ratio Analysis";#N/A,#N/A,FALSE,"Test 120 Day Accts";#N/A,#N/A,FALSE,"Tickmarks"}</definedName>
    <definedName name="wrn.Aging._.and._.Trend._.Analysis." localSheetId="36" hidden="1">{#N/A,#N/A,FALSE,"Aging Summary";#N/A,#N/A,FALSE,"Ratio Analysis";#N/A,#N/A,FALSE,"Test 120 Day Accts";#N/A,#N/A,FALSE,"Tickmarks"}</definedName>
    <definedName name="wrn.Aging._.and._.Trend._.Analysis." localSheetId="37" hidden="1">{#N/A,#N/A,FALSE,"Aging Summary";#N/A,#N/A,FALSE,"Ratio Analysis";#N/A,#N/A,FALSE,"Test 120 Day Accts";#N/A,#N/A,FALSE,"Tickmarks"}</definedName>
    <definedName name="wrn.Aging._.and._.Trend._.Analysis." localSheetId="38" hidden="1">{#N/A,#N/A,FALSE,"Aging Summary";#N/A,#N/A,FALSE,"Ratio Analysis";#N/A,#N/A,FALSE,"Test 120 Day Accts";#N/A,#N/A,FALSE,"Tickmarks"}</definedName>
    <definedName name="wrn.Aging._.and._.Trend._.Analysis." localSheetId="39" hidden="1">{#N/A,#N/A,FALSE,"Aging Summary";#N/A,#N/A,FALSE,"Ratio Analysis";#N/A,#N/A,FALSE,"Test 120 Day Accts";#N/A,#N/A,FALSE,"Tickmarks"}</definedName>
    <definedName name="wrn.Aging._.and._.Trend._.Analysis." localSheetId="40" hidden="1">{#N/A,#N/A,FALSE,"Aging Summary";#N/A,#N/A,FALSE,"Ratio Analysis";#N/A,#N/A,FALSE,"Test 120 Day Accts";#N/A,#N/A,FALSE,"Tickmarks"}</definedName>
    <definedName name="wrn.Aging._.and._.Trend._.Analysis." localSheetId="41" hidden="1">{#N/A,#N/A,FALSE,"Aging Summary";#N/A,#N/A,FALSE,"Ratio Analysis";#N/A,#N/A,FALSE,"Test 120 Day Accts";#N/A,#N/A,FALSE,"Tickmarks"}</definedName>
    <definedName name="wrn.Aging._.and._.Trend._.Analysis." localSheetId="42" hidden="1">{#N/A,#N/A,FALSE,"Aging Summary";#N/A,#N/A,FALSE,"Ratio Analysis";#N/A,#N/A,FALSE,"Test 120 Day Accts";#N/A,#N/A,FALSE,"Tickmarks"}</definedName>
    <definedName name="wrn.Aging._.and._.Trend._.Analysis." localSheetId="43" hidden="1">{#N/A,#N/A,FALSE,"Aging Summary";#N/A,#N/A,FALSE,"Ratio Analysis";#N/A,#N/A,FALSE,"Test 120 Day Accts";#N/A,#N/A,FALSE,"Tickmarks"}</definedName>
    <definedName name="wrn.Aging._.and._.Trend._.Analysis." localSheetId="44" hidden="1">{#N/A,#N/A,FALSE,"Aging Summary";#N/A,#N/A,FALSE,"Ratio Analysis";#N/A,#N/A,FALSE,"Test 120 Day Accts";#N/A,#N/A,FALSE,"Tickmarks"}</definedName>
    <definedName name="wrn.Aging._.and._.Trend._.Analysis." localSheetId="45" hidden="1">{#N/A,#N/A,FALSE,"Aging Summary";#N/A,#N/A,FALSE,"Ratio Analysis";#N/A,#N/A,FALSE,"Test 120 Day Accts";#N/A,#N/A,FALSE,"Tickmarks"}</definedName>
    <definedName name="wrn.Aging._.and._.Trend._.Analysis." localSheetId="46" hidden="1">{#N/A,#N/A,FALSE,"Aging Summary";#N/A,#N/A,FALSE,"Ratio Analysis";#N/A,#N/A,FALSE,"Test 120 Day Accts";#N/A,#N/A,FALSE,"Tickmarks"}</definedName>
    <definedName name="wrn.Aging._.and._.Trend._.Analysis." localSheetId="47" hidden="1">{#N/A,#N/A,FALSE,"Aging Summary";#N/A,#N/A,FALSE,"Ratio Analysis";#N/A,#N/A,FALSE,"Test 120 Day Accts";#N/A,#N/A,FALSE,"Tickmarks"}</definedName>
    <definedName name="wrn.Aging._.and._.Trend._.Analysis." localSheetId="48" hidden="1">{#N/A,#N/A,FALSE,"Aging Summary";#N/A,#N/A,FALSE,"Ratio Analysis";#N/A,#N/A,FALSE,"Test 120 Day Accts";#N/A,#N/A,FALSE,"Tickmarks"}</definedName>
    <definedName name="wrn.Aging._.and._.Trend._.Analysis." localSheetId="49" hidden="1">{#N/A,#N/A,FALSE,"Aging Summary";#N/A,#N/A,FALSE,"Ratio Analysis";#N/A,#N/A,FALSE,"Test 120 Day Accts";#N/A,#N/A,FALSE,"Tickmarks"}</definedName>
    <definedName name="wrn.Aging._.and._.Trend._.Analysis." localSheetId="50" hidden="1">{#N/A,#N/A,FALSE,"Aging Summary";#N/A,#N/A,FALSE,"Ratio Analysis";#N/A,#N/A,FALSE,"Test 120 Day Accts";#N/A,#N/A,FALSE,"Tickmarks"}</definedName>
    <definedName name="wrn.Aging._.and._.Trend._.Analysis." localSheetId="51" hidden="1">{#N/A,#N/A,FALSE,"Aging Summary";#N/A,#N/A,FALSE,"Ratio Analysis";#N/A,#N/A,FALSE,"Test 120 Day Accts";#N/A,#N/A,FALSE,"Tickmarks"}</definedName>
    <definedName name="wrn.Aging._.and._.Trend._.Analysis." localSheetId="52" hidden="1">{#N/A,#N/A,FALSE,"Aging Summary";#N/A,#N/A,FALSE,"Ratio Analysis";#N/A,#N/A,FALSE,"Test 120 Day Accts";#N/A,#N/A,FALSE,"Tickmarks"}</definedName>
    <definedName name="wrn.Aging._.and._.Trend._.Analysis." localSheetId="53" hidden="1">{#N/A,#N/A,FALSE,"Aging Summary";#N/A,#N/A,FALSE,"Ratio Analysis";#N/A,#N/A,FALSE,"Test 120 Day Accts";#N/A,#N/A,FALSE,"Tickmarks"}</definedName>
    <definedName name="wrn.Aging._.and._.Trend._.Analysis." localSheetId="54" hidden="1">{#N/A,#N/A,FALSE,"Aging Summary";#N/A,#N/A,FALSE,"Ratio Analysis";#N/A,#N/A,FALSE,"Test 120 Day Accts";#N/A,#N/A,FALSE,"Tickmarks"}</definedName>
    <definedName name="wrn.Aging._.and._.Trend._.Analysis." localSheetId="55" hidden="1">{#N/A,#N/A,FALSE,"Aging Summary";#N/A,#N/A,FALSE,"Ratio Analysis";#N/A,#N/A,FALSE,"Test 120 Day Accts";#N/A,#N/A,FALSE,"Tickmarks"}</definedName>
    <definedName name="wrn.Aging._.and._.Trend._.Analysis." localSheetId="56" hidden="1">{#N/A,#N/A,FALSE,"Aging Summary";#N/A,#N/A,FALSE,"Ratio Analysis";#N/A,#N/A,FALSE,"Test 120 Day Accts";#N/A,#N/A,FALSE,"Tickmarks"}</definedName>
    <definedName name="wrn.Aging._.and._.Trend._.Analysis." localSheetId="57" hidden="1">{#N/A,#N/A,FALSE,"Aging Summary";#N/A,#N/A,FALSE,"Ratio Analysis";#N/A,#N/A,FALSE,"Test 120 Day Accts";#N/A,#N/A,FALSE,"Tickmarks"}</definedName>
    <definedName name="wrn.Aging._.and._.Trend._.Analysis." localSheetId="58" hidden="1">{#N/A,#N/A,FALSE,"Aging Summary";#N/A,#N/A,FALSE,"Ratio Analysis";#N/A,#N/A,FALSE,"Test 120 Day Accts";#N/A,#N/A,FALSE,"Tickmarks"}</definedName>
    <definedName name="wrn.Aging._.and._.Trend._.Analysis." localSheetId="59" hidden="1">{#N/A,#N/A,FALSE,"Aging Summary";#N/A,#N/A,FALSE,"Ratio Analysis";#N/A,#N/A,FALSE,"Test 120 Day Accts";#N/A,#N/A,FALSE,"Tickmarks"}</definedName>
    <definedName name="wrn.Aging._.and._.Trend._.Analysis." localSheetId="60" hidden="1">{#N/A,#N/A,FALSE,"Aging Summary";#N/A,#N/A,FALSE,"Ratio Analysis";#N/A,#N/A,FALSE,"Test 120 Day Accts";#N/A,#N/A,FALSE,"Tickmarks"}</definedName>
    <definedName name="wrn.Aging._.and._.Trend._.Analysis." localSheetId="61" hidden="1">{#N/A,#N/A,FALSE,"Aging Summary";#N/A,#N/A,FALSE,"Ratio Analysis";#N/A,#N/A,FALSE,"Test 120 Day Accts";#N/A,#N/A,FALSE,"Tickmarks"}</definedName>
    <definedName name="wrn.Aging._.and._.Trend._.Analysis." localSheetId="62" hidden="1">{#N/A,#N/A,FALSE,"Aging Summary";#N/A,#N/A,FALSE,"Ratio Analysis";#N/A,#N/A,FALSE,"Test 120 Day Accts";#N/A,#N/A,FALSE,"Tickmarks"}</definedName>
    <definedName name="wrn.Aging._.and._.Trend._.Analysis." localSheetId="63" hidden="1">{#N/A,#N/A,FALSE,"Aging Summary";#N/A,#N/A,FALSE,"Ratio Analysis";#N/A,#N/A,FALSE,"Test 120 Day Accts";#N/A,#N/A,FALSE,"Tickmarks"}</definedName>
    <definedName name="wrn.Aging._.and._.Trend._.Analysis." localSheetId="64" hidden="1">{#N/A,#N/A,FALSE,"Aging Summary";#N/A,#N/A,FALSE,"Ratio Analysis";#N/A,#N/A,FALSE,"Test 120 Day Accts";#N/A,#N/A,FALSE,"Tickmarks"}</definedName>
    <definedName name="wrn.Aging._.and._.Trend._.Analysis." localSheetId="65" hidden="1">{#N/A,#N/A,FALSE,"Aging Summary";#N/A,#N/A,FALSE,"Ratio Analysis";#N/A,#N/A,FALSE,"Test 120 Day Accts";#N/A,#N/A,FALSE,"Tickmarks"}</definedName>
    <definedName name="wrn.Aging._.and._.Trend._.Analysis." localSheetId="66" hidden="1">{#N/A,#N/A,FALSE,"Aging Summary";#N/A,#N/A,FALSE,"Ratio Analysis";#N/A,#N/A,FALSE,"Test 120 Day Accts";#N/A,#N/A,FALSE,"Tickmarks"}</definedName>
    <definedName name="wrn.Aging._.and._.Trend._.Analysis." localSheetId="67" hidden="1">{#N/A,#N/A,FALSE,"Aging Summary";#N/A,#N/A,FALSE,"Ratio Analysis";#N/A,#N/A,FALSE,"Test 120 Day Accts";#N/A,#N/A,FALSE,"Tickmarks"}</definedName>
    <definedName name="wrn.Aging._.and._.Trend._.Analysis." localSheetId="68" hidden="1">{#N/A,#N/A,FALSE,"Aging Summary";#N/A,#N/A,FALSE,"Ratio Analysis";#N/A,#N/A,FALSE,"Test 120 Day Accts";#N/A,#N/A,FALSE,"Tickmarks"}</definedName>
    <definedName name="wrn.Aging._.and._.Trend._.Analysis." localSheetId="69" hidden="1">{#N/A,#N/A,FALSE,"Aging Summary";#N/A,#N/A,FALSE,"Ratio Analysis";#N/A,#N/A,FALSE,"Test 120 Day Accts";#N/A,#N/A,FALSE,"Tickmarks"}</definedName>
    <definedName name="wrn.Aging._.and._.Trend._.Analysis." localSheetId="70" hidden="1">{#N/A,#N/A,FALSE,"Aging Summary";#N/A,#N/A,FALSE,"Ratio Analysis";#N/A,#N/A,FALSE,"Test 120 Day Accts";#N/A,#N/A,FALSE,"Tickmarks"}</definedName>
    <definedName name="wrn.Aging._.and._.Trend._.Analysis." localSheetId="71" hidden="1">{#N/A,#N/A,FALSE,"Aging Summary";#N/A,#N/A,FALSE,"Ratio Analysis";#N/A,#N/A,FALSE,"Test 120 Day Accts";#N/A,#N/A,FALSE,"Tickmarks"}</definedName>
    <definedName name="wrn.Aging._.and._.Trend._.Analysis." localSheetId="72" hidden="1">{#N/A,#N/A,FALSE,"Aging Summary";#N/A,#N/A,FALSE,"Ratio Analysis";#N/A,#N/A,FALSE,"Test 120 Day Accts";#N/A,#N/A,FALSE,"Tickmarks"}</definedName>
    <definedName name="wrn.Aging._.and._.Trend._.Analysis." localSheetId="73" hidden="1">{#N/A,#N/A,FALSE,"Aging Summary";#N/A,#N/A,FALSE,"Ratio Analysis";#N/A,#N/A,FALSE,"Test 120 Day Accts";#N/A,#N/A,FALSE,"Tickmarks"}</definedName>
    <definedName name="wrn.Aging._.and._.Trend._.Analysis." localSheetId="74" hidden="1">{#N/A,#N/A,FALSE,"Aging Summary";#N/A,#N/A,FALSE,"Ratio Analysis";#N/A,#N/A,FALSE,"Test 120 Day Accts";#N/A,#N/A,FALSE,"Tickmarks"}</definedName>
    <definedName name="wrn.Aging._.and._.Trend._.Analysis." localSheetId="75" hidden="1">{#N/A,#N/A,FALSE,"Aging Summary";#N/A,#N/A,FALSE,"Ratio Analysis";#N/A,#N/A,FALSE,"Test 120 Day Accts";#N/A,#N/A,FALSE,"Tickmarks"}</definedName>
    <definedName name="wrn.Aging._.and._.Trend._.Analysis." localSheetId="76" hidden="1">{#N/A,#N/A,FALSE,"Aging Summary";#N/A,#N/A,FALSE,"Ratio Analysis";#N/A,#N/A,FALSE,"Test 120 Day Accts";#N/A,#N/A,FALSE,"Tickmarks"}</definedName>
    <definedName name="wrn.Aging._.and._.Trend._.Analysis." localSheetId="77" hidden="1">{#N/A,#N/A,FALSE,"Aging Summary";#N/A,#N/A,FALSE,"Ratio Analysis";#N/A,#N/A,FALSE,"Test 120 Day Accts";#N/A,#N/A,FALSE,"Tickmarks"}</definedName>
    <definedName name="wrn.Aging._.and._.Trend._.Analysis." localSheetId="78" hidden="1">{#N/A,#N/A,FALSE,"Aging Summary";#N/A,#N/A,FALSE,"Ratio Analysis";#N/A,#N/A,FALSE,"Test 120 Day Accts";#N/A,#N/A,FALSE,"Tickmarks"}</definedName>
    <definedName name="wrn.Aging._.and._.Trend._.Analysis." localSheetId="79" hidden="1">{#N/A,#N/A,FALSE,"Aging Summary";#N/A,#N/A,FALSE,"Ratio Analysis";#N/A,#N/A,FALSE,"Test 120 Day Accts";#N/A,#N/A,FALSE,"Tickmarks"}</definedName>
    <definedName name="wrn.Aging._.and._.Trend._.Analysis." localSheetId="80" hidden="1">{#N/A,#N/A,FALSE,"Aging Summary";#N/A,#N/A,FALSE,"Ratio Analysis";#N/A,#N/A,FALSE,"Test 120 Day Accts";#N/A,#N/A,FALSE,"Tickmarks"}</definedName>
    <definedName name="wrn.Aging._.and._.Trend._.Analysis." localSheetId="81" hidden="1">{#N/A,#N/A,FALSE,"Aging Summary";#N/A,#N/A,FALSE,"Ratio Analysis";#N/A,#N/A,FALSE,"Test 120 Day Accts";#N/A,#N/A,FALSE,"Tickmarks"}</definedName>
    <definedName name="wrn.Aging._.and._.Trend._.Analysis." localSheetId="82" hidden="1">{#N/A,#N/A,FALSE,"Aging Summary";#N/A,#N/A,FALSE,"Ratio Analysis";#N/A,#N/A,FALSE,"Test 120 Day Accts";#N/A,#N/A,FALSE,"Tickmarks"}</definedName>
    <definedName name="wrn.Aging._.and._.Trend._.Analysis." localSheetId="83" hidden="1">{#N/A,#N/A,FALSE,"Aging Summary";#N/A,#N/A,FALSE,"Ratio Analysis";#N/A,#N/A,FALSE,"Test 120 Day Accts";#N/A,#N/A,FALSE,"Tickmarks"}</definedName>
    <definedName name="wrn.Aging._.and._.Trend._.Analysis." localSheetId="84" hidden="1">{#N/A,#N/A,FALSE,"Aging Summary";#N/A,#N/A,FALSE,"Ratio Analysis";#N/A,#N/A,FALSE,"Test 120 Day Accts";#N/A,#N/A,FALSE,"Tickmarks"}</definedName>
    <definedName name="wrn.Aging._.and._.Trend._.Analysis." localSheetId="85" hidden="1">{#N/A,#N/A,FALSE,"Aging Summary";#N/A,#N/A,FALSE,"Ratio Analysis";#N/A,#N/A,FALSE,"Test 120 Day Accts";#N/A,#N/A,FALSE,"Tickmarks"}</definedName>
    <definedName name="wrn.Aging._.and._.Trend._.Analysis." localSheetId="86" hidden="1">{#N/A,#N/A,FALSE,"Aging Summary";#N/A,#N/A,FALSE,"Ratio Analysis";#N/A,#N/A,FALSE,"Test 120 Day Accts";#N/A,#N/A,FALSE,"Tickmarks"}</definedName>
    <definedName name="wrn.Aging._.and._.Trend._.Analysis." localSheetId="87" hidden="1">{#N/A,#N/A,FALSE,"Aging Summary";#N/A,#N/A,FALSE,"Ratio Analysis";#N/A,#N/A,FALSE,"Test 120 Day Accts";#N/A,#N/A,FALSE,"Tickmarks"}</definedName>
    <definedName name="wrn.Aging._.and._.Trend._.Analysis." localSheetId="88" hidden="1">{#N/A,#N/A,FALSE,"Aging Summary";#N/A,#N/A,FALSE,"Ratio Analysis";#N/A,#N/A,FALSE,"Test 120 Day Accts";#N/A,#N/A,FALSE,"Tickmarks"}</definedName>
    <definedName name="wrn.Aging._.and._.Trend._.Analysis." localSheetId="89" hidden="1">{#N/A,#N/A,FALSE,"Aging Summary";#N/A,#N/A,FALSE,"Ratio Analysis";#N/A,#N/A,FALSE,"Test 120 Day Accts";#N/A,#N/A,FALSE,"Tickmarks"}</definedName>
    <definedName name="wrn.Aging._.and._.Trend._.Analysis." localSheetId="90" hidden="1">{#N/A,#N/A,FALSE,"Aging Summary";#N/A,#N/A,FALSE,"Ratio Analysis";#N/A,#N/A,FALSE,"Test 120 Day Accts";#N/A,#N/A,FALSE,"Tickmarks"}</definedName>
    <definedName name="wrn.Aging._.and._.Trend._.Analysis." localSheetId="91" hidden="1">{#N/A,#N/A,FALSE,"Aging Summary";#N/A,#N/A,FALSE,"Ratio Analysis";#N/A,#N/A,FALSE,"Test 120 Day Accts";#N/A,#N/A,FALSE,"Tickmarks"}</definedName>
    <definedName name="wrn.Aging._.and._.Trend._.Analysis." localSheetId="92" hidden="1">{#N/A,#N/A,FALSE,"Aging Summary";#N/A,#N/A,FALSE,"Ratio Analysis";#N/A,#N/A,FALSE,"Test 120 Day Accts";#N/A,#N/A,FALSE,"Tickmarks"}</definedName>
    <definedName name="wrn.Aging._.and._.Trend._.Analysis." localSheetId="93" hidden="1">{#N/A,#N/A,FALSE,"Aging Summary";#N/A,#N/A,FALSE,"Ratio Analysis";#N/A,#N/A,FALSE,"Test 120 Day Accts";#N/A,#N/A,FALSE,"Tickmarks"}</definedName>
    <definedName name="wrn.Aging._.and._.Trend._.Analysis." localSheetId="94" hidden="1">{#N/A,#N/A,FALSE,"Aging Summary";#N/A,#N/A,FALSE,"Ratio Analysis";#N/A,#N/A,FALSE,"Test 120 Day Accts";#N/A,#N/A,FALSE,"Tickmarks"}</definedName>
    <definedName name="wrn.Aging._.and._.Trend._.Analysis." localSheetId="95" hidden="1">{#N/A,#N/A,FALSE,"Aging Summary";#N/A,#N/A,FALSE,"Ratio Analysis";#N/A,#N/A,FALSE,"Test 120 Day Accts";#N/A,#N/A,FALSE,"Tickmarks"}</definedName>
    <definedName name="wrn.Aging._.and._.Trend._.Analysis." localSheetId="96" hidden="1">{#N/A,#N/A,FALSE,"Aging Summary";#N/A,#N/A,FALSE,"Ratio Analysis";#N/A,#N/A,FALSE,"Test 120 Day Accts";#N/A,#N/A,FALSE,"Tickmarks"}</definedName>
    <definedName name="wrn.Aging._.and._.Trend._.Analysis." localSheetId="97" hidden="1">{#N/A,#N/A,FALSE,"Aging Summary";#N/A,#N/A,FALSE,"Ratio Analysis";#N/A,#N/A,FALSE,"Test 120 Day Accts";#N/A,#N/A,FALSE,"Tickmarks"}</definedName>
    <definedName name="wrn.Aging._.and._.Trend._.Analysis." localSheetId="98" hidden="1">{#N/A,#N/A,FALSE,"Aging Summary";#N/A,#N/A,FALSE,"Ratio Analysis";#N/A,#N/A,FALSE,"Test 120 Day Accts";#N/A,#N/A,FALSE,"Tickmarks"}</definedName>
    <definedName name="wrn.Aging._.and._.Trend._.Analysis." localSheetId="99" hidden="1">{#N/A,#N/A,FALSE,"Aging Summary";#N/A,#N/A,FALSE,"Ratio Analysis";#N/A,#N/A,FALSE,"Test 120 Day Accts";#N/A,#N/A,FALSE,"Tickmarks"}</definedName>
    <definedName name="wrn.Aging._.and._.Trend._.Analysis." localSheetId="100" hidden="1">{#N/A,#N/A,FALSE,"Aging Summary";#N/A,#N/A,FALSE,"Ratio Analysis";#N/A,#N/A,FALSE,"Test 120 Day Accts";#N/A,#N/A,FALSE,"Tickmarks"}</definedName>
    <definedName name="wrn.Aging._.and._.Trend._.Analysis." localSheetId="101" hidden="1">{#N/A,#N/A,FALSE,"Aging Summary";#N/A,#N/A,FALSE,"Ratio Analysis";#N/A,#N/A,FALSE,"Test 120 Day Accts";#N/A,#N/A,FALSE,"Tickmarks"}</definedName>
    <definedName name="wrn.Aging._.and._.Trend._.Analysis." localSheetId="102" hidden="1">{#N/A,#N/A,FALSE,"Aging Summary";#N/A,#N/A,FALSE,"Ratio Analysis";#N/A,#N/A,FALSE,"Test 120 Day Accts";#N/A,#N/A,FALSE,"Tickmarks"}</definedName>
    <definedName name="wrn.Aging._.and._.Trend._.Analysis." localSheetId="103"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0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0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0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0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Budget._.Document." localSheetId="2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0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0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0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0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Debbie._.Hawkins." localSheetId="29" hidden="1">{"Admin Costs",#N/A,FALSE,"Act.Fcst Costs"}</definedName>
    <definedName name="wrn.Debbie._.Hawkins." localSheetId="30" hidden="1">{"Admin Costs",#N/A,FALSE,"Act.Fcst Costs"}</definedName>
    <definedName name="wrn.Debbie._.Hawkins." localSheetId="31" hidden="1">{"Admin Costs",#N/A,FALSE,"Act.Fcst Costs"}</definedName>
    <definedName name="wrn.Debbie._.Hawkins." localSheetId="32" hidden="1">{"Admin Costs",#N/A,FALSE,"Act.Fcst Costs"}</definedName>
    <definedName name="wrn.Debbie._.Hawkins." localSheetId="33" hidden="1">{"Admin Costs",#N/A,FALSE,"Act.Fcst Costs"}</definedName>
    <definedName name="wrn.Debbie._.Hawkins." localSheetId="34" hidden="1">{"Admin Costs",#N/A,FALSE,"Act.Fcst Costs"}</definedName>
    <definedName name="wrn.Debbie._.Hawkins." localSheetId="35" hidden="1">{"Admin Costs",#N/A,FALSE,"Act.Fcst Costs"}</definedName>
    <definedName name="wrn.Debbie._.Hawkins." localSheetId="36" hidden="1">{"Admin Costs",#N/A,FALSE,"Act.Fcst Costs"}</definedName>
    <definedName name="wrn.Debbie._.Hawkins." localSheetId="37" hidden="1">{"Admin Costs",#N/A,FALSE,"Act.Fcst Costs"}</definedName>
    <definedName name="wrn.Debbie._.Hawkins." localSheetId="38" hidden="1">{"Admin Costs",#N/A,FALSE,"Act.Fcst Costs"}</definedName>
    <definedName name="wrn.Debbie._.Hawkins." localSheetId="39" hidden="1">{"Admin Costs",#N/A,FALSE,"Act.Fcst Costs"}</definedName>
    <definedName name="wrn.Debbie._.Hawkins." localSheetId="40" hidden="1">{"Admin Costs",#N/A,FALSE,"Act.Fcst Costs"}</definedName>
    <definedName name="wrn.Debbie._.Hawkins." localSheetId="41" hidden="1">{"Admin Costs",#N/A,FALSE,"Act.Fcst Costs"}</definedName>
    <definedName name="wrn.Debbie._.Hawkins." localSheetId="42" hidden="1">{"Admin Costs",#N/A,FALSE,"Act.Fcst Costs"}</definedName>
    <definedName name="wrn.Debbie._.Hawkins." localSheetId="43" hidden="1">{"Admin Costs",#N/A,FALSE,"Act.Fcst Costs"}</definedName>
    <definedName name="wrn.Debbie._.Hawkins." localSheetId="44" hidden="1">{"Admin Costs",#N/A,FALSE,"Act.Fcst Costs"}</definedName>
    <definedName name="wrn.Debbie._.Hawkins." localSheetId="45" hidden="1">{"Admin Costs",#N/A,FALSE,"Act.Fcst Costs"}</definedName>
    <definedName name="wrn.Debbie._.Hawkins." localSheetId="46" hidden="1">{"Admin Costs",#N/A,FALSE,"Act.Fcst Costs"}</definedName>
    <definedName name="wrn.Debbie._.Hawkins." localSheetId="47" hidden="1">{"Admin Costs",#N/A,FALSE,"Act.Fcst Costs"}</definedName>
    <definedName name="wrn.Debbie._.Hawkins." localSheetId="48" hidden="1">{"Admin Costs",#N/A,FALSE,"Act.Fcst Costs"}</definedName>
    <definedName name="wrn.Debbie._.Hawkins." localSheetId="49" hidden="1">{"Admin Costs",#N/A,FALSE,"Act.Fcst Costs"}</definedName>
    <definedName name="wrn.Debbie._.Hawkins." localSheetId="50" hidden="1">{"Admin Costs",#N/A,FALSE,"Act.Fcst Costs"}</definedName>
    <definedName name="wrn.Debbie._.Hawkins." localSheetId="51" hidden="1">{"Admin Costs",#N/A,FALSE,"Act.Fcst Costs"}</definedName>
    <definedName name="wrn.Debbie._.Hawkins." localSheetId="52" hidden="1">{"Admin Costs",#N/A,FALSE,"Act.Fcst Costs"}</definedName>
    <definedName name="wrn.Debbie._.Hawkins." localSheetId="53" hidden="1">{"Admin Costs",#N/A,FALSE,"Act.Fcst Costs"}</definedName>
    <definedName name="wrn.Debbie._.Hawkins." localSheetId="54" hidden="1">{"Admin Costs",#N/A,FALSE,"Act.Fcst Costs"}</definedName>
    <definedName name="wrn.Debbie._.Hawkins." localSheetId="55" hidden="1">{"Admin Costs",#N/A,FALSE,"Act.Fcst Costs"}</definedName>
    <definedName name="wrn.Debbie._.Hawkins." localSheetId="56" hidden="1">{"Admin Costs",#N/A,FALSE,"Act.Fcst Costs"}</definedName>
    <definedName name="wrn.Debbie._.Hawkins." localSheetId="57" hidden="1">{"Admin Costs",#N/A,FALSE,"Act.Fcst Costs"}</definedName>
    <definedName name="wrn.Debbie._.Hawkins." localSheetId="58" hidden="1">{"Admin Costs",#N/A,FALSE,"Act.Fcst Costs"}</definedName>
    <definedName name="wrn.Debbie._.Hawkins." localSheetId="59" hidden="1">{"Admin Costs",#N/A,FALSE,"Act.Fcst Costs"}</definedName>
    <definedName name="wrn.Debbie._.Hawkins." localSheetId="60" hidden="1">{"Admin Costs",#N/A,FALSE,"Act.Fcst Costs"}</definedName>
    <definedName name="wrn.Debbie._.Hawkins." localSheetId="61" hidden="1">{"Admin Costs",#N/A,FALSE,"Act.Fcst Costs"}</definedName>
    <definedName name="wrn.Debbie._.Hawkins." localSheetId="62" hidden="1">{"Admin Costs",#N/A,FALSE,"Act.Fcst Costs"}</definedName>
    <definedName name="wrn.Debbie._.Hawkins." localSheetId="63" hidden="1">{"Admin Costs",#N/A,FALSE,"Act.Fcst Costs"}</definedName>
    <definedName name="wrn.Debbie._.Hawkins." localSheetId="64" hidden="1">{"Admin Costs",#N/A,FALSE,"Act.Fcst Costs"}</definedName>
    <definedName name="wrn.Debbie._.Hawkins." localSheetId="65" hidden="1">{"Admin Costs",#N/A,FALSE,"Act.Fcst Costs"}</definedName>
    <definedName name="wrn.Debbie._.Hawkins." localSheetId="66" hidden="1">{"Admin Costs",#N/A,FALSE,"Act.Fcst Costs"}</definedName>
    <definedName name="wrn.Debbie._.Hawkins." localSheetId="67" hidden="1">{"Admin Costs",#N/A,FALSE,"Act.Fcst Costs"}</definedName>
    <definedName name="wrn.Debbie._.Hawkins." localSheetId="68" hidden="1">{"Admin Costs",#N/A,FALSE,"Act.Fcst Costs"}</definedName>
    <definedName name="wrn.Debbie._.Hawkins." localSheetId="69" hidden="1">{"Admin Costs",#N/A,FALSE,"Act.Fcst Costs"}</definedName>
    <definedName name="wrn.Debbie._.Hawkins." localSheetId="70" hidden="1">{"Admin Costs",#N/A,FALSE,"Act.Fcst Costs"}</definedName>
    <definedName name="wrn.Debbie._.Hawkins." localSheetId="71" hidden="1">{"Admin Costs",#N/A,FALSE,"Act.Fcst Costs"}</definedName>
    <definedName name="wrn.Debbie._.Hawkins." localSheetId="72" hidden="1">{"Admin Costs",#N/A,FALSE,"Act.Fcst Costs"}</definedName>
    <definedName name="wrn.Debbie._.Hawkins." localSheetId="73" hidden="1">{"Admin Costs",#N/A,FALSE,"Act.Fcst Costs"}</definedName>
    <definedName name="wrn.Debbie._.Hawkins." localSheetId="74" hidden="1">{"Admin Costs",#N/A,FALSE,"Act.Fcst Costs"}</definedName>
    <definedName name="wrn.Debbie._.Hawkins." localSheetId="75" hidden="1">{"Admin Costs",#N/A,FALSE,"Act.Fcst Costs"}</definedName>
    <definedName name="wrn.Debbie._.Hawkins." localSheetId="76" hidden="1">{"Admin Costs",#N/A,FALSE,"Act.Fcst Costs"}</definedName>
    <definedName name="wrn.Debbie._.Hawkins." localSheetId="77" hidden="1">{"Admin Costs",#N/A,FALSE,"Act.Fcst Costs"}</definedName>
    <definedName name="wrn.Debbie._.Hawkins." localSheetId="78" hidden="1">{"Admin Costs",#N/A,FALSE,"Act.Fcst Costs"}</definedName>
    <definedName name="wrn.Debbie._.Hawkins." localSheetId="79" hidden="1">{"Admin Costs",#N/A,FALSE,"Act.Fcst Costs"}</definedName>
    <definedName name="wrn.Debbie._.Hawkins." localSheetId="80" hidden="1">{"Admin Costs",#N/A,FALSE,"Act.Fcst Costs"}</definedName>
    <definedName name="wrn.Debbie._.Hawkins." localSheetId="81" hidden="1">{"Admin Costs",#N/A,FALSE,"Act.Fcst Costs"}</definedName>
    <definedName name="wrn.Debbie._.Hawkins." localSheetId="82" hidden="1">{"Admin Costs",#N/A,FALSE,"Act.Fcst Costs"}</definedName>
    <definedName name="wrn.Debbie._.Hawkins." localSheetId="83" hidden="1">{"Admin Costs",#N/A,FALSE,"Act.Fcst Costs"}</definedName>
    <definedName name="wrn.Debbie._.Hawkins." localSheetId="84" hidden="1">{"Admin Costs",#N/A,FALSE,"Act.Fcst Costs"}</definedName>
    <definedName name="wrn.Debbie._.Hawkins." localSheetId="85" hidden="1">{"Admin Costs",#N/A,FALSE,"Act.Fcst Costs"}</definedName>
    <definedName name="wrn.Debbie._.Hawkins." localSheetId="86" hidden="1">{"Admin Costs",#N/A,FALSE,"Act.Fcst Costs"}</definedName>
    <definedName name="wrn.Debbie._.Hawkins." localSheetId="87" hidden="1">{"Admin Costs",#N/A,FALSE,"Act.Fcst Costs"}</definedName>
    <definedName name="wrn.Debbie._.Hawkins." localSheetId="88" hidden="1">{"Admin Costs",#N/A,FALSE,"Act.Fcst Costs"}</definedName>
    <definedName name="wrn.Debbie._.Hawkins." localSheetId="89" hidden="1">{"Admin Costs",#N/A,FALSE,"Act.Fcst Costs"}</definedName>
    <definedName name="wrn.Debbie._.Hawkins." localSheetId="90" hidden="1">{"Admin Costs",#N/A,FALSE,"Act.Fcst Costs"}</definedName>
    <definedName name="wrn.Debbie._.Hawkins." localSheetId="91" hidden="1">{"Admin Costs",#N/A,FALSE,"Act.Fcst Costs"}</definedName>
    <definedName name="wrn.Debbie._.Hawkins." localSheetId="92" hidden="1">{"Admin Costs",#N/A,FALSE,"Act.Fcst Costs"}</definedName>
    <definedName name="wrn.Debbie._.Hawkins." localSheetId="93" hidden="1">{"Admin Costs",#N/A,FALSE,"Act.Fcst Costs"}</definedName>
    <definedName name="wrn.Debbie._.Hawkins." localSheetId="94" hidden="1">{"Admin Costs",#N/A,FALSE,"Act.Fcst Costs"}</definedName>
    <definedName name="wrn.Debbie._.Hawkins." localSheetId="95" hidden="1">{"Admin Costs",#N/A,FALSE,"Act.Fcst Costs"}</definedName>
    <definedName name="wrn.Debbie._.Hawkins." localSheetId="96" hidden="1">{"Admin Costs",#N/A,FALSE,"Act.Fcst Costs"}</definedName>
    <definedName name="wrn.Debbie._.Hawkins." localSheetId="97" hidden="1">{"Admin Costs",#N/A,FALSE,"Act.Fcst Costs"}</definedName>
    <definedName name="wrn.Debbie._.Hawkins." localSheetId="98" hidden="1">{"Admin Costs",#N/A,FALSE,"Act.Fcst Costs"}</definedName>
    <definedName name="wrn.Debbie._.Hawkins." localSheetId="99" hidden="1">{"Admin Costs",#N/A,FALSE,"Act.Fcst Costs"}</definedName>
    <definedName name="wrn.Debbie._.Hawkins." localSheetId="100" hidden="1">{"Admin Costs",#N/A,FALSE,"Act.Fcst Costs"}</definedName>
    <definedName name="wrn.Debbie._.Hawkins." localSheetId="101" hidden="1">{"Admin Costs",#N/A,FALSE,"Act.Fcst Costs"}</definedName>
    <definedName name="wrn.Debbie._.Hawkins." localSheetId="102" hidden="1">{"Admin Costs",#N/A,FALSE,"Act.Fcst Costs"}</definedName>
    <definedName name="wrn.Debbie._.Hawkins." localSheetId="103" hidden="1">{"Admin Costs",#N/A,FALSE,"Act.Fcst Costs"}</definedName>
    <definedName name="wrn.Debbie._.Hawkins." hidden="1">{"Admin Costs",#N/A,FALSE,"Act.Fcst Costs"}</definedName>
    <definedName name="wrn.George._.Viska." localSheetId="29" hidden="1">{#N/A,#N/A,FALSE,"Cost Report";#N/A,#N/A,FALSE,"Qtly Summ.";#N/A,#N/A,FALSE,"Mar  Qtr";#N/A,#N/A,FALSE,"Report Summary"}</definedName>
    <definedName name="wrn.George._.Viska." localSheetId="30" hidden="1">{#N/A,#N/A,FALSE,"Cost Report";#N/A,#N/A,FALSE,"Qtly Summ.";#N/A,#N/A,FALSE,"Mar  Qtr";#N/A,#N/A,FALSE,"Report Summary"}</definedName>
    <definedName name="wrn.George._.Viska." localSheetId="31" hidden="1">{#N/A,#N/A,FALSE,"Cost Report";#N/A,#N/A,FALSE,"Qtly Summ.";#N/A,#N/A,FALSE,"Mar  Qtr";#N/A,#N/A,FALSE,"Report Summary"}</definedName>
    <definedName name="wrn.George._.Viska." localSheetId="32" hidden="1">{#N/A,#N/A,FALSE,"Cost Report";#N/A,#N/A,FALSE,"Qtly Summ.";#N/A,#N/A,FALSE,"Mar  Qtr";#N/A,#N/A,FALSE,"Report Summary"}</definedName>
    <definedName name="wrn.George._.Viska." localSheetId="33" hidden="1">{#N/A,#N/A,FALSE,"Cost Report";#N/A,#N/A,FALSE,"Qtly Summ.";#N/A,#N/A,FALSE,"Mar  Qtr";#N/A,#N/A,FALSE,"Report Summary"}</definedName>
    <definedName name="wrn.George._.Viska." localSheetId="34" hidden="1">{#N/A,#N/A,FALSE,"Cost Report";#N/A,#N/A,FALSE,"Qtly Summ.";#N/A,#N/A,FALSE,"Mar  Qtr";#N/A,#N/A,FALSE,"Report Summary"}</definedName>
    <definedName name="wrn.George._.Viska." localSheetId="35" hidden="1">{#N/A,#N/A,FALSE,"Cost Report";#N/A,#N/A,FALSE,"Qtly Summ.";#N/A,#N/A,FALSE,"Mar  Qtr";#N/A,#N/A,FALSE,"Report Summary"}</definedName>
    <definedName name="wrn.George._.Viska." localSheetId="36" hidden="1">{#N/A,#N/A,FALSE,"Cost Report";#N/A,#N/A,FALSE,"Qtly Summ.";#N/A,#N/A,FALSE,"Mar  Qtr";#N/A,#N/A,FALSE,"Report Summary"}</definedName>
    <definedName name="wrn.George._.Viska." localSheetId="37" hidden="1">{#N/A,#N/A,FALSE,"Cost Report";#N/A,#N/A,FALSE,"Qtly Summ.";#N/A,#N/A,FALSE,"Mar  Qtr";#N/A,#N/A,FALSE,"Report Summary"}</definedName>
    <definedName name="wrn.George._.Viska." localSheetId="38" hidden="1">{#N/A,#N/A,FALSE,"Cost Report";#N/A,#N/A,FALSE,"Qtly Summ.";#N/A,#N/A,FALSE,"Mar  Qtr";#N/A,#N/A,FALSE,"Report Summary"}</definedName>
    <definedName name="wrn.George._.Viska." localSheetId="39" hidden="1">{#N/A,#N/A,FALSE,"Cost Report";#N/A,#N/A,FALSE,"Qtly Summ.";#N/A,#N/A,FALSE,"Mar  Qtr";#N/A,#N/A,FALSE,"Report Summary"}</definedName>
    <definedName name="wrn.George._.Viska." localSheetId="40" hidden="1">{#N/A,#N/A,FALSE,"Cost Report";#N/A,#N/A,FALSE,"Qtly Summ.";#N/A,#N/A,FALSE,"Mar  Qtr";#N/A,#N/A,FALSE,"Report Summary"}</definedName>
    <definedName name="wrn.George._.Viska." localSheetId="41" hidden="1">{#N/A,#N/A,FALSE,"Cost Report";#N/A,#N/A,FALSE,"Qtly Summ.";#N/A,#N/A,FALSE,"Mar  Qtr";#N/A,#N/A,FALSE,"Report Summary"}</definedName>
    <definedName name="wrn.George._.Viska." localSheetId="42" hidden="1">{#N/A,#N/A,FALSE,"Cost Report";#N/A,#N/A,FALSE,"Qtly Summ.";#N/A,#N/A,FALSE,"Mar  Qtr";#N/A,#N/A,FALSE,"Report Summary"}</definedName>
    <definedName name="wrn.George._.Viska." localSheetId="43" hidden="1">{#N/A,#N/A,FALSE,"Cost Report";#N/A,#N/A,FALSE,"Qtly Summ.";#N/A,#N/A,FALSE,"Mar  Qtr";#N/A,#N/A,FALSE,"Report Summary"}</definedName>
    <definedName name="wrn.George._.Viska." localSheetId="44" hidden="1">{#N/A,#N/A,FALSE,"Cost Report";#N/A,#N/A,FALSE,"Qtly Summ.";#N/A,#N/A,FALSE,"Mar  Qtr";#N/A,#N/A,FALSE,"Report Summary"}</definedName>
    <definedName name="wrn.George._.Viska." localSheetId="45" hidden="1">{#N/A,#N/A,FALSE,"Cost Report";#N/A,#N/A,FALSE,"Qtly Summ.";#N/A,#N/A,FALSE,"Mar  Qtr";#N/A,#N/A,FALSE,"Report Summary"}</definedName>
    <definedName name="wrn.George._.Viska." localSheetId="46" hidden="1">{#N/A,#N/A,FALSE,"Cost Report";#N/A,#N/A,FALSE,"Qtly Summ.";#N/A,#N/A,FALSE,"Mar  Qtr";#N/A,#N/A,FALSE,"Report Summary"}</definedName>
    <definedName name="wrn.George._.Viska." localSheetId="47" hidden="1">{#N/A,#N/A,FALSE,"Cost Report";#N/A,#N/A,FALSE,"Qtly Summ.";#N/A,#N/A,FALSE,"Mar  Qtr";#N/A,#N/A,FALSE,"Report Summary"}</definedName>
    <definedName name="wrn.George._.Viska." localSheetId="48" hidden="1">{#N/A,#N/A,FALSE,"Cost Report";#N/A,#N/A,FALSE,"Qtly Summ.";#N/A,#N/A,FALSE,"Mar  Qtr";#N/A,#N/A,FALSE,"Report Summary"}</definedName>
    <definedName name="wrn.George._.Viska." localSheetId="49" hidden="1">{#N/A,#N/A,FALSE,"Cost Report";#N/A,#N/A,FALSE,"Qtly Summ.";#N/A,#N/A,FALSE,"Mar  Qtr";#N/A,#N/A,FALSE,"Report Summary"}</definedName>
    <definedName name="wrn.George._.Viska." localSheetId="50" hidden="1">{#N/A,#N/A,FALSE,"Cost Report";#N/A,#N/A,FALSE,"Qtly Summ.";#N/A,#N/A,FALSE,"Mar  Qtr";#N/A,#N/A,FALSE,"Report Summary"}</definedName>
    <definedName name="wrn.George._.Viska." localSheetId="51" hidden="1">{#N/A,#N/A,FALSE,"Cost Report";#N/A,#N/A,FALSE,"Qtly Summ.";#N/A,#N/A,FALSE,"Mar  Qtr";#N/A,#N/A,FALSE,"Report Summary"}</definedName>
    <definedName name="wrn.George._.Viska." localSheetId="52" hidden="1">{#N/A,#N/A,FALSE,"Cost Report";#N/A,#N/A,FALSE,"Qtly Summ.";#N/A,#N/A,FALSE,"Mar  Qtr";#N/A,#N/A,FALSE,"Report Summary"}</definedName>
    <definedName name="wrn.George._.Viska." localSheetId="53" hidden="1">{#N/A,#N/A,FALSE,"Cost Report";#N/A,#N/A,FALSE,"Qtly Summ.";#N/A,#N/A,FALSE,"Mar  Qtr";#N/A,#N/A,FALSE,"Report Summary"}</definedName>
    <definedName name="wrn.George._.Viska." localSheetId="54" hidden="1">{#N/A,#N/A,FALSE,"Cost Report";#N/A,#N/A,FALSE,"Qtly Summ.";#N/A,#N/A,FALSE,"Mar  Qtr";#N/A,#N/A,FALSE,"Report Summary"}</definedName>
    <definedName name="wrn.George._.Viska." localSheetId="55" hidden="1">{#N/A,#N/A,FALSE,"Cost Report";#N/A,#N/A,FALSE,"Qtly Summ.";#N/A,#N/A,FALSE,"Mar  Qtr";#N/A,#N/A,FALSE,"Report Summary"}</definedName>
    <definedName name="wrn.George._.Viska." localSheetId="56" hidden="1">{#N/A,#N/A,FALSE,"Cost Report";#N/A,#N/A,FALSE,"Qtly Summ.";#N/A,#N/A,FALSE,"Mar  Qtr";#N/A,#N/A,FALSE,"Report Summary"}</definedName>
    <definedName name="wrn.George._.Viska." localSheetId="57" hidden="1">{#N/A,#N/A,FALSE,"Cost Report";#N/A,#N/A,FALSE,"Qtly Summ.";#N/A,#N/A,FALSE,"Mar  Qtr";#N/A,#N/A,FALSE,"Report Summary"}</definedName>
    <definedName name="wrn.George._.Viska." localSheetId="58" hidden="1">{#N/A,#N/A,FALSE,"Cost Report";#N/A,#N/A,FALSE,"Qtly Summ.";#N/A,#N/A,FALSE,"Mar  Qtr";#N/A,#N/A,FALSE,"Report Summary"}</definedName>
    <definedName name="wrn.George._.Viska." localSheetId="59" hidden="1">{#N/A,#N/A,FALSE,"Cost Report";#N/A,#N/A,FALSE,"Qtly Summ.";#N/A,#N/A,FALSE,"Mar  Qtr";#N/A,#N/A,FALSE,"Report Summary"}</definedName>
    <definedName name="wrn.George._.Viska." localSheetId="60" hidden="1">{#N/A,#N/A,FALSE,"Cost Report";#N/A,#N/A,FALSE,"Qtly Summ.";#N/A,#N/A,FALSE,"Mar  Qtr";#N/A,#N/A,FALSE,"Report Summary"}</definedName>
    <definedName name="wrn.George._.Viska." localSheetId="61" hidden="1">{#N/A,#N/A,FALSE,"Cost Report";#N/A,#N/A,FALSE,"Qtly Summ.";#N/A,#N/A,FALSE,"Mar  Qtr";#N/A,#N/A,FALSE,"Report Summary"}</definedName>
    <definedName name="wrn.George._.Viska." localSheetId="62" hidden="1">{#N/A,#N/A,FALSE,"Cost Report";#N/A,#N/A,FALSE,"Qtly Summ.";#N/A,#N/A,FALSE,"Mar  Qtr";#N/A,#N/A,FALSE,"Report Summary"}</definedName>
    <definedName name="wrn.George._.Viska." localSheetId="63" hidden="1">{#N/A,#N/A,FALSE,"Cost Report";#N/A,#N/A,FALSE,"Qtly Summ.";#N/A,#N/A,FALSE,"Mar  Qtr";#N/A,#N/A,FALSE,"Report Summary"}</definedName>
    <definedName name="wrn.George._.Viska." localSheetId="64" hidden="1">{#N/A,#N/A,FALSE,"Cost Report";#N/A,#N/A,FALSE,"Qtly Summ.";#N/A,#N/A,FALSE,"Mar  Qtr";#N/A,#N/A,FALSE,"Report Summary"}</definedName>
    <definedName name="wrn.George._.Viska." localSheetId="65" hidden="1">{#N/A,#N/A,FALSE,"Cost Report";#N/A,#N/A,FALSE,"Qtly Summ.";#N/A,#N/A,FALSE,"Mar  Qtr";#N/A,#N/A,FALSE,"Report Summary"}</definedName>
    <definedName name="wrn.George._.Viska." localSheetId="66" hidden="1">{#N/A,#N/A,FALSE,"Cost Report";#N/A,#N/A,FALSE,"Qtly Summ.";#N/A,#N/A,FALSE,"Mar  Qtr";#N/A,#N/A,FALSE,"Report Summary"}</definedName>
    <definedName name="wrn.George._.Viska." localSheetId="67" hidden="1">{#N/A,#N/A,FALSE,"Cost Report";#N/A,#N/A,FALSE,"Qtly Summ.";#N/A,#N/A,FALSE,"Mar  Qtr";#N/A,#N/A,FALSE,"Report Summary"}</definedName>
    <definedName name="wrn.George._.Viska." localSheetId="68" hidden="1">{#N/A,#N/A,FALSE,"Cost Report";#N/A,#N/A,FALSE,"Qtly Summ.";#N/A,#N/A,FALSE,"Mar  Qtr";#N/A,#N/A,FALSE,"Report Summary"}</definedName>
    <definedName name="wrn.George._.Viska." localSheetId="69" hidden="1">{#N/A,#N/A,FALSE,"Cost Report";#N/A,#N/A,FALSE,"Qtly Summ.";#N/A,#N/A,FALSE,"Mar  Qtr";#N/A,#N/A,FALSE,"Report Summary"}</definedName>
    <definedName name="wrn.George._.Viska." localSheetId="70" hidden="1">{#N/A,#N/A,FALSE,"Cost Report";#N/A,#N/A,FALSE,"Qtly Summ.";#N/A,#N/A,FALSE,"Mar  Qtr";#N/A,#N/A,FALSE,"Report Summary"}</definedName>
    <definedName name="wrn.George._.Viska." localSheetId="71" hidden="1">{#N/A,#N/A,FALSE,"Cost Report";#N/A,#N/A,FALSE,"Qtly Summ.";#N/A,#N/A,FALSE,"Mar  Qtr";#N/A,#N/A,FALSE,"Report Summary"}</definedName>
    <definedName name="wrn.George._.Viska." localSheetId="72" hidden="1">{#N/A,#N/A,FALSE,"Cost Report";#N/A,#N/A,FALSE,"Qtly Summ.";#N/A,#N/A,FALSE,"Mar  Qtr";#N/A,#N/A,FALSE,"Report Summary"}</definedName>
    <definedName name="wrn.George._.Viska." localSheetId="73" hidden="1">{#N/A,#N/A,FALSE,"Cost Report";#N/A,#N/A,FALSE,"Qtly Summ.";#N/A,#N/A,FALSE,"Mar  Qtr";#N/A,#N/A,FALSE,"Report Summary"}</definedName>
    <definedName name="wrn.George._.Viska." localSheetId="74" hidden="1">{#N/A,#N/A,FALSE,"Cost Report";#N/A,#N/A,FALSE,"Qtly Summ.";#N/A,#N/A,FALSE,"Mar  Qtr";#N/A,#N/A,FALSE,"Report Summary"}</definedName>
    <definedName name="wrn.George._.Viska." localSheetId="75" hidden="1">{#N/A,#N/A,FALSE,"Cost Report";#N/A,#N/A,FALSE,"Qtly Summ.";#N/A,#N/A,FALSE,"Mar  Qtr";#N/A,#N/A,FALSE,"Report Summary"}</definedName>
    <definedName name="wrn.George._.Viska." localSheetId="76" hidden="1">{#N/A,#N/A,FALSE,"Cost Report";#N/A,#N/A,FALSE,"Qtly Summ.";#N/A,#N/A,FALSE,"Mar  Qtr";#N/A,#N/A,FALSE,"Report Summary"}</definedName>
    <definedName name="wrn.George._.Viska." localSheetId="77" hidden="1">{#N/A,#N/A,FALSE,"Cost Report";#N/A,#N/A,FALSE,"Qtly Summ.";#N/A,#N/A,FALSE,"Mar  Qtr";#N/A,#N/A,FALSE,"Report Summary"}</definedName>
    <definedName name="wrn.George._.Viska." localSheetId="78" hidden="1">{#N/A,#N/A,FALSE,"Cost Report";#N/A,#N/A,FALSE,"Qtly Summ.";#N/A,#N/A,FALSE,"Mar  Qtr";#N/A,#N/A,FALSE,"Report Summary"}</definedName>
    <definedName name="wrn.George._.Viska." localSheetId="79" hidden="1">{#N/A,#N/A,FALSE,"Cost Report";#N/A,#N/A,FALSE,"Qtly Summ.";#N/A,#N/A,FALSE,"Mar  Qtr";#N/A,#N/A,FALSE,"Report Summary"}</definedName>
    <definedName name="wrn.George._.Viska." localSheetId="80" hidden="1">{#N/A,#N/A,FALSE,"Cost Report";#N/A,#N/A,FALSE,"Qtly Summ.";#N/A,#N/A,FALSE,"Mar  Qtr";#N/A,#N/A,FALSE,"Report Summary"}</definedName>
    <definedName name="wrn.George._.Viska." localSheetId="81" hidden="1">{#N/A,#N/A,FALSE,"Cost Report";#N/A,#N/A,FALSE,"Qtly Summ.";#N/A,#N/A,FALSE,"Mar  Qtr";#N/A,#N/A,FALSE,"Report Summary"}</definedName>
    <definedName name="wrn.George._.Viska." localSheetId="82" hidden="1">{#N/A,#N/A,FALSE,"Cost Report";#N/A,#N/A,FALSE,"Qtly Summ.";#N/A,#N/A,FALSE,"Mar  Qtr";#N/A,#N/A,FALSE,"Report Summary"}</definedName>
    <definedName name="wrn.George._.Viska." localSheetId="83" hidden="1">{#N/A,#N/A,FALSE,"Cost Report";#N/A,#N/A,FALSE,"Qtly Summ.";#N/A,#N/A,FALSE,"Mar  Qtr";#N/A,#N/A,FALSE,"Report Summary"}</definedName>
    <definedName name="wrn.George._.Viska." localSheetId="84" hidden="1">{#N/A,#N/A,FALSE,"Cost Report";#N/A,#N/A,FALSE,"Qtly Summ.";#N/A,#N/A,FALSE,"Mar  Qtr";#N/A,#N/A,FALSE,"Report Summary"}</definedName>
    <definedName name="wrn.George._.Viska." localSheetId="85" hidden="1">{#N/A,#N/A,FALSE,"Cost Report";#N/A,#N/A,FALSE,"Qtly Summ.";#N/A,#N/A,FALSE,"Mar  Qtr";#N/A,#N/A,FALSE,"Report Summary"}</definedName>
    <definedName name="wrn.George._.Viska." localSheetId="86" hidden="1">{#N/A,#N/A,FALSE,"Cost Report";#N/A,#N/A,FALSE,"Qtly Summ.";#N/A,#N/A,FALSE,"Mar  Qtr";#N/A,#N/A,FALSE,"Report Summary"}</definedName>
    <definedName name="wrn.George._.Viska." localSheetId="87" hidden="1">{#N/A,#N/A,FALSE,"Cost Report";#N/A,#N/A,FALSE,"Qtly Summ.";#N/A,#N/A,FALSE,"Mar  Qtr";#N/A,#N/A,FALSE,"Report Summary"}</definedName>
    <definedName name="wrn.George._.Viska." localSheetId="88" hidden="1">{#N/A,#N/A,FALSE,"Cost Report";#N/A,#N/A,FALSE,"Qtly Summ.";#N/A,#N/A,FALSE,"Mar  Qtr";#N/A,#N/A,FALSE,"Report Summary"}</definedName>
    <definedName name="wrn.George._.Viska." localSheetId="89" hidden="1">{#N/A,#N/A,FALSE,"Cost Report";#N/A,#N/A,FALSE,"Qtly Summ.";#N/A,#N/A,FALSE,"Mar  Qtr";#N/A,#N/A,FALSE,"Report Summary"}</definedName>
    <definedName name="wrn.George._.Viska." localSheetId="90" hidden="1">{#N/A,#N/A,FALSE,"Cost Report";#N/A,#N/A,FALSE,"Qtly Summ.";#N/A,#N/A,FALSE,"Mar  Qtr";#N/A,#N/A,FALSE,"Report Summary"}</definedName>
    <definedName name="wrn.George._.Viska." localSheetId="91" hidden="1">{#N/A,#N/A,FALSE,"Cost Report";#N/A,#N/A,FALSE,"Qtly Summ.";#N/A,#N/A,FALSE,"Mar  Qtr";#N/A,#N/A,FALSE,"Report Summary"}</definedName>
    <definedName name="wrn.George._.Viska." localSheetId="92" hidden="1">{#N/A,#N/A,FALSE,"Cost Report";#N/A,#N/A,FALSE,"Qtly Summ.";#N/A,#N/A,FALSE,"Mar  Qtr";#N/A,#N/A,FALSE,"Report Summary"}</definedName>
    <definedName name="wrn.George._.Viska." localSheetId="93" hidden="1">{#N/A,#N/A,FALSE,"Cost Report";#N/A,#N/A,FALSE,"Qtly Summ.";#N/A,#N/A,FALSE,"Mar  Qtr";#N/A,#N/A,FALSE,"Report Summary"}</definedName>
    <definedName name="wrn.George._.Viska." localSheetId="94" hidden="1">{#N/A,#N/A,FALSE,"Cost Report";#N/A,#N/A,FALSE,"Qtly Summ.";#N/A,#N/A,FALSE,"Mar  Qtr";#N/A,#N/A,FALSE,"Report Summary"}</definedName>
    <definedName name="wrn.George._.Viska." localSheetId="95" hidden="1">{#N/A,#N/A,FALSE,"Cost Report";#N/A,#N/A,FALSE,"Qtly Summ.";#N/A,#N/A,FALSE,"Mar  Qtr";#N/A,#N/A,FALSE,"Report Summary"}</definedName>
    <definedName name="wrn.George._.Viska." localSheetId="96" hidden="1">{#N/A,#N/A,FALSE,"Cost Report";#N/A,#N/A,FALSE,"Qtly Summ.";#N/A,#N/A,FALSE,"Mar  Qtr";#N/A,#N/A,FALSE,"Report Summary"}</definedName>
    <definedName name="wrn.George._.Viska." localSheetId="97" hidden="1">{#N/A,#N/A,FALSE,"Cost Report";#N/A,#N/A,FALSE,"Qtly Summ.";#N/A,#N/A,FALSE,"Mar  Qtr";#N/A,#N/A,FALSE,"Report Summary"}</definedName>
    <definedName name="wrn.George._.Viska." localSheetId="98" hidden="1">{#N/A,#N/A,FALSE,"Cost Report";#N/A,#N/A,FALSE,"Qtly Summ.";#N/A,#N/A,FALSE,"Mar  Qtr";#N/A,#N/A,FALSE,"Report Summary"}</definedName>
    <definedName name="wrn.George._.Viska." localSheetId="99" hidden="1">{#N/A,#N/A,FALSE,"Cost Report";#N/A,#N/A,FALSE,"Qtly Summ.";#N/A,#N/A,FALSE,"Mar  Qtr";#N/A,#N/A,FALSE,"Report Summary"}</definedName>
    <definedName name="wrn.George._.Viska." localSheetId="100" hidden="1">{#N/A,#N/A,FALSE,"Cost Report";#N/A,#N/A,FALSE,"Qtly Summ.";#N/A,#N/A,FALSE,"Mar  Qtr";#N/A,#N/A,FALSE,"Report Summary"}</definedName>
    <definedName name="wrn.George._.Viska." localSheetId="101" hidden="1">{#N/A,#N/A,FALSE,"Cost Report";#N/A,#N/A,FALSE,"Qtly Summ.";#N/A,#N/A,FALSE,"Mar  Qtr";#N/A,#N/A,FALSE,"Report Summary"}</definedName>
    <definedName name="wrn.George._.Viska." localSheetId="102" hidden="1">{#N/A,#N/A,FALSE,"Cost Report";#N/A,#N/A,FALSE,"Qtly Summ.";#N/A,#N/A,FALSE,"Mar  Qtr";#N/A,#N/A,FALSE,"Report Summary"}</definedName>
    <definedName name="wrn.George._.Viska." localSheetId="103" hidden="1">{#N/A,#N/A,FALSE,"Cost Report";#N/A,#N/A,FALSE,"Qtly Summ.";#N/A,#N/A,FALSE,"Mar  Qtr";#N/A,#N/A,FALSE,"Report Summary"}</definedName>
    <definedName name="wrn.George._.Viska." hidden="1">{#N/A,#N/A,FALSE,"Cost Report";#N/A,#N/A,FALSE,"Qtly Summ.";#N/A,#N/A,FALSE,"Mar  Qtr";#N/A,#N/A,FALSE,"Report Summary"}</definedName>
    <definedName name="wrn.Melbourne." localSheetId="29" hidden="1">{#N/A,#N/A,FALSE,"Cost Report";#N/A,#N/A,FALSE,"Sept Qtr";#N/A,#N/A,FALSE,"Qtly Summ.";#N/A,#N/A,FALSE,"Report Summary";#N/A,#N/A,FALSE,"Ammort &amp; Dep.";#N/A,#N/A,FALSE,"Rev. GIC Summ.";#N/A,#N/A,FALSE,"CAPEX";#N/A,#N/A,FALSE,"Stockpile Adj.";#N/A,#N/A,FALSE,"Cost Summary"}</definedName>
    <definedName name="wrn.Melbourne." localSheetId="30" hidden="1">{#N/A,#N/A,FALSE,"Cost Report";#N/A,#N/A,FALSE,"Sept Qtr";#N/A,#N/A,FALSE,"Qtly Summ.";#N/A,#N/A,FALSE,"Report Summary";#N/A,#N/A,FALSE,"Ammort &amp; Dep.";#N/A,#N/A,FALSE,"Rev. GIC Summ.";#N/A,#N/A,FALSE,"CAPEX";#N/A,#N/A,FALSE,"Stockpile Adj.";#N/A,#N/A,FALSE,"Cost Summary"}</definedName>
    <definedName name="wrn.Melbourne." localSheetId="31" hidden="1">{#N/A,#N/A,FALSE,"Cost Report";#N/A,#N/A,FALSE,"Sept Qtr";#N/A,#N/A,FALSE,"Qtly Summ.";#N/A,#N/A,FALSE,"Report Summary";#N/A,#N/A,FALSE,"Ammort &amp; Dep.";#N/A,#N/A,FALSE,"Rev. GIC Summ.";#N/A,#N/A,FALSE,"CAPEX";#N/A,#N/A,FALSE,"Stockpile Adj.";#N/A,#N/A,FALSE,"Cost Summary"}</definedName>
    <definedName name="wrn.Melbourne." localSheetId="32" hidden="1">{#N/A,#N/A,FALSE,"Cost Report";#N/A,#N/A,FALSE,"Sept Qtr";#N/A,#N/A,FALSE,"Qtly Summ.";#N/A,#N/A,FALSE,"Report Summary";#N/A,#N/A,FALSE,"Ammort &amp; Dep.";#N/A,#N/A,FALSE,"Rev. GIC Summ.";#N/A,#N/A,FALSE,"CAPEX";#N/A,#N/A,FALSE,"Stockpile Adj.";#N/A,#N/A,FALSE,"Cost Summary"}</definedName>
    <definedName name="wrn.Melbourne." localSheetId="33" hidden="1">{#N/A,#N/A,FALSE,"Cost Report";#N/A,#N/A,FALSE,"Sept Qtr";#N/A,#N/A,FALSE,"Qtly Summ.";#N/A,#N/A,FALSE,"Report Summary";#N/A,#N/A,FALSE,"Ammort &amp; Dep.";#N/A,#N/A,FALSE,"Rev. GIC Summ.";#N/A,#N/A,FALSE,"CAPEX";#N/A,#N/A,FALSE,"Stockpile Adj.";#N/A,#N/A,FALSE,"Cost Summary"}</definedName>
    <definedName name="wrn.Melbourne." localSheetId="34" hidden="1">{#N/A,#N/A,FALSE,"Cost Report";#N/A,#N/A,FALSE,"Sept Qtr";#N/A,#N/A,FALSE,"Qtly Summ.";#N/A,#N/A,FALSE,"Report Summary";#N/A,#N/A,FALSE,"Ammort &amp; Dep.";#N/A,#N/A,FALSE,"Rev. GIC Summ.";#N/A,#N/A,FALSE,"CAPEX";#N/A,#N/A,FALSE,"Stockpile Adj.";#N/A,#N/A,FALSE,"Cost Summary"}</definedName>
    <definedName name="wrn.Melbourne." localSheetId="35" hidden="1">{#N/A,#N/A,FALSE,"Cost Report";#N/A,#N/A,FALSE,"Sept Qtr";#N/A,#N/A,FALSE,"Qtly Summ.";#N/A,#N/A,FALSE,"Report Summary";#N/A,#N/A,FALSE,"Ammort &amp; Dep.";#N/A,#N/A,FALSE,"Rev. GIC Summ.";#N/A,#N/A,FALSE,"CAPEX";#N/A,#N/A,FALSE,"Stockpile Adj.";#N/A,#N/A,FALSE,"Cost Summary"}</definedName>
    <definedName name="wrn.Melbourne." localSheetId="36" hidden="1">{#N/A,#N/A,FALSE,"Cost Report";#N/A,#N/A,FALSE,"Sept Qtr";#N/A,#N/A,FALSE,"Qtly Summ.";#N/A,#N/A,FALSE,"Report Summary";#N/A,#N/A,FALSE,"Ammort &amp; Dep.";#N/A,#N/A,FALSE,"Rev. GIC Summ.";#N/A,#N/A,FALSE,"CAPEX";#N/A,#N/A,FALSE,"Stockpile Adj.";#N/A,#N/A,FALSE,"Cost Summary"}</definedName>
    <definedName name="wrn.Melbourne." localSheetId="37" hidden="1">{#N/A,#N/A,FALSE,"Cost Report";#N/A,#N/A,FALSE,"Sept Qtr";#N/A,#N/A,FALSE,"Qtly Summ.";#N/A,#N/A,FALSE,"Report Summary";#N/A,#N/A,FALSE,"Ammort &amp; Dep.";#N/A,#N/A,FALSE,"Rev. GIC Summ.";#N/A,#N/A,FALSE,"CAPEX";#N/A,#N/A,FALSE,"Stockpile Adj.";#N/A,#N/A,FALSE,"Cost Summary"}</definedName>
    <definedName name="wrn.Melbourne." localSheetId="38" hidden="1">{#N/A,#N/A,FALSE,"Cost Report";#N/A,#N/A,FALSE,"Sept Qtr";#N/A,#N/A,FALSE,"Qtly Summ.";#N/A,#N/A,FALSE,"Report Summary";#N/A,#N/A,FALSE,"Ammort &amp; Dep.";#N/A,#N/A,FALSE,"Rev. GIC Summ.";#N/A,#N/A,FALSE,"CAPEX";#N/A,#N/A,FALSE,"Stockpile Adj.";#N/A,#N/A,FALSE,"Cost Summary"}</definedName>
    <definedName name="wrn.Melbourne." localSheetId="39" hidden="1">{#N/A,#N/A,FALSE,"Cost Report";#N/A,#N/A,FALSE,"Sept Qtr";#N/A,#N/A,FALSE,"Qtly Summ.";#N/A,#N/A,FALSE,"Report Summary";#N/A,#N/A,FALSE,"Ammort &amp; Dep.";#N/A,#N/A,FALSE,"Rev. GIC Summ.";#N/A,#N/A,FALSE,"CAPEX";#N/A,#N/A,FALSE,"Stockpile Adj.";#N/A,#N/A,FALSE,"Cost Summary"}</definedName>
    <definedName name="wrn.Melbourne." localSheetId="40" hidden="1">{#N/A,#N/A,FALSE,"Cost Report";#N/A,#N/A,FALSE,"Sept Qtr";#N/A,#N/A,FALSE,"Qtly Summ.";#N/A,#N/A,FALSE,"Report Summary";#N/A,#N/A,FALSE,"Ammort &amp; Dep.";#N/A,#N/A,FALSE,"Rev. GIC Summ.";#N/A,#N/A,FALSE,"CAPEX";#N/A,#N/A,FALSE,"Stockpile Adj.";#N/A,#N/A,FALSE,"Cost Summary"}</definedName>
    <definedName name="wrn.Melbourne." localSheetId="41" hidden="1">{#N/A,#N/A,FALSE,"Cost Report";#N/A,#N/A,FALSE,"Sept Qtr";#N/A,#N/A,FALSE,"Qtly Summ.";#N/A,#N/A,FALSE,"Report Summary";#N/A,#N/A,FALSE,"Ammort &amp; Dep.";#N/A,#N/A,FALSE,"Rev. GIC Summ.";#N/A,#N/A,FALSE,"CAPEX";#N/A,#N/A,FALSE,"Stockpile Adj.";#N/A,#N/A,FALSE,"Cost Summary"}</definedName>
    <definedName name="wrn.Melbourne." localSheetId="42" hidden="1">{#N/A,#N/A,FALSE,"Cost Report";#N/A,#N/A,FALSE,"Sept Qtr";#N/A,#N/A,FALSE,"Qtly Summ.";#N/A,#N/A,FALSE,"Report Summary";#N/A,#N/A,FALSE,"Ammort &amp; Dep.";#N/A,#N/A,FALSE,"Rev. GIC Summ.";#N/A,#N/A,FALSE,"CAPEX";#N/A,#N/A,FALSE,"Stockpile Adj.";#N/A,#N/A,FALSE,"Cost Summary"}</definedName>
    <definedName name="wrn.Melbourne." localSheetId="43" hidden="1">{#N/A,#N/A,FALSE,"Cost Report";#N/A,#N/A,FALSE,"Sept Qtr";#N/A,#N/A,FALSE,"Qtly Summ.";#N/A,#N/A,FALSE,"Report Summary";#N/A,#N/A,FALSE,"Ammort &amp; Dep.";#N/A,#N/A,FALSE,"Rev. GIC Summ.";#N/A,#N/A,FALSE,"CAPEX";#N/A,#N/A,FALSE,"Stockpile Adj.";#N/A,#N/A,FALSE,"Cost Summary"}</definedName>
    <definedName name="wrn.Melbourne." localSheetId="44" hidden="1">{#N/A,#N/A,FALSE,"Cost Report";#N/A,#N/A,FALSE,"Sept Qtr";#N/A,#N/A,FALSE,"Qtly Summ.";#N/A,#N/A,FALSE,"Report Summary";#N/A,#N/A,FALSE,"Ammort &amp; Dep.";#N/A,#N/A,FALSE,"Rev. GIC Summ.";#N/A,#N/A,FALSE,"CAPEX";#N/A,#N/A,FALSE,"Stockpile Adj.";#N/A,#N/A,FALSE,"Cost Summary"}</definedName>
    <definedName name="wrn.Melbourne." localSheetId="45" hidden="1">{#N/A,#N/A,FALSE,"Cost Report";#N/A,#N/A,FALSE,"Sept Qtr";#N/A,#N/A,FALSE,"Qtly Summ.";#N/A,#N/A,FALSE,"Report Summary";#N/A,#N/A,FALSE,"Ammort &amp; Dep.";#N/A,#N/A,FALSE,"Rev. GIC Summ.";#N/A,#N/A,FALSE,"CAPEX";#N/A,#N/A,FALSE,"Stockpile Adj.";#N/A,#N/A,FALSE,"Cost Summary"}</definedName>
    <definedName name="wrn.Melbourne." localSheetId="46" hidden="1">{#N/A,#N/A,FALSE,"Cost Report";#N/A,#N/A,FALSE,"Sept Qtr";#N/A,#N/A,FALSE,"Qtly Summ.";#N/A,#N/A,FALSE,"Report Summary";#N/A,#N/A,FALSE,"Ammort &amp; Dep.";#N/A,#N/A,FALSE,"Rev. GIC Summ.";#N/A,#N/A,FALSE,"CAPEX";#N/A,#N/A,FALSE,"Stockpile Adj.";#N/A,#N/A,FALSE,"Cost Summary"}</definedName>
    <definedName name="wrn.Melbourne." localSheetId="47" hidden="1">{#N/A,#N/A,FALSE,"Cost Report";#N/A,#N/A,FALSE,"Sept Qtr";#N/A,#N/A,FALSE,"Qtly Summ.";#N/A,#N/A,FALSE,"Report Summary";#N/A,#N/A,FALSE,"Ammort &amp; Dep.";#N/A,#N/A,FALSE,"Rev. GIC Summ.";#N/A,#N/A,FALSE,"CAPEX";#N/A,#N/A,FALSE,"Stockpile Adj.";#N/A,#N/A,FALSE,"Cost Summary"}</definedName>
    <definedName name="wrn.Melbourne." localSheetId="48" hidden="1">{#N/A,#N/A,FALSE,"Cost Report";#N/A,#N/A,FALSE,"Sept Qtr";#N/A,#N/A,FALSE,"Qtly Summ.";#N/A,#N/A,FALSE,"Report Summary";#N/A,#N/A,FALSE,"Ammort &amp; Dep.";#N/A,#N/A,FALSE,"Rev. GIC Summ.";#N/A,#N/A,FALSE,"CAPEX";#N/A,#N/A,FALSE,"Stockpile Adj.";#N/A,#N/A,FALSE,"Cost Summary"}</definedName>
    <definedName name="wrn.Melbourne." localSheetId="49" hidden="1">{#N/A,#N/A,FALSE,"Cost Report";#N/A,#N/A,FALSE,"Sept Qtr";#N/A,#N/A,FALSE,"Qtly Summ.";#N/A,#N/A,FALSE,"Report Summary";#N/A,#N/A,FALSE,"Ammort &amp; Dep.";#N/A,#N/A,FALSE,"Rev. GIC Summ.";#N/A,#N/A,FALSE,"CAPEX";#N/A,#N/A,FALSE,"Stockpile Adj.";#N/A,#N/A,FALSE,"Cost Summary"}</definedName>
    <definedName name="wrn.Melbourne." localSheetId="50" hidden="1">{#N/A,#N/A,FALSE,"Cost Report";#N/A,#N/A,FALSE,"Sept Qtr";#N/A,#N/A,FALSE,"Qtly Summ.";#N/A,#N/A,FALSE,"Report Summary";#N/A,#N/A,FALSE,"Ammort &amp; Dep.";#N/A,#N/A,FALSE,"Rev. GIC Summ.";#N/A,#N/A,FALSE,"CAPEX";#N/A,#N/A,FALSE,"Stockpile Adj.";#N/A,#N/A,FALSE,"Cost Summary"}</definedName>
    <definedName name="wrn.Melbourne." localSheetId="51" hidden="1">{#N/A,#N/A,FALSE,"Cost Report";#N/A,#N/A,FALSE,"Sept Qtr";#N/A,#N/A,FALSE,"Qtly Summ.";#N/A,#N/A,FALSE,"Report Summary";#N/A,#N/A,FALSE,"Ammort &amp; Dep.";#N/A,#N/A,FALSE,"Rev. GIC Summ.";#N/A,#N/A,FALSE,"CAPEX";#N/A,#N/A,FALSE,"Stockpile Adj.";#N/A,#N/A,FALSE,"Cost Summary"}</definedName>
    <definedName name="wrn.Melbourne." localSheetId="52" hidden="1">{#N/A,#N/A,FALSE,"Cost Report";#N/A,#N/A,FALSE,"Sept Qtr";#N/A,#N/A,FALSE,"Qtly Summ.";#N/A,#N/A,FALSE,"Report Summary";#N/A,#N/A,FALSE,"Ammort &amp; Dep.";#N/A,#N/A,FALSE,"Rev. GIC Summ.";#N/A,#N/A,FALSE,"CAPEX";#N/A,#N/A,FALSE,"Stockpile Adj.";#N/A,#N/A,FALSE,"Cost Summary"}</definedName>
    <definedName name="wrn.Melbourne." localSheetId="53" hidden="1">{#N/A,#N/A,FALSE,"Cost Report";#N/A,#N/A,FALSE,"Sept Qtr";#N/A,#N/A,FALSE,"Qtly Summ.";#N/A,#N/A,FALSE,"Report Summary";#N/A,#N/A,FALSE,"Ammort &amp; Dep.";#N/A,#N/A,FALSE,"Rev. GIC Summ.";#N/A,#N/A,FALSE,"CAPEX";#N/A,#N/A,FALSE,"Stockpile Adj.";#N/A,#N/A,FALSE,"Cost Summary"}</definedName>
    <definedName name="wrn.Melbourne." localSheetId="54" hidden="1">{#N/A,#N/A,FALSE,"Cost Report";#N/A,#N/A,FALSE,"Sept Qtr";#N/A,#N/A,FALSE,"Qtly Summ.";#N/A,#N/A,FALSE,"Report Summary";#N/A,#N/A,FALSE,"Ammort &amp; Dep.";#N/A,#N/A,FALSE,"Rev. GIC Summ.";#N/A,#N/A,FALSE,"CAPEX";#N/A,#N/A,FALSE,"Stockpile Adj.";#N/A,#N/A,FALSE,"Cost Summary"}</definedName>
    <definedName name="wrn.Melbourne." localSheetId="55" hidden="1">{#N/A,#N/A,FALSE,"Cost Report";#N/A,#N/A,FALSE,"Sept Qtr";#N/A,#N/A,FALSE,"Qtly Summ.";#N/A,#N/A,FALSE,"Report Summary";#N/A,#N/A,FALSE,"Ammort &amp; Dep.";#N/A,#N/A,FALSE,"Rev. GIC Summ.";#N/A,#N/A,FALSE,"CAPEX";#N/A,#N/A,FALSE,"Stockpile Adj.";#N/A,#N/A,FALSE,"Cost Summary"}</definedName>
    <definedName name="wrn.Melbourne." localSheetId="56" hidden="1">{#N/A,#N/A,FALSE,"Cost Report";#N/A,#N/A,FALSE,"Sept Qtr";#N/A,#N/A,FALSE,"Qtly Summ.";#N/A,#N/A,FALSE,"Report Summary";#N/A,#N/A,FALSE,"Ammort &amp; Dep.";#N/A,#N/A,FALSE,"Rev. GIC Summ.";#N/A,#N/A,FALSE,"CAPEX";#N/A,#N/A,FALSE,"Stockpile Adj.";#N/A,#N/A,FALSE,"Cost Summary"}</definedName>
    <definedName name="wrn.Melbourne." localSheetId="57" hidden="1">{#N/A,#N/A,FALSE,"Cost Report";#N/A,#N/A,FALSE,"Sept Qtr";#N/A,#N/A,FALSE,"Qtly Summ.";#N/A,#N/A,FALSE,"Report Summary";#N/A,#N/A,FALSE,"Ammort &amp; Dep.";#N/A,#N/A,FALSE,"Rev. GIC Summ.";#N/A,#N/A,FALSE,"CAPEX";#N/A,#N/A,FALSE,"Stockpile Adj.";#N/A,#N/A,FALSE,"Cost Summary"}</definedName>
    <definedName name="wrn.Melbourne." localSheetId="58" hidden="1">{#N/A,#N/A,FALSE,"Cost Report";#N/A,#N/A,FALSE,"Sept Qtr";#N/A,#N/A,FALSE,"Qtly Summ.";#N/A,#N/A,FALSE,"Report Summary";#N/A,#N/A,FALSE,"Ammort &amp; Dep.";#N/A,#N/A,FALSE,"Rev. GIC Summ.";#N/A,#N/A,FALSE,"CAPEX";#N/A,#N/A,FALSE,"Stockpile Adj.";#N/A,#N/A,FALSE,"Cost Summary"}</definedName>
    <definedName name="wrn.Melbourne." localSheetId="59" hidden="1">{#N/A,#N/A,FALSE,"Cost Report";#N/A,#N/A,FALSE,"Sept Qtr";#N/A,#N/A,FALSE,"Qtly Summ.";#N/A,#N/A,FALSE,"Report Summary";#N/A,#N/A,FALSE,"Ammort &amp; Dep.";#N/A,#N/A,FALSE,"Rev. GIC Summ.";#N/A,#N/A,FALSE,"CAPEX";#N/A,#N/A,FALSE,"Stockpile Adj.";#N/A,#N/A,FALSE,"Cost Summary"}</definedName>
    <definedName name="wrn.Melbourne." localSheetId="60" hidden="1">{#N/A,#N/A,FALSE,"Cost Report";#N/A,#N/A,FALSE,"Sept Qtr";#N/A,#N/A,FALSE,"Qtly Summ.";#N/A,#N/A,FALSE,"Report Summary";#N/A,#N/A,FALSE,"Ammort &amp; Dep.";#N/A,#N/A,FALSE,"Rev. GIC Summ.";#N/A,#N/A,FALSE,"CAPEX";#N/A,#N/A,FALSE,"Stockpile Adj.";#N/A,#N/A,FALSE,"Cost Summary"}</definedName>
    <definedName name="wrn.Melbourne." localSheetId="61" hidden="1">{#N/A,#N/A,FALSE,"Cost Report";#N/A,#N/A,FALSE,"Sept Qtr";#N/A,#N/A,FALSE,"Qtly Summ.";#N/A,#N/A,FALSE,"Report Summary";#N/A,#N/A,FALSE,"Ammort &amp; Dep.";#N/A,#N/A,FALSE,"Rev. GIC Summ.";#N/A,#N/A,FALSE,"CAPEX";#N/A,#N/A,FALSE,"Stockpile Adj.";#N/A,#N/A,FALSE,"Cost Summary"}</definedName>
    <definedName name="wrn.Melbourne." localSheetId="62" hidden="1">{#N/A,#N/A,FALSE,"Cost Report";#N/A,#N/A,FALSE,"Sept Qtr";#N/A,#N/A,FALSE,"Qtly Summ.";#N/A,#N/A,FALSE,"Report Summary";#N/A,#N/A,FALSE,"Ammort &amp; Dep.";#N/A,#N/A,FALSE,"Rev. GIC Summ.";#N/A,#N/A,FALSE,"CAPEX";#N/A,#N/A,FALSE,"Stockpile Adj.";#N/A,#N/A,FALSE,"Cost Summary"}</definedName>
    <definedName name="wrn.Melbourne." localSheetId="63" hidden="1">{#N/A,#N/A,FALSE,"Cost Report";#N/A,#N/A,FALSE,"Sept Qtr";#N/A,#N/A,FALSE,"Qtly Summ.";#N/A,#N/A,FALSE,"Report Summary";#N/A,#N/A,FALSE,"Ammort &amp; Dep.";#N/A,#N/A,FALSE,"Rev. GIC Summ.";#N/A,#N/A,FALSE,"CAPEX";#N/A,#N/A,FALSE,"Stockpile Adj.";#N/A,#N/A,FALSE,"Cost Summary"}</definedName>
    <definedName name="wrn.Melbourne." localSheetId="64" hidden="1">{#N/A,#N/A,FALSE,"Cost Report";#N/A,#N/A,FALSE,"Sept Qtr";#N/A,#N/A,FALSE,"Qtly Summ.";#N/A,#N/A,FALSE,"Report Summary";#N/A,#N/A,FALSE,"Ammort &amp; Dep.";#N/A,#N/A,FALSE,"Rev. GIC Summ.";#N/A,#N/A,FALSE,"CAPEX";#N/A,#N/A,FALSE,"Stockpile Adj.";#N/A,#N/A,FALSE,"Cost Summary"}</definedName>
    <definedName name="wrn.Melbourne." localSheetId="65" hidden="1">{#N/A,#N/A,FALSE,"Cost Report";#N/A,#N/A,FALSE,"Sept Qtr";#N/A,#N/A,FALSE,"Qtly Summ.";#N/A,#N/A,FALSE,"Report Summary";#N/A,#N/A,FALSE,"Ammort &amp; Dep.";#N/A,#N/A,FALSE,"Rev. GIC Summ.";#N/A,#N/A,FALSE,"CAPEX";#N/A,#N/A,FALSE,"Stockpile Adj.";#N/A,#N/A,FALSE,"Cost Summary"}</definedName>
    <definedName name="wrn.Melbourne." localSheetId="66" hidden="1">{#N/A,#N/A,FALSE,"Cost Report";#N/A,#N/A,FALSE,"Sept Qtr";#N/A,#N/A,FALSE,"Qtly Summ.";#N/A,#N/A,FALSE,"Report Summary";#N/A,#N/A,FALSE,"Ammort &amp; Dep.";#N/A,#N/A,FALSE,"Rev. GIC Summ.";#N/A,#N/A,FALSE,"CAPEX";#N/A,#N/A,FALSE,"Stockpile Adj.";#N/A,#N/A,FALSE,"Cost Summary"}</definedName>
    <definedName name="wrn.Melbourne." localSheetId="67" hidden="1">{#N/A,#N/A,FALSE,"Cost Report";#N/A,#N/A,FALSE,"Sept Qtr";#N/A,#N/A,FALSE,"Qtly Summ.";#N/A,#N/A,FALSE,"Report Summary";#N/A,#N/A,FALSE,"Ammort &amp; Dep.";#N/A,#N/A,FALSE,"Rev. GIC Summ.";#N/A,#N/A,FALSE,"CAPEX";#N/A,#N/A,FALSE,"Stockpile Adj.";#N/A,#N/A,FALSE,"Cost Summary"}</definedName>
    <definedName name="wrn.Melbourne." localSheetId="68" hidden="1">{#N/A,#N/A,FALSE,"Cost Report";#N/A,#N/A,FALSE,"Sept Qtr";#N/A,#N/A,FALSE,"Qtly Summ.";#N/A,#N/A,FALSE,"Report Summary";#N/A,#N/A,FALSE,"Ammort &amp; Dep.";#N/A,#N/A,FALSE,"Rev. GIC Summ.";#N/A,#N/A,FALSE,"CAPEX";#N/A,#N/A,FALSE,"Stockpile Adj.";#N/A,#N/A,FALSE,"Cost Summary"}</definedName>
    <definedName name="wrn.Melbourne." localSheetId="69" hidden="1">{#N/A,#N/A,FALSE,"Cost Report";#N/A,#N/A,FALSE,"Sept Qtr";#N/A,#N/A,FALSE,"Qtly Summ.";#N/A,#N/A,FALSE,"Report Summary";#N/A,#N/A,FALSE,"Ammort &amp; Dep.";#N/A,#N/A,FALSE,"Rev. GIC Summ.";#N/A,#N/A,FALSE,"CAPEX";#N/A,#N/A,FALSE,"Stockpile Adj.";#N/A,#N/A,FALSE,"Cost Summary"}</definedName>
    <definedName name="wrn.Melbourne." localSheetId="70" hidden="1">{#N/A,#N/A,FALSE,"Cost Report";#N/A,#N/A,FALSE,"Sept Qtr";#N/A,#N/A,FALSE,"Qtly Summ.";#N/A,#N/A,FALSE,"Report Summary";#N/A,#N/A,FALSE,"Ammort &amp; Dep.";#N/A,#N/A,FALSE,"Rev. GIC Summ.";#N/A,#N/A,FALSE,"CAPEX";#N/A,#N/A,FALSE,"Stockpile Adj.";#N/A,#N/A,FALSE,"Cost Summary"}</definedName>
    <definedName name="wrn.Melbourne." localSheetId="71" hidden="1">{#N/A,#N/A,FALSE,"Cost Report";#N/A,#N/A,FALSE,"Sept Qtr";#N/A,#N/A,FALSE,"Qtly Summ.";#N/A,#N/A,FALSE,"Report Summary";#N/A,#N/A,FALSE,"Ammort &amp; Dep.";#N/A,#N/A,FALSE,"Rev. GIC Summ.";#N/A,#N/A,FALSE,"CAPEX";#N/A,#N/A,FALSE,"Stockpile Adj.";#N/A,#N/A,FALSE,"Cost Summary"}</definedName>
    <definedName name="wrn.Melbourne." localSheetId="72" hidden="1">{#N/A,#N/A,FALSE,"Cost Report";#N/A,#N/A,FALSE,"Sept Qtr";#N/A,#N/A,FALSE,"Qtly Summ.";#N/A,#N/A,FALSE,"Report Summary";#N/A,#N/A,FALSE,"Ammort &amp; Dep.";#N/A,#N/A,FALSE,"Rev. GIC Summ.";#N/A,#N/A,FALSE,"CAPEX";#N/A,#N/A,FALSE,"Stockpile Adj.";#N/A,#N/A,FALSE,"Cost Summary"}</definedName>
    <definedName name="wrn.Melbourne." localSheetId="73" hidden="1">{#N/A,#N/A,FALSE,"Cost Report";#N/A,#N/A,FALSE,"Sept Qtr";#N/A,#N/A,FALSE,"Qtly Summ.";#N/A,#N/A,FALSE,"Report Summary";#N/A,#N/A,FALSE,"Ammort &amp; Dep.";#N/A,#N/A,FALSE,"Rev. GIC Summ.";#N/A,#N/A,FALSE,"CAPEX";#N/A,#N/A,FALSE,"Stockpile Adj.";#N/A,#N/A,FALSE,"Cost Summary"}</definedName>
    <definedName name="wrn.Melbourne." localSheetId="74" hidden="1">{#N/A,#N/A,FALSE,"Cost Report";#N/A,#N/A,FALSE,"Sept Qtr";#N/A,#N/A,FALSE,"Qtly Summ.";#N/A,#N/A,FALSE,"Report Summary";#N/A,#N/A,FALSE,"Ammort &amp; Dep.";#N/A,#N/A,FALSE,"Rev. GIC Summ.";#N/A,#N/A,FALSE,"CAPEX";#N/A,#N/A,FALSE,"Stockpile Adj.";#N/A,#N/A,FALSE,"Cost Summary"}</definedName>
    <definedName name="wrn.Melbourne." localSheetId="75" hidden="1">{#N/A,#N/A,FALSE,"Cost Report";#N/A,#N/A,FALSE,"Sept Qtr";#N/A,#N/A,FALSE,"Qtly Summ.";#N/A,#N/A,FALSE,"Report Summary";#N/A,#N/A,FALSE,"Ammort &amp; Dep.";#N/A,#N/A,FALSE,"Rev. GIC Summ.";#N/A,#N/A,FALSE,"CAPEX";#N/A,#N/A,FALSE,"Stockpile Adj.";#N/A,#N/A,FALSE,"Cost Summary"}</definedName>
    <definedName name="wrn.Melbourne." localSheetId="76" hidden="1">{#N/A,#N/A,FALSE,"Cost Report";#N/A,#N/A,FALSE,"Sept Qtr";#N/A,#N/A,FALSE,"Qtly Summ.";#N/A,#N/A,FALSE,"Report Summary";#N/A,#N/A,FALSE,"Ammort &amp; Dep.";#N/A,#N/A,FALSE,"Rev. GIC Summ.";#N/A,#N/A,FALSE,"CAPEX";#N/A,#N/A,FALSE,"Stockpile Adj.";#N/A,#N/A,FALSE,"Cost Summary"}</definedName>
    <definedName name="wrn.Melbourne." localSheetId="77" hidden="1">{#N/A,#N/A,FALSE,"Cost Report";#N/A,#N/A,FALSE,"Sept Qtr";#N/A,#N/A,FALSE,"Qtly Summ.";#N/A,#N/A,FALSE,"Report Summary";#N/A,#N/A,FALSE,"Ammort &amp; Dep.";#N/A,#N/A,FALSE,"Rev. GIC Summ.";#N/A,#N/A,FALSE,"CAPEX";#N/A,#N/A,FALSE,"Stockpile Adj.";#N/A,#N/A,FALSE,"Cost Summary"}</definedName>
    <definedName name="wrn.Melbourne." localSheetId="78" hidden="1">{#N/A,#N/A,FALSE,"Cost Report";#N/A,#N/A,FALSE,"Sept Qtr";#N/A,#N/A,FALSE,"Qtly Summ.";#N/A,#N/A,FALSE,"Report Summary";#N/A,#N/A,FALSE,"Ammort &amp; Dep.";#N/A,#N/A,FALSE,"Rev. GIC Summ.";#N/A,#N/A,FALSE,"CAPEX";#N/A,#N/A,FALSE,"Stockpile Adj.";#N/A,#N/A,FALSE,"Cost Summary"}</definedName>
    <definedName name="wrn.Melbourne." localSheetId="79" hidden="1">{#N/A,#N/A,FALSE,"Cost Report";#N/A,#N/A,FALSE,"Sept Qtr";#N/A,#N/A,FALSE,"Qtly Summ.";#N/A,#N/A,FALSE,"Report Summary";#N/A,#N/A,FALSE,"Ammort &amp; Dep.";#N/A,#N/A,FALSE,"Rev. GIC Summ.";#N/A,#N/A,FALSE,"CAPEX";#N/A,#N/A,FALSE,"Stockpile Adj.";#N/A,#N/A,FALSE,"Cost Summary"}</definedName>
    <definedName name="wrn.Melbourne." localSheetId="80" hidden="1">{#N/A,#N/A,FALSE,"Cost Report";#N/A,#N/A,FALSE,"Sept Qtr";#N/A,#N/A,FALSE,"Qtly Summ.";#N/A,#N/A,FALSE,"Report Summary";#N/A,#N/A,FALSE,"Ammort &amp; Dep.";#N/A,#N/A,FALSE,"Rev. GIC Summ.";#N/A,#N/A,FALSE,"CAPEX";#N/A,#N/A,FALSE,"Stockpile Adj.";#N/A,#N/A,FALSE,"Cost Summary"}</definedName>
    <definedName name="wrn.Melbourne." localSheetId="81" hidden="1">{#N/A,#N/A,FALSE,"Cost Report";#N/A,#N/A,FALSE,"Sept Qtr";#N/A,#N/A,FALSE,"Qtly Summ.";#N/A,#N/A,FALSE,"Report Summary";#N/A,#N/A,FALSE,"Ammort &amp; Dep.";#N/A,#N/A,FALSE,"Rev. GIC Summ.";#N/A,#N/A,FALSE,"CAPEX";#N/A,#N/A,FALSE,"Stockpile Adj.";#N/A,#N/A,FALSE,"Cost Summary"}</definedName>
    <definedName name="wrn.Melbourne." localSheetId="82" hidden="1">{#N/A,#N/A,FALSE,"Cost Report";#N/A,#N/A,FALSE,"Sept Qtr";#N/A,#N/A,FALSE,"Qtly Summ.";#N/A,#N/A,FALSE,"Report Summary";#N/A,#N/A,FALSE,"Ammort &amp; Dep.";#N/A,#N/A,FALSE,"Rev. GIC Summ.";#N/A,#N/A,FALSE,"CAPEX";#N/A,#N/A,FALSE,"Stockpile Adj.";#N/A,#N/A,FALSE,"Cost Summary"}</definedName>
    <definedName name="wrn.Melbourne." localSheetId="83" hidden="1">{#N/A,#N/A,FALSE,"Cost Report";#N/A,#N/A,FALSE,"Sept Qtr";#N/A,#N/A,FALSE,"Qtly Summ.";#N/A,#N/A,FALSE,"Report Summary";#N/A,#N/A,FALSE,"Ammort &amp; Dep.";#N/A,#N/A,FALSE,"Rev. GIC Summ.";#N/A,#N/A,FALSE,"CAPEX";#N/A,#N/A,FALSE,"Stockpile Adj.";#N/A,#N/A,FALSE,"Cost Summary"}</definedName>
    <definedName name="wrn.Melbourne." localSheetId="84" hidden="1">{#N/A,#N/A,FALSE,"Cost Report";#N/A,#N/A,FALSE,"Sept Qtr";#N/A,#N/A,FALSE,"Qtly Summ.";#N/A,#N/A,FALSE,"Report Summary";#N/A,#N/A,FALSE,"Ammort &amp; Dep.";#N/A,#N/A,FALSE,"Rev. GIC Summ.";#N/A,#N/A,FALSE,"CAPEX";#N/A,#N/A,FALSE,"Stockpile Adj.";#N/A,#N/A,FALSE,"Cost Summary"}</definedName>
    <definedName name="wrn.Melbourne." localSheetId="85" hidden="1">{#N/A,#N/A,FALSE,"Cost Report";#N/A,#N/A,FALSE,"Sept Qtr";#N/A,#N/A,FALSE,"Qtly Summ.";#N/A,#N/A,FALSE,"Report Summary";#N/A,#N/A,FALSE,"Ammort &amp; Dep.";#N/A,#N/A,FALSE,"Rev. GIC Summ.";#N/A,#N/A,FALSE,"CAPEX";#N/A,#N/A,FALSE,"Stockpile Adj.";#N/A,#N/A,FALSE,"Cost Summary"}</definedName>
    <definedName name="wrn.Melbourne." localSheetId="86" hidden="1">{#N/A,#N/A,FALSE,"Cost Report";#N/A,#N/A,FALSE,"Sept Qtr";#N/A,#N/A,FALSE,"Qtly Summ.";#N/A,#N/A,FALSE,"Report Summary";#N/A,#N/A,FALSE,"Ammort &amp; Dep.";#N/A,#N/A,FALSE,"Rev. GIC Summ.";#N/A,#N/A,FALSE,"CAPEX";#N/A,#N/A,FALSE,"Stockpile Adj.";#N/A,#N/A,FALSE,"Cost Summary"}</definedName>
    <definedName name="wrn.Melbourne." localSheetId="87" hidden="1">{#N/A,#N/A,FALSE,"Cost Report";#N/A,#N/A,FALSE,"Sept Qtr";#N/A,#N/A,FALSE,"Qtly Summ.";#N/A,#N/A,FALSE,"Report Summary";#N/A,#N/A,FALSE,"Ammort &amp; Dep.";#N/A,#N/A,FALSE,"Rev. GIC Summ.";#N/A,#N/A,FALSE,"CAPEX";#N/A,#N/A,FALSE,"Stockpile Adj.";#N/A,#N/A,FALSE,"Cost Summary"}</definedName>
    <definedName name="wrn.Melbourne." localSheetId="88" hidden="1">{#N/A,#N/A,FALSE,"Cost Report";#N/A,#N/A,FALSE,"Sept Qtr";#N/A,#N/A,FALSE,"Qtly Summ.";#N/A,#N/A,FALSE,"Report Summary";#N/A,#N/A,FALSE,"Ammort &amp; Dep.";#N/A,#N/A,FALSE,"Rev. GIC Summ.";#N/A,#N/A,FALSE,"CAPEX";#N/A,#N/A,FALSE,"Stockpile Adj.";#N/A,#N/A,FALSE,"Cost Summary"}</definedName>
    <definedName name="wrn.Melbourne." localSheetId="89" hidden="1">{#N/A,#N/A,FALSE,"Cost Report";#N/A,#N/A,FALSE,"Sept Qtr";#N/A,#N/A,FALSE,"Qtly Summ.";#N/A,#N/A,FALSE,"Report Summary";#N/A,#N/A,FALSE,"Ammort &amp; Dep.";#N/A,#N/A,FALSE,"Rev. GIC Summ.";#N/A,#N/A,FALSE,"CAPEX";#N/A,#N/A,FALSE,"Stockpile Adj.";#N/A,#N/A,FALSE,"Cost Summary"}</definedName>
    <definedName name="wrn.Melbourne." localSheetId="90" hidden="1">{#N/A,#N/A,FALSE,"Cost Report";#N/A,#N/A,FALSE,"Sept Qtr";#N/A,#N/A,FALSE,"Qtly Summ.";#N/A,#N/A,FALSE,"Report Summary";#N/A,#N/A,FALSE,"Ammort &amp; Dep.";#N/A,#N/A,FALSE,"Rev. GIC Summ.";#N/A,#N/A,FALSE,"CAPEX";#N/A,#N/A,FALSE,"Stockpile Adj.";#N/A,#N/A,FALSE,"Cost Summary"}</definedName>
    <definedName name="wrn.Melbourne." localSheetId="91" hidden="1">{#N/A,#N/A,FALSE,"Cost Report";#N/A,#N/A,FALSE,"Sept Qtr";#N/A,#N/A,FALSE,"Qtly Summ.";#N/A,#N/A,FALSE,"Report Summary";#N/A,#N/A,FALSE,"Ammort &amp; Dep.";#N/A,#N/A,FALSE,"Rev. GIC Summ.";#N/A,#N/A,FALSE,"CAPEX";#N/A,#N/A,FALSE,"Stockpile Adj.";#N/A,#N/A,FALSE,"Cost Summary"}</definedName>
    <definedName name="wrn.Melbourne." localSheetId="92" hidden="1">{#N/A,#N/A,FALSE,"Cost Report";#N/A,#N/A,FALSE,"Sept Qtr";#N/A,#N/A,FALSE,"Qtly Summ.";#N/A,#N/A,FALSE,"Report Summary";#N/A,#N/A,FALSE,"Ammort &amp; Dep.";#N/A,#N/A,FALSE,"Rev. GIC Summ.";#N/A,#N/A,FALSE,"CAPEX";#N/A,#N/A,FALSE,"Stockpile Adj.";#N/A,#N/A,FALSE,"Cost Summary"}</definedName>
    <definedName name="wrn.Melbourne." localSheetId="93" hidden="1">{#N/A,#N/A,FALSE,"Cost Report";#N/A,#N/A,FALSE,"Sept Qtr";#N/A,#N/A,FALSE,"Qtly Summ.";#N/A,#N/A,FALSE,"Report Summary";#N/A,#N/A,FALSE,"Ammort &amp; Dep.";#N/A,#N/A,FALSE,"Rev. GIC Summ.";#N/A,#N/A,FALSE,"CAPEX";#N/A,#N/A,FALSE,"Stockpile Adj.";#N/A,#N/A,FALSE,"Cost Summary"}</definedName>
    <definedName name="wrn.Melbourne." localSheetId="94" hidden="1">{#N/A,#N/A,FALSE,"Cost Report";#N/A,#N/A,FALSE,"Sept Qtr";#N/A,#N/A,FALSE,"Qtly Summ.";#N/A,#N/A,FALSE,"Report Summary";#N/A,#N/A,FALSE,"Ammort &amp; Dep.";#N/A,#N/A,FALSE,"Rev. GIC Summ.";#N/A,#N/A,FALSE,"CAPEX";#N/A,#N/A,FALSE,"Stockpile Adj.";#N/A,#N/A,FALSE,"Cost Summary"}</definedName>
    <definedName name="wrn.Melbourne." localSheetId="95" hidden="1">{#N/A,#N/A,FALSE,"Cost Report";#N/A,#N/A,FALSE,"Sept Qtr";#N/A,#N/A,FALSE,"Qtly Summ.";#N/A,#N/A,FALSE,"Report Summary";#N/A,#N/A,FALSE,"Ammort &amp; Dep.";#N/A,#N/A,FALSE,"Rev. GIC Summ.";#N/A,#N/A,FALSE,"CAPEX";#N/A,#N/A,FALSE,"Stockpile Adj.";#N/A,#N/A,FALSE,"Cost Summary"}</definedName>
    <definedName name="wrn.Melbourne." localSheetId="96" hidden="1">{#N/A,#N/A,FALSE,"Cost Report";#N/A,#N/A,FALSE,"Sept Qtr";#N/A,#N/A,FALSE,"Qtly Summ.";#N/A,#N/A,FALSE,"Report Summary";#N/A,#N/A,FALSE,"Ammort &amp; Dep.";#N/A,#N/A,FALSE,"Rev. GIC Summ.";#N/A,#N/A,FALSE,"CAPEX";#N/A,#N/A,FALSE,"Stockpile Adj.";#N/A,#N/A,FALSE,"Cost Summary"}</definedName>
    <definedName name="wrn.Melbourne." localSheetId="97" hidden="1">{#N/A,#N/A,FALSE,"Cost Report";#N/A,#N/A,FALSE,"Sept Qtr";#N/A,#N/A,FALSE,"Qtly Summ.";#N/A,#N/A,FALSE,"Report Summary";#N/A,#N/A,FALSE,"Ammort &amp; Dep.";#N/A,#N/A,FALSE,"Rev. GIC Summ.";#N/A,#N/A,FALSE,"CAPEX";#N/A,#N/A,FALSE,"Stockpile Adj.";#N/A,#N/A,FALSE,"Cost Summary"}</definedName>
    <definedName name="wrn.Melbourne." localSheetId="98" hidden="1">{#N/A,#N/A,FALSE,"Cost Report";#N/A,#N/A,FALSE,"Sept Qtr";#N/A,#N/A,FALSE,"Qtly Summ.";#N/A,#N/A,FALSE,"Report Summary";#N/A,#N/A,FALSE,"Ammort &amp; Dep.";#N/A,#N/A,FALSE,"Rev. GIC Summ.";#N/A,#N/A,FALSE,"CAPEX";#N/A,#N/A,FALSE,"Stockpile Adj.";#N/A,#N/A,FALSE,"Cost Summary"}</definedName>
    <definedName name="wrn.Melbourne." localSheetId="99" hidden="1">{#N/A,#N/A,FALSE,"Cost Report";#N/A,#N/A,FALSE,"Sept Qtr";#N/A,#N/A,FALSE,"Qtly Summ.";#N/A,#N/A,FALSE,"Report Summary";#N/A,#N/A,FALSE,"Ammort &amp; Dep.";#N/A,#N/A,FALSE,"Rev. GIC Summ.";#N/A,#N/A,FALSE,"CAPEX";#N/A,#N/A,FALSE,"Stockpile Adj.";#N/A,#N/A,FALSE,"Cost Summary"}</definedName>
    <definedName name="wrn.Melbourne." localSheetId="100" hidden="1">{#N/A,#N/A,FALSE,"Cost Report";#N/A,#N/A,FALSE,"Sept Qtr";#N/A,#N/A,FALSE,"Qtly Summ.";#N/A,#N/A,FALSE,"Report Summary";#N/A,#N/A,FALSE,"Ammort &amp; Dep.";#N/A,#N/A,FALSE,"Rev. GIC Summ.";#N/A,#N/A,FALSE,"CAPEX";#N/A,#N/A,FALSE,"Stockpile Adj.";#N/A,#N/A,FALSE,"Cost Summary"}</definedName>
    <definedName name="wrn.Melbourne." localSheetId="101" hidden="1">{#N/A,#N/A,FALSE,"Cost Report";#N/A,#N/A,FALSE,"Sept Qtr";#N/A,#N/A,FALSE,"Qtly Summ.";#N/A,#N/A,FALSE,"Report Summary";#N/A,#N/A,FALSE,"Ammort &amp; Dep.";#N/A,#N/A,FALSE,"Rev. GIC Summ.";#N/A,#N/A,FALSE,"CAPEX";#N/A,#N/A,FALSE,"Stockpile Adj.";#N/A,#N/A,FALSE,"Cost Summary"}</definedName>
    <definedName name="wrn.Melbourne." localSheetId="102" hidden="1">{#N/A,#N/A,FALSE,"Cost Report";#N/A,#N/A,FALSE,"Sept Qtr";#N/A,#N/A,FALSE,"Qtly Summ.";#N/A,#N/A,FALSE,"Report Summary";#N/A,#N/A,FALSE,"Ammort &amp; Dep.";#N/A,#N/A,FALSE,"Rev. GIC Summ.";#N/A,#N/A,FALSE,"CAPEX";#N/A,#N/A,FALSE,"Stockpile Adj.";#N/A,#N/A,FALSE,"Cost Summary"}</definedName>
    <definedName name="wrn.Melbourne." localSheetId="103" hidden="1">{#N/A,#N/A,FALSE,"Cost Report";#N/A,#N/A,FALSE,"Sept Qtr";#N/A,#N/A,FALSE,"Qtly Summ.";#N/A,#N/A,FALSE,"Report Summary";#N/A,#N/A,FALSE,"Ammort &amp; Dep.";#N/A,#N/A,FALSE,"Rev. GIC Summ.";#N/A,#N/A,FALSE,"CAPEX";#N/A,#N/A,FALSE,"Stockpile Adj.";#N/A,#N/A,FALSE,"Cost Summary"}</definedName>
    <definedName name="wrn.Melbourne." hidden="1">{#N/A,#N/A,FALSE,"Cost Report";#N/A,#N/A,FALSE,"Sept Qtr";#N/A,#N/A,FALSE,"Qtly Summ.";#N/A,#N/A,FALSE,"Report Summary";#N/A,#N/A,FALSE,"Ammort &amp; Dep.";#N/A,#N/A,FALSE,"Rev. GIC Summ.";#N/A,#N/A,FALSE,"CAPEX";#N/A,#N/A,FALSE,"Stockpile Adj.";#N/A,#N/A,FALSE,"Cost Summary"}</definedName>
    <definedName name="wrn.Month._.Report." localSheetId="2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0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0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0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0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urray._.Simons." localSheetId="29" hidden="1">{#N/A,#N/A,FALSE,"Cost Report";#N/A,#N/A,FALSE,"Table 2.1";#N/A,#N/A,FALSE,"Plant Statistics";"Plant Costs",#N/A,FALSE,"Cost Summary"}</definedName>
    <definedName name="wrn.Murray._.Simons." localSheetId="30" hidden="1">{#N/A,#N/A,FALSE,"Cost Report";#N/A,#N/A,FALSE,"Table 2.1";#N/A,#N/A,FALSE,"Plant Statistics";"Plant Costs",#N/A,FALSE,"Cost Summary"}</definedName>
    <definedName name="wrn.Murray._.Simons." localSheetId="31" hidden="1">{#N/A,#N/A,FALSE,"Cost Report";#N/A,#N/A,FALSE,"Table 2.1";#N/A,#N/A,FALSE,"Plant Statistics";"Plant Costs",#N/A,FALSE,"Cost Summary"}</definedName>
    <definedName name="wrn.Murray._.Simons." localSheetId="32" hidden="1">{#N/A,#N/A,FALSE,"Cost Report";#N/A,#N/A,FALSE,"Table 2.1";#N/A,#N/A,FALSE,"Plant Statistics";"Plant Costs",#N/A,FALSE,"Cost Summary"}</definedName>
    <definedName name="wrn.Murray._.Simons." localSheetId="33" hidden="1">{#N/A,#N/A,FALSE,"Cost Report";#N/A,#N/A,FALSE,"Table 2.1";#N/A,#N/A,FALSE,"Plant Statistics";"Plant Costs",#N/A,FALSE,"Cost Summary"}</definedName>
    <definedName name="wrn.Murray._.Simons." localSheetId="34" hidden="1">{#N/A,#N/A,FALSE,"Cost Report";#N/A,#N/A,FALSE,"Table 2.1";#N/A,#N/A,FALSE,"Plant Statistics";"Plant Costs",#N/A,FALSE,"Cost Summary"}</definedName>
    <definedName name="wrn.Murray._.Simons." localSheetId="35" hidden="1">{#N/A,#N/A,FALSE,"Cost Report";#N/A,#N/A,FALSE,"Table 2.1";#N/A,#N/A,FALSE,"Plant Statistics";"Plant Costs",#N/A,FALSE,"Cost Summary"}</definedName>
    <definedName name="wrn.Murray._.Simons." localSheetId="36" hidden="1">{#N/A,#N/A,FALSE,"Cost Report";#N/A,#N/A,FALSE,"Table 2.1";#N/A,#N/A,FALSE,"Plant Statistics";"Plant Costs",#N/A,FALSE,"Cost Summary"}</definedName>
    <definedName name="wrn.Murray._.Simons." localSheetId="37" hidden="1">{#N/A,#N/A,FALSE,"Cost Report";#N/A,#N/A,FALSE,"Table 2.1";#N/A,#N/A,FALSE,"Plant Statistics";"Plant Costs",#N/A,FALSE,"Cost Summary"}</definedName>
    <definedName name="wrn.Murray._.Simons." localSheetId="38" hidden="1">{#N/A,#N/A,FALSE,"Cost Report";#N/A,#N/A,FALSE,"Table 2.1";#N/A,#N/A,FALSE,"Plant Statistics";"Plant Costs",#N/A,FALSE,"Cost Summary"}</definedName>
    <definedName name="wrn.Murray._.Simons." localSheetId="39" hidden="1">{#N/A,#N/A,FALSE,"Cost Report";#N/A,#N/A,FALSE,"Table 2.1";#N/A,#N/A,FALSE,"Plant Statistics";"Plant Costs",#N/A,FALSE,"Cost Summary"}</definedName>
    <definedName name="wrn.Murray._.Simons." localSheetId="40" hidden="1">{#N/A,#N/A,FALSE,"Cost Report";#N/A,#N/A,FALSE,"Table 2.1";#N/A,#N/A,FALSE,"Plant Statistics";"Plant Costs",#N/A,FALSE,"Cost Summary"}</definedName>
    <definedName name="wrn.Murray._.Simons." localSheetId="41" hidden="1">{#N/A,#N/A,FALSE,"Cost Report";#N/A,#N/A,FALSE,"Table 2.1";#N/A,#N/A,FALSE,"Plant Statistics";"Plant Costs",#N/A,FALSE,"Cost Summary"}</definedName>
    <definedName name="wrn.Murray._.Simons." localSheetId="42" hidden="1">{#N/A,#N/A,FALSE,"Cost Report";#N/A,#N/A,FALSE,"Table 2.1";#N/A,#N/A,FALSE,"Plant Statistics";"Plant Costs",#N/A,FALSE,"Cost Summary"}</definedName>
    <definedName name="wrn.Murray._.Simons." localSheetId="43" hidden="1">{#N/A,#N/A,FALSE,"Cost Report";#N/A,#N/A,FALSE,"Table 2.1";#N/A,#N/A,FALSE,"Plant Statistics";"Plant Costs",#N/A,FALSE,"Cost Summary"}</definedName>
    <definedName name="wrn.Murray._.Simons." localSheetId="44" hidden="1">{#N/A,#N/A,FALSE,"Cost Report";#N/A,#N/A,FALSE,"Table 2.1";#N/A,#N/A,FALSE,"Plant Statistics";"Plant Costs",#N/A,FALSE,"Cost Summary"}</definedName>
    <definedName name="wrn.Murray._.Simons." localSheetId="45" hidden="1">{#N/A,#N/A,FALSE,"Cost Report";#N/A,#N/A,FALSE,"Table 2.1";#N/A,#N/A,FALSE,"Plant Statistics";"Plant Costs",#N/A,FALSE,"Cost Summary"}</definedName>
    <definedName name="wrn.Murray._.Simons." localSheetId="46" hidden="1">{#N/A,#N/A,FALSE,"Cost Report";#N/A,#N/A,FALSE,"Table 2.1";#N/A,#N/A,FALSE,"Plant Statistics";"Plant Costs",#N/A,FALSE,"Cost Summary"}</definedName>
    <definedName name="wrn.Murray._.Simons." localSheetId="47" hidden="1">{#N/A,#N/A,FALSE,"Cost Report";#N/A,#N/A,FALSE,"Table 2.1";#N/A,#N/A,FALSE,"Plant Statistics";"Plant Costs",#N/A,FALSE,"Cost Summary"}</definedName>
    <definedName name="wrn.Murray._.Simons." localSheetId="48" hidden="1">{#N/A,#N/A,FALSE,"Cost Report";#N/A,#N/A,FALSE,"Table 2.1";#N/A,#N/A,FALSE,"Plant Statistics";"Plant Costs",#N/A,FALSE,"Cost Summary"}</definedName>
    <definedName name="wrn.Murray._.Simons." localSheetId="49" hidden="1">{#N/A,#N/A,FALSE,"Cost Report";#N/A,#N/A,FALSE,"Table 2.1";#N/A,#N/A,FALSE,"Plant Statistics";"Plant Costs",#N/A,FALSE,"Cost Summary"}</definedName>
    <definedName name="wrn.Murray._.Simons." localSheetId="50" hidden="1">{#N/A,#N/A,FALSE,"Cost Report";#N/A,#N/A,FALSE,"Table 2.1";#N/A,#N/A,FALSE,"Plant Statistics";"Plant Costs",#N/A,FALSE,"Cost Summary"}</definedName>
    <definedName name="wrn.Murray._.Simons." localSheetId="51" hidden="1">{#N/A,#N/A,FALSE,"Cost Report";#N/A,#N/A,FALSE,"Table 2.1";#N/A,#N/A,FALSE,"Plant Statistics";"Plant Costs",#N/A,FALSE,"Cost Summary"}</definedName>
    <definedName name="wrn.Murray._.Simons." localSheetId="52" hidden="1">{#N/A,#N/A,FALSE,"Cost Report";#N/A,#N/A,FALSE,"Table 2.1";#N/A,#N/A,FALSE,"Plant Statistics";"Plant Costs",#N/A,FALSE,"Cost Summary"}</definedName>
    <definedName name="wrn.Murray._.Simons." localSheetId="53" hidden="1">{#N/A,#N/A,FALSE,"Cost Report";#N/A,#N/A,FALSE,"Table 2.1";#N/A,#N/A,FALSE,"Plant Statistics";"Plant Costs",#N/A,FALSE,"Cost Summary"}</definedName>
    <definedName name="wrn.Murray._.Simons." localSheetId="54" hidden="1">{#N/A,#N/A,FALSE,"Cost Report";#N/A,#N/A,FALSE,"Table 2.1";#N/A,#N/A,FALSE,"Plant Statistics";"Plant Costs",#N/A,FALSE,"Cost Summary"}</definedName>
    <definedName name="wrn.Murray._.Simons." localSheetId="55" hidden="1">{#N/A,#N/A,FALSE,"Cost Report";#N/A,#N/A,FALSE,"Table 2.1";#N/A,#N/A,FALSE,"Plant Statistics";"Plant Costs",#N/A,FALSE,"Cost Summary"}</definedName>
    <definedName name="wrn.Murray._.Simons." localSheetId="56" hidden="1">{#N/A,#N/A,FALSE,"Cost Report";#N/A,#N/A,FALSE,"Table 2.1";#N/A,#N/A,FALSE,"Plant Statistics";"Plant Costs",#N/A,FALSE,"Cost Summary"}</definedName>
    <definedName name="wrn.Murray._.Simons." localSheetId="57" hidden="1">{#N/A,#N/A,FALSE,"Cost Report";#N/A,#N/A,FALSE,"Table 2.1";#N/A,#N/A,FALSE,"Plant Statistics";"Plant Costs",#N/A,FALSE,"Cost Summary"}</definedName>
    <definedName name="wrn.Murray._.Simons." localSheetId="58" hidden="1">{#N/A,#N/A,FALSE,"Cost Report";#N/A,#N/A,FALSE,"Table 2.1";#N/A,#N/A,FALSE,"Plant Statistics";"Plant Costs",#N/A,FALSE,"Cost Summary"}</definedName>
    <definedName name="wrn.Murray._.Simons." localSheetId="59" hidden="1">{#N/A,#N/A,FALSE,"Cost Report";#N/A,#N/A,FALSE,"Table 2.1";#N/A,#N/A,FALSE,"Plant Statistics";"Plant Costs",#N/A,FALSE,"Cost Summary"}</definedName>
    <definedName name="wrn.Murray._.Simons." localSheetId="60" hidden="1">{#N/A,#N/A,FALSE,"Cost Report";#N/A,#N/A,FALSE,"Table 2.1";#N/A,#N/A,FALSE,"Plant Statistics";"Plant Costs",#N/A,FALSE,"Cost Summary"}</definedName>
    <definedName name="wrn.Murray._.Simons." localSheetId="61" hidden="1">{#N/A,#N/A,FALSE,"Cost Report";#N/A,#N/A,FALSE,"Table 2.1";#N/A,#N/A,FALSE,"Plant Statistics";"Plant Costs",#N/A,FALSE,"Cost Summary"}</definedName>
    <definedName name="wrn.Murray._.Simons." localSheetId="62" hidden="1">{#N/A,#N/A,FALSE,"Cost Report";#N/A,#N/A,FALSE,"Table 2.1";#N/A,#N/A,FALSE,"Plant Statistics";"Plant Costs",#N/A,FALSE,"Cost Summary"}</definedName>
    <definedName name="wrn.Murray._.Simons." localSheetId="63" hidden="1">{#N/A,#N/A,FALSE,"Cost Report";#N/A,#N/A,FALSE,"Table 2.1";#N/A,#N/A,FALSE,"Plant Statistics";"Plant Costs",#N/A,FALSE,"Cost Summary"}</definedName>
    <definedName name="wrn.Murray._.Simons." localSheetId="64" hidden="1">{#N/A,#N/A,FALSE,"Cost Report";#N/A,#N/A,FALSE,"Table 2.1";#N/A,#N/A,FALSE,"Plant Statistics";"Plant Costs",#N/A,FALSE,"Cost Summary"}</definedName>
    <definedName name="wrn.Murray._.Simons." localSheetId="65" hidden="1">{#N/A,#N/A,FALSE,"Cost Report";#N/A,#N/A,FALSE,"Table 2.1";#N/A,#N/A,FALSE,"Plant Statistics";"Plant Costs",#N/A,FALSE,"Cost Summary"}</definedName>
    <definedName name="wrn.Murray._.Simons." localSheetId="66" hidden="1">{#N/A,#N/A,FALSE,"Cost Report";#N/A,#N/A,FALSE,"Table 2.1";#N/A,#N/A,FALSE,"Plant Statistics";"Plant Costs",#N/A,FALSE,"Cost Summary"}</definedName>
    <definedName name="wrn.Murray._.Simons." localSheetId="67" hidden="1">{#N/A,#N/A,FALSE,"Cost Report";#N/A,#N/A,FALSE,"Table 2.1";#N/A,#N/A,FALSE,"Plant Statistics";"Plant Costs",#N/A,FALSE,"Cost Summary"}</definedName>
    <definedName name="wrn.Murray._.Simons." localSheetId="68" hidden="1">{#N/A,#N/A,FALSE,"Cost Report";#N/A,#N/A,FALSE,"Table 2.1";#N/A,#N/A,FALSE,"Plant Statistics";"Plant Costs",#N/A,FALSE,"Cost Summary"}</definedName>
    <definedName name="wrn.Murray._.Simons." localSheetId="69" hidden="1">{#N/A,#N/A,FALSE,"Cost Report";#N/A,#N/A,FALSE,"Table 2.1";#N/A,#N/A,FALSE,"Plant Statistics";"Plant Costs",#N/A,FALSE,"Cost Summary"}</definedName>
    <definedName name="wrn.Murray._.Simons." localSheetId="70" hidden="1">{#N/A,#N/A,FALSE,"Cost Report";#N/A,#N/A,FALSE,"Table 2.1";#N/A,#N/A,FALSE,"Plant Statistics";"Plant Costs",#N/A,FALSE,"Cost Summary"}</definedName>
    <definedName name="wrn.Murray._.Simons." localSheetId="71" hidden="1">{#N/A,#N/A,FALSE,"Cost Report";#N/A,#N/A,FALSE,"Table 2.1";#N/A,#N/A,FALSE,"Plant Statistics";"Plant Costs",#N/A,FALSE,"Cost Summary"}</definedName>
    <definedName name="wrn.Murray._.Simons." localSheetId="72" hidden="1">{#N/A,#N/A,FALSE,"Cost Report";#N/A,#N/A,FALSE,"Table 2.1";#N/A,#N/A,FALSE,"Plant Statistics";"Plant Costs",#N/A,FALSE,"Cost Summary"}</definedName>
    <definedName name="wrn.Murray._.Simons." localSheetId="73" hidden="1">{#N/A,#N/A,FALSE,"Cost Report";#N/A,#N/A,FALSE,"Table 2.1";#N/A,#N/A,FALSE,"Plant Statistics";"Plant Costs",#N/A,FALSE,"Cost Summary"}</definedName>
    <definedName name="wrn.Murray._.Simons." localSheetId="74" hidden="1">{#N/A,#N/A,FALSE,"Cost Report";#N/A,#N/A,FALSE,"Table 2.1";#N/A,#N/A,FALSE,"Plant Statistics";"Plant Costs",#N/A,FALSE,"Cost Summary"}</definedName>
    <definedName name="wrn.Murray._.Simons." localSheetId="75" hidden="1">{#N/A,#N/A,FALSE,"Cost Report";#N/A,#N/A,FALSE,"Table 2.1";#N/A,#N/A,FALSE,"Plant Statistics";"Plant Costs",#N/A,FALSE,"Cost Summary"}</definedName>
    <definedName name="wrn.Murray._.Simons." localSheetId="76" hidden="1">{#N/A,#N/A,FALSE,"Cost Report";#N/A,#N/A,FALSE,"Table 2.1";#N/A,#N/A,FALSE,"Plant Statistics";"Plant Costs",#N/A,FALSE,"Cost Summary"}</definedName>
    <definedName name="wrn.Murray._.Simons." localSheetId="77" hidden="1">{#N/A,#N/A,FALSE,"Cost Report";#N/A,#N/A,FALSE,"Table 2.1";#N/A,#N/A,FALSE,"Plant Statistics";"Plant Costs",#N/A,FALSE,"Cost Summary"}</definedName>
    <definedName name="wrn.Murray._.Simons." localSheetId="78" hidden="1">{#N/A,#N/A,FALSE,"Cost Report";#N/A,#N/A,FALSE,"Table 2.1";#N/A,#N/A,FALSE,"Plant Statistics";"Plant Costs",#N/A,FALSE,"Cost Summary"}</definedName>
    <definedName name="wrn.Murray._.Simons." localSheetId="79" hidden="1">{#N/A,#N/A,FALSE,"Cost Report";#N/A,#N/A,FALSE,"Table 2.1";#N/A,#N/A,FALSE,"Plant Statistics";"Plant Costs",#N/A,FALSE,"Cost Summary"}</definedName>
    <definedName name="wrn.Murray._.Simons." localSheetId="80" hidden="1">{#N/A,#N/A,FALSE,"Cost Report";#N/A,#N/A,FALSE,"Table 2.1";#N/A,#N/A,FALSE,"Plant Statistics";"Plant Costs",#N/A,FALSE,"Cost Summary"}</definedName>
    <definedName name="wrn.Murray._.Simons." localSheetId="81" hidden="1">{#N/A,#N/A,FALSE,"Cost Report";#N/A,#N/A,FALSE,"Table 2.1";#N/A,#N/A,FALSE,"Plant Statistics";"Plant Costs",#N/A,FALSE,"Cost Summary"}</definedName>
    <definedName name="wrn.Murray._.Simons." localSheetId="82" hidden="1">{#N/A,#N/A,FALSE,"Cost Report";#N/A,#N/A,FALSE,"Table 2.1";#N/A,#N/A,FALSE,"Plant Statistics";"Plant Costs",#N/A,FALSE,"Cost Summary"}</definedName>
    <definedName name="wrn.Murray._.Simons." localSheetId="83" hidden="1">{#N/A,#N/A,FALSE,"Cost Report";#N/A,#N/A,FALSE,"Table 2.1";#N/A,#N/A,FALSE,"Plant Statistics";"Plant Costs",#N/A,FALSE,"Cost Summary"}</definedName>
    <definedName name="wrn.Murray._.Simons." localSheetId="84" hidden="1">{#N/A,#N/A,FALSE,"Cost Report";#N/A,#N/A,FALSE,"Table 2.1";#N/A,#N/A,FALSE,"Plant Statistics";"Plant Costs",#N/A,FALSE,"Cost Summary"}</definedName>
    <definedName name="wrn.Murray._.Simons." localSheetId="85" hidden="1">{#N/A,#N/A,FALSE,"Cost Report";#N/A,#N/A,FALSE,"Table 2.1";#N/A,#N/A,FALSE,"Plant Statistics";"Plant Costs",#N/A,FALSE,"Cost Summary"}</definedName>
    <definedName name="wrn.Murray._.Simons." localSheetId="86" hidden="1">{#N/A,#N/A,FALSE,"Cost Report";#N/A,#N/A,FALSE,"Table 2.1";#N/A,#N/A,FALSE,"Plant Statistics";"Plant Costs",#N/A,FALSE,"Cost Summary"}</definedName>
    <definedName name="wrn.Murray._.Simons." localSheetId="87" hidden="1">{#N/A,#N/A,FALSE,"Cost Report";#N/A,#N/A,FALSE,"Table 2.1";#N/A,#N/A,FALSE,"Plant Statistics";"Plant Costs",#N/A,FALSE,"Cost Summary"}</definedName>
    <definedName name="wrn.Murray._.Simons." localSheetId="88" hidden="1">{#N/A,#N/A,FALSE,"Cost Report";#N/A,#N/A,FALSE,"Table 2.1";#N/A,#N/A,FALSE,"Plant Statistics";"Plant Costs",#N/A,FALSE,"Cost Summary"}</definedName>
    <definedName name="wrn.Murray._.Simons." localSheetId="89" hidden="1">{#N/A,#N/A,FALSE,"Cost Report";#N/A,#N/A,FALSE,"Table 2.1";#N/A,#N/A,FALSE,"Plant Statistics";"Plant Costs",#N/A,FALSE,"Cost Summary"}</definedName>
    <definedName name="wrn.Murray._.Simons." localSheetId="90" hidden="1">{#N/A,#N/A,FALSE,"Cost Report";#N/A,#N/A,FALSE,"Table 2.1";#N/A,#N/A,FALSE,"Plant Statistics";"Plant Costs",#N/A,FALSE,"Cost Summary"}</definedName>
    <definedName name="wrn.Murray._.Simons." localSheetId="91" hidden="1">{#N/A,#N/A,FALSE,"Cost Report";#N/A,#N/A,FALSE,"Table 2.1";#N/A,#N/A,FALSE,"Plant Statistics";"Plant Costs",#N/A,FALSE,"Cost Summary"}</definedName>
    <definedName name="wrn.Murray._.Simons." localSheetId="92" hidden="1">{#N/A,#N/A,FALSE,"Cost Report";#N/A,#N/A,FALSE,"Table 2.1";#N/A,#N/A,FALSE,"Plant Statistics";"Plant Costs",#N/A,FALSE,"Cost Summary"}</definedName>
    <definedName name="wrn.Murray._.Simons." localSheetId="93" hidden="1">{#N/A,#N/A,FALSE,"Cost Report";#N/A,#N/A,FALSE,"Table 2.1";#N/A,#N/A,FALSE,"Plant Statistics";"Plant Costs",#N/A,FALSE,"Cost Summary"}</definedName>
    <definedName name="wrn.Murray._.Simons." localSheetId="94" hidden="1">{#N/A,#N/A,FALSE,"Cost Report";#N/A,#N/A,FALSE,"Table 2.1";#N/A,#N/A,FALSE,"Plant Statistics";"Plant Costs",#N/A,FALSE,"Cost Summary"}</definedName>
    <definedName name="wrn.Murray._.Simons." localSheetId="95" hidden="1">{#N/A,#N/A,FALSE,"Cost Report";#N/A,#N/A,FALSE,"Table 2.1";#N/A,#N/A,FALSE,"Plant Statistics";"Plant Costs",#N/A,FALSE,"Cost Summary"}</definedName>
    <definedName name="wrn.Murray._.Simons." localSheetId="96" hidden="1">{#N/A,#N/A,FALSE,"Cost Report";#N/A,#N/A,FALSE,"Table 2.1";#N/A,#N/A,FALSE,"Plant Statistics";"Plant Costs",#N/A,FALSE,"Cost Summary"}</definedName>
    <definedName name="wrn.Murray._.Simons." localSheetId="97" hidden="1">{#N/A,#N/A,FALSE,"Cost Report";#N/A,#N/A,FALSE,"Table 2.1";#N/A,#N/A,FALSE,"Plant Statistics";"Plant Costs",#N/A,FALSE,"Cost Summary"}</definedName>
    <definedName name="wrn.Murray._.Simons." localSheetId="98" hidden="1">{#N/A,#N/A,FALSE,"Cost Report";#N/A,#N/A,FALSE,"Table 2.1";#N/A,#N/A,FALSE,"Plant Statistics";"Plant Costs",#N/A,FALSE,"Cost Summary"}</definedName>
    <definedName name="wrn.Murray._.Simons." localSheetId="99" hidden="1">{#N/A,#N/A,FALSE,"Cost Report";#N/A,#N/A,FALSE,"Table 2.1";#N/A,#N/A,FALSE,"Plant Statistics";"Plant Costs",#N/A,FALSE,"Cost Summary"}</definedName>
    <definedName name="wrn.Murray._.Simons." localSheetId="100" hidden="1">{#N/A,#N/A,FALSE,"Cost Report";#N/A,#N/A,FALSE,"Table 2.1";#N/A,#N/A,FALSE,"Plant Statistics";"Plant Costs",#N/A,FALSE,"Cost Summary"}</definedName>
    <definedName name="wrn.Murray._.Simons." localSheetId="101" hidden="1">{#N/A,#N/A,FALSE,"Cost Report";#N/A,#N/A,FALSE,"Table 2.1";#N/A,#N/A,FALSE,"Plant Statistics";"Plant Costs",#N/A,FALSE,"Cost Summary"}</definedName>
    <definedName name="wrn.Murray._.Simons." localSheetId="102" hidden="1">{#N/A,#N/A,FALSE,"Cost Report";#N/A,#N/A,FALSE,"Table 2.1";#N/A,#N/A,FALSE,"Plant Statistics";"Plant Costs",#N/A,FALSE,"Cost Summary"}</definedName>
    <definedName name="wrn.Murray._.Simons." localSheetId="103" hidden="1">{#N/A,#N/A,FALSE,"Cost Report";#N/A,#N/A,FALSE,"Table 2.1";#N/A,#N/A,FALSE,"Plant Statistics";"Plant Costs",#N/A,FALSE,"Cost Summary"}</definedName>
    <definedName name="wrn.Murray._.Simons." hidden="1">{#N/A,#N/A,FALSE,"Cost Report";#N/A,#N/A,FALSE,"Table 2.1";#N/A,#N/A,FALSE,"Plant Statistics";"Plant Costs",#N/A,FALSE,"Cost Summary"}</definedName>
    <definedName name="wrn.Peter._.Johnston." localSheetId="2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0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0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0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0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Rob._.Smith." localSheetId="29" hidden="1">{#N/A,#N/A,FALSE,"Cost Report";"Geology",#N/A,FALSE,"Cost Summary";"Geolgy Recon",#N/A,FALSE,"UG Geology Rep."}</definedName>
    <definedName name="wrn.Rob._.Smith." localSheetId="30" hidden="1">{#N/A,#N/A,FALSE,"Cost Report";"Geology",#N/A,FALSE,"Cost Summary";"Geolgy Recon",#N/A,FALSE,"UG Geology Rep."}</definedName>
    <definedName name="wrn.Rob._.Smith." localSheetId="31" hidden="1">{#N/A,#N/A,FALSE,"Cost Report";"Geology",#N/A,FALSE,"Cost Summary";"Geolgy Recon",#N/A,FALSE,"UG Geology Rep."}</definedName>
    <definedName name="wrn.Rob._.Smith." localSheetId="32" hidden="1">{#N/A,#N/A,FALSE,"Cost Report";"Geology",#N/A,FALSE,"Cost Summary";"Geolgy Recon",#N/A,FALSE,"UG Geology Rep."}</definedName>
    <definedName name="wrn.Rob._.Smith." localSheetId="33" hidden="1">{#N/A,#N/A,FALSE,"Cost Report";"Geology",#N/A,FALSE,"Cost Summary";"Geolgy Recon",#N/A,FALSE,"UG Geology Rep."}</definedName>
    <definedName name="wrn.Rob._.Smith." localSheetId="34" hidden="1">{#N/A,#N/A,FALSE,"Cost Report";"Geology",#N/A,FALSE,"Cost Summary";"Geolgy Recon",#N/A,FALSE,"UG Geology Rep."}</definedName>
    <definedName name="wrn.Rob._.Smith." localSheetId="35" hidden="1">{#N/A,#N/A,FALSE,"Cost Report";"Geology",#N/A,FALSE,"Cost Summary";"Geolgy Recon",#N/A,FALSE,"UG Geology Rep."}</definedName>
    <definedName name="wrn.Rob._.Smith." localSheetId="36" hidden="1">{#N/A,#N/A,FALSE,"Cost Report";"Geology",#N/A,FALSE,"Cost Summary";"Geolgy Recon",#N/A,FALSE,"UG Geology Rep."}</definedName>
    <definedName name="wrn.Rob._.Smith." localSheetId="37" hidden="1">{#N/A,#N/A,FALSE,"Cost Report";"Geology",#N/A,FALSE,"Cost Summary";"Geolgy Recon",#N/A,FALSE,"UG Geology Rep."}</definedName>
    <definedName name="wrn.Rob._.Smith." localSheetId="38" hidden="1">{#N/A,#N/A,FALSE,"Cost Report";"Geology",#N/A,FALSE,"Cost Summary";"Geolgy Recon",#N/A,FALSE,"UG Geology Rep."}</definedName>
    <definedName name="wrn.Rob._.Smith." localSheetId="39" hidden="1">{#N/A,#N/A,FALSE,"Cost Report";"Geology",#N/A,FALSE,"Cost Summary";"Geolgy Recon",#N/A,FALSE,"UG Geology Rep."}</definedName>
    <definedName name="wrn.Rob._.Smith." localSheetId="40" hidden="1">{#N/A,#N/A,FALSE,"Cost Report";"Geology",#N/A,FALSE,"Cost Summary";"Geolgy Recon",#N/A,FALSE,"UG Geology Rep."}</definedName>
    <definedName name="wrn.Rob._.Smith." localSheetId="41" hidden="1">{#N/A,#N/A,FALSE,"Cost Report";"Geology",#N/A,FALSE,"Cost Summary";"Geolgy Recon",#N/A,FALSE,"UG Geology Rep."}</definedName>
    <definedName name="wrn.Rob._.Smith." localSheetId="42" hidden="1">{#N/A,#N/A,FALSE,"Cost Report";"Geology",#N/A,FALSE,"Cost Summary";"Geolgy Recon",#N/A,FALSE,"UG Geology Rep."}</definedName>
    <definedName name="wrn.Rob._.Smith." localSheetId="43" hidden="1">{#N/A,#N/A,FALSE,"Cost Report";"Geology",#N/A,FALSE,"Cost Summary";"Geolgy Recon",#N/A,FALSE,"UG Geology Rep."}</definedName>
    <definedName name="wrn.Rob._.Smith." localSheetId="44" hidden="1">{#N/A,#N/A,FALSE,"Cost Report";"Geology",#N/A,FALSE,"Cost Summary";"Geolgy Recon",#N/A,FALSE,"UG Geology Rep."}</definedName>
    <definedName name="wrn.Rob._.Smith." localSheetId="45" hidden="1">{#N/A,#N/A,FALSE,"Cost Report";"Geology",#N/A,FALSE,"Cost Summary";"Geolgy Recon",#N/A,FALSE,"UG Geology Rep."}</definedName>
    <definedName name="wrn.Rob._.Smith." localSheetId="46" hidden="1">{#N/A,#N/A,FALSE,"Cost Report";"Geology",#N/A,FALSE,"Cost Summary";"Geolgy Recon",#N/A,FALSE,"UG Geology Rep."}</definedName>
    <definedName name="wrn.Rob._.Smith." localSheetId="47" hidden="1">{#N/A,#N/A,FALSE,"Cost Report";"Geology",#N/A,FALSE,"Cost Summary";"Geolgy Recon",#N/A,FALSE,"UG Geology Rep."}</definedName>
    <definedName name="wrn.Rob._.Smith." localSheetId="48" hidden="1">{#N/A,#N/A,FALSE,"Cost Report";"Geology",#N/A,FALSE,"Cost Summary";"Geolgy Recon",#N/A,FALSE,"UG Geology Rep."}</definedName>
    <definedName name="wrn.Rob._.Smith." localSheetId="49" hidden="1">{#N/A,#N/A,FALSE,"Cost Report";"Geology",#N/A,FALSE,"Cost Summary";"Geolgy Recon",#N/A,FALSE,"UG Geology Rep."}</definedName>
    <definedName name="wrn.Rob._.Smith." localSheetId="50" hidden="1">{#N/A,#N/A,FALSE,"Cost Report";"Geology",#N/A,FALSE,"Cost Summary";"Geolgy Recon",#N/A,FALSE,"UG Geology Rep."}</definedName>
    <definedName name="wrn.Rob._.Smith." localSheetId="51" hidden="1">{#N/A,#N/A,FALSE,"Cost Report";"Geology",#N/A,FALSE,"Cost Summary";"Geolgy Recon",#N/A,FALSE,"UG Geology Rep."}</definedName>
    <definedName name="wrn.Rob._.Smith." localSheetId="52" hidden="1">{#N/A,#N/A,FALSE,"Cost Report";"Geology",#N/A,FALSE,"Cost Summary";"Geolgy Recon",#N/A,FALSE,"UG Geology Rep."}</definedName>
    <definedName name="wrn.Rob._.Smith." localSheetId="53" hidden="1">{#N/A,#N/A,FALSE,"Cost Report";"Geology",#N/A,FALSE,"Cost Summary";"Geolgy Recon",#N/A,FALSE,"UG Geology Rep."}</definedName>
    <definedName name="wrn.Rob._.Smith." localSheetId="54" hidden="1">{#N/A,#N/A,FALSE,"Cost Report";"Geology",#N/A,FALSE,"Cost Summary";"Geolgy Recon",#N/A,FALSE,"UG Geology Rep."}</definedName>
    <definedName name="wrn.Rob._.Smith." localSheetId="55" hidden="1">{#N/A,#N/A,FALSE,"Cost Report";"Geology",#N/A,FALSE,"Cost Summary";"Geolgy Recon",#N/A,FALSE,"UG Geology Rep."}</definedName>
    <definedName name="wrn.Rob._.Smith." localSheetId="56" hidden="1">{#N/A,#N/A,FALSE,"Cost Report";"Geology",#N/A,FALSE,"Cost Summary";"Geolgy Recon",#N/A,FALSE,"UG Geology Rep."}</definedName>
    <definedName name="wrn.Rob._.Smith." localSheetId="57" hidden="1">{#N/A,#N/A,FALSE,"Cost Report";"Geology",#N/A,FALSE,"Cost Summary";"Geolgy Recon",#N/A,FALSE,"UG Geology Rep."}</definedName>
    <definedName name="wrn.Rob._.Smith." localSheetId="58" hidden="1">{#N/A,#N/A,FALSE,"Cost Report";"Geology",#N/A,FALSE,"Cost Summary";"Geolgy Recon",#N/A,FALSE,"UG Geology Rep."}</definedName>
    <definedName name="wrn.Rob._.Smith." localSheetId="59" hidden="1">{#N/A,#N/A,FALSE,"Cost Report";"Geology",#N/A,FALSE,"Cost Summary";"Geolgy Recon",#N/A,FALSE,"UG Geology Rep."}</definedName>
    <definedName name="wrn.Rob._.Smith." localSheetId="60" hidden="1">{#N/A,#N/A,FALSE,"Cost Report";"Geology",#N/A,FALSE,"Cost Summary";"Geolgy Recon",#N/A,FALSE,"UG Geology Rep."}</definedName>
    <definedName name="wrn.Rob._.Smith." localSheetId="61" hidden="1">{#N/A,#N/A,FALSE,"Cost Report";"Geology",#N/A,FALSE,"Cost Summary";"Geolgy Recon",#N/A,FALSE,"UG Geology Rep."}</definedName>
    <definedName name="wrn.Rob._.Smith." localSheetId="62" hidden="1">{#N/A,#N/A,FALSE,"Cost Report";"Geology",#N/A,FALSE,"Cost Summary";"Geolgy Recon",#N/A,FALSE,"UG Geology Rep."}</definedName>
    <definedName name="wrn.Rob._.Smith." localSheetId="63" hidden="1">{#N/A,#N/A,FALSE,"Cost Report";"Geology",#N/A,FALSE,"Cost Summary";"Geolgy Recon",#N/A,FALSE,"UG Geology Rep."}</definedName>
    <definedName name="wrn.Rob._.Smith." localSheetId="64" hidden="1">{#N/A,#N/A,FALSE,"Cost Report";"Geology",#N/A,FALSE,"Cost Summary";"Geolgy Recon",#N/A,FALSE,"UG Geology Rep."}</definedName>
    <definedName name="wrn.Rob._.Smith." localSheetId="65" hidden="1">{#N/A,#N/A,FALSE,"Cost Report";"Geology",#N/A,FALSE,"Cost Summary";"Geolgy Recon",#N/A,FALSE,"UG Geology Rep."}</definedName>
    <definedName name="wrn.Rob._.Smith." localSheetId="66" hidden="1">{#N/A,#N/A,FALSE,"Cost Report";"Geology",#N/A,FALSE,"Cost Summary";"Geolgy Recon",#N/A,FALSE,"UG Geology Rep."}</definedName>
    <definedName name="wrn.Rob._.Smith." localSheetId="67" hidden="1">{#N/A,#N/A,FALSE,"Cost Report";"Geology",#N/A,FALSE,"Cost Summary";"Geolgy Recon",#N/A,FALSE,"UG Geology Rep."}</definedName>
    <definedName name="wrn.Rob._.Smith." localSheetId="68" hidden="1">{#N/A,#N/A,FALSE,"Cost Report";"Geology",#N/A,FALSE,"Cost Summary";"Geolgy Recon",#N/A,FALSE,"UG Geology Rep."}</definedName>
    <definedName name="wrn.Rob._.Smith." localSheetId="69" hidden="1">{#N/A,#N/A,FALSE,"Cost Report";"Geology",#N/A,FALSE,"Cost Summary";"Geolgy Recon",#N/A,FALSE,"UG Geology Rep."}</definedName>
    <definedName name="wrn.Rob._.Smith." localSheetId="70" hidden="1">{#N/A,#N/A,FALSE,"Cost Report";"Geology",#N/A,FALSE,"Cost Summary";"Geolgy Recon",#N/A,FALSE,"UG Geology Rep."}</definedName>
    <definedName name="wrn.Rob._.Smith." localSheetId="71" hidden="1">{#N/A,#N/A,FALSE,"Cost Report";"Geology",#N/A,FALSE,"Cost Summary";"Geolgy Recon",#N/A,FALSE,"UG Geology Rep."}</definedName>
    <definedName name="wrn.Rob._.Smith." localSheetId="72" hidden="1">{#N/A,#N/A,FALSE,"Cost Report";"Geology",#N/A,FALSE,"Cost Summary";"Geolgy Recon",#N/A,FALSE,"UG Geology Rep."}</definedName>
    <definedName name="wrn.Rob._.Smith." localSheetId="73" hidden="1">{#N/A,#N/A,FALSE,"Cost Report";"Geology",#N/A,FALSE,"Cost Summary";"Geolgy Recon",#N/A,FALSE,"UG Geology Rep."}</definedName>
    <definedName name="wrn.Rob._.Smith." localSheetId="74" hidden="1">{#N/A,#N/A,FALSE,"Cost Report";"Geology",#N/A,FALSE,"Cost Summary";"Geolgy Recon",#N/A,FALSE,"UG Geology Rep."}</definedName>
    <definedName name="wrn.Rob._.Smith." localSheetId="75" hidden="1">{#N/A,#N/A,FALSE,"Cost Report";"Geology",#N/A,FALSE,"Cost Summary";"Geolgy Recon",#N/A,FALSE,"UG Geology Rep."}</definedName>
    <definedName name="wrn.Rob._.Smith." localSheetId="76" hidden="1">{#N/A,#N/A,FALSE,"Cost Report";"Geology",#N/A,FALSE,"Cost Summary";"Geolgy Recon",#N/A,FALSE,"UG Geology Rep."}</definedName>
    <definedName name="wrn.Rob._.Smith." localSheetId="77" hidden="1">{#N/A,#N/A,FALSE,"Cost Report";"Geology",#N/A,FALSE,"Cost Summary";"Geolgy Recon",#N/A,FALSE,"UG Geology Rep."}</definedName>
    <definedName name="wrn.Rob._.Smith." localSheetId="78" hidden="1">{#N/A,#N/A,FALSE,"Cost Report";"Geology",#N/A,FALSE,"Cost Summary";"Geolgy Recon",#N/A,FALSE,"UG Geology Rep."}</definedName>
    <definedName name="wrn.Rob._.Smith." localSheetId="79" hidden="1">{#N/A,#N/A,FALSE,"Cost Report";"Geology",#N/A,FALSE,"Cost Summary";"Geolgy Recon",#N/A,FALSE,"UG Geology Rep."}</definedName>
    <definedName name="wrn.Rob._.Smith." localSheetId="80" hidden="1">{#N/A,#N/A,FALSE,"Cost Report";"Geology",#N/A,FALSE,"Cost Summary";"Geolgy Recon",#N/A,FALSE,"UG Geology Rep."}</definedName>
    <definedName name="wrn.Rob._.Smith." localSheetId="81" hidden="1">{#N/A,#N/A,FALSE,"Cost Report";"Geology",#N/A,FALSE,"Cost Summary";"Geolgy Recon",#N/A,FALSE,"UG Geology Rep."}</definedName>
    <definedName name="wrn.Rob._.Smith." localSheetId="82" hidden="1">{#N/A,#N/A,FALSE,"Cost Report";"Geology",#N/A,FALSE,"Cost Summary";"Geolgy Recon",#N/A,FALSE,"UG Geology Rep."}</definedName>
    <definedName name="wrn.Rob._.Smith." localSheetId="83" hidden="1">{#N/A,#N/A,FALSE,"Cost Report";"Geology",#N/A,FALSE,"Cost Summary";"Geolgy Recon",#N/A,FALSE,"UG Geology Rep."}</definedName>
    <definedName name="wrn.Rob._.Smith." localSheetId="84" hidden="1">{#N/A,#N/A,FALSE,"Cost Report";"Geology",#N/A,FALSE,"Cost Summary";"Geolgy Recon",#N/A,FALSE,"UG Geology Rep."}</definedName>
    <definedName name="wrn.Rob._.Smith." localSheetId="85" hidden="1">{#N/A,#N/A,FALSE,"Cost Report";"Geology",#N/A,FALSE,"Cost Summary";"Geolgy Recon",#N/A,FALSE,"UG Geology Rep."}</definedName>
    <definedName name="wrn.Rob._.Smith." localSheetId="86" hidden="1">{#N/A,#N/A,FALSE,"Cost Report";"Geology",#N/A,FALSE,"Cost Summary";"Geolgy Recon",#N/A,FALSE,"UG Geology Rep."}</definedName>
    <definedName name="wrn.Rob._.Smith." localSheetId="87" hidden="1">{#N/A,#N/A,FALSE,"Cost Report";"Geology",#N/A,FALSE,"Cost Summary";"Geolgy Recon",#N/A,FALSE,"UG Geology Rep."}</definedName>
    <definedName name="wrn.Rob._.Smith." localSheetId="88" hidden="1">{#N/A,#N/A,FALSE,"Cost Report";"Geology",#N/A,FALSE,"Cost Summary";"Geolgy Recon",#N/A,FALSE,"UG Geology Rep."}</definedName>
    <definedName name="wrn.Rob._.Smith." localSheetId="89" hidden="1">{#N/A,#N/A,FALSE,"Cost Report";"Geology",#N/A,FALSE,"Cost Summary";"Geolgy Recon",#N/A,FALSE,"UG Geology Rep."}</definedName>
    <definedName name="wrn.Rob._.Smith." localSheetId="90" hidden="1">{#N/A,#N/A,FALSE,"Cost Report";"Geology",#N/A,FALSE,"Cost Summary";"Geolgy Recon",#N/A,FALSE,"UG Geology Rep."}</definedName>
    <definedName name="wrn.Rob._.Smith." localSheetId="91" hidden="1">{#N/A,#N/A,FALSE,"Cost Report";"Geology",#N/A,FALSE,"Cost Summary";"Geolgy Recon",#N/A,FALSE,"UG Geology Rep."}</definedName>
    <definedName name="wrn.Rob._.Smith." localSheetId="92" hidden="1">{#N/A,#N/A,FALSE,"Cost Report";"Geology",#N/A,FALSE,"Cost Summary";"Geolgy Recon",#N/A,FALSE,"UG Geology Rep."}</definedName>
    <definedName name="wrn.Rob._.Smith." localSheetId="93" hidden="1">{#N/A,#N/A,FALSE,"Cost Report";"Geology",#N/A,FALSE,"Cost Summary";"Geolgy Recon",#N/A,FALSE,"UG Geology Rep."}</definedName>
    <definedName name="wrn.Rob._.Smith." localSheetId="94" hidden="1">{#N/A,#N/A,FALSE,"Cost Report";"Geology",#N/A,FALSE,"Cost Summary";"Geolgy Recon",#N/A,FALSE,"UG Geology Rep."}</definedName>
    <definedName name="wrn.Rob._.Smith." localSheetId="95" hidden="1">{#N/A,#N/A,FALSE,"Cost Report";"Geology",#N/A,FALSE,"Cost Summary";"Geolgy Recon",#N/A,FALSE,"UG Geology Rep."}</definedName>
    <definedName name="wrn.Rob._.Smith." localSheetId="96" hidden="1">{#N/A,#N/A,FALSE,"Cost Report";"Geology",#N/A,FALSE,"Cost Summary";"Geolgy Recon",#N/A,FALSE,"UG Geology Rep."}</definedName>
    <definedName name="wrn.Rob._.Smith." localSheetId="97" hidden="1">{#N/A,#N/A,FALSE,"Cost Report";"Geology",#N/A,FALSE,"Cost Summary";"Geolgy Recon",#N/A,FALSE,"UG Geology Rep."}</definedName>
    <definedName name="wrn.Rob._.Smith." localSheetId="98" hidden="1">{#N/A,#N/A,FALSE,"Cost Report";"Geology",#N/A,FALSE,"Cost Summary";"Geolgy Recon",#N/A,FALSE,"UG Geology Rep."}</definedName>
    <definedName name="wrn.Rob._.Smith." localSheetId="99" hidden="1">{#N/A,#N/A,FALSE,"Cost Report";"Geology",#N/A,FALSE,"Cost Summary";"Geolgy Recon",#N/A,FALSE,"UG Geology Rep."}</definedName>
    <definedName name="wrn.Rob._.Smith." localSheetId="100" hidden="1">{#N/A,#N/A,FALSE,"Cost Report";"Geology",#N/A,FALSE,"Cost Summary";"Geolgy Recon",#N/A,FALSE,"UG Geology Rep."}</definedName>
    <definedName name="wrn.Rob._.Smith." localSheetId="101" hidden="1">{#N/A,#N/A,FALSE,"Cost Report";"Geology",#N/A,FALSE,"Cost Summary";"Geolgy Recon",#N/A,FALSE,"UG Geology Rep."}</definedName>
    <definedName name="wrn.Rob._.Smith." localSheetId="102" hidden="1">{#N/A,#N/A,FALSE,"Cost Report";"Geology",#N/A,FALSE,"Cost Summary";"Geolgy Recon",#N/A,FALSE,"UG Geology Rep."}</definedName>
    <definedName name="wrn.Rob._.Smith." localSheetId="103" hidden="1">{#N/A,#N/A,FALSE,"Cost Report";"Geology",#N/A,FALSE,"Cost Summary";"Geolgy Recon",#N/A,FALSE,"UG Geology Rep."}</definedName>
    <definedName name="wrn.Rob._.Smith." hidden="1">{#N/A,#N/A,FALSE,"Cost Report";"Geology",#N/A,FALSE,"Cost Summary";"Geolgy Recon",#N/A,FALSE,"UG Geology Rep."}</definedName>
    <definedName name="wrn.Simon._.Wulff." localSheetId="2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0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0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0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0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xxxx" localSheetId="27">#REF!</definedName>
    <definedName name="xxxx" localSheetId="26">#REF!</definedName>
    <definedName name="xxxx" localSheetId="28">#REF!</definedName>
    <definedName name="xxxx" localSheetId="29">#REF!</definedName>
    <definedName name="xxxx" localSheetId="30">#REF!</definedName>
    <definedName name="xxxx" localSheetId="31">#REF!</definedName>
    <definedName name="xxxx" localSheetId="32">#REF!</definedName>
    <definedName name="xxxx" localSheetId="33">#REF!</definedName>
    <definedName name="xxxx" localSheetId="34">#REF!</definedName>
    <definedName name="xxxx" localSheetId="35">#REF!</definedName>
    <definedName name="xxxx" localSheetId="36">#REF!</definedName>
    <definedName name="xxxx" localSheetId="37">#REF!</definedName>
    <definedName name="xxxx" localSheetId="38">#REF!</definedName>
    <definedName name="xxxx" localSheetId="39">#REF!</definedName>
    <definedName name="xxxx" localSheetId="40">#REF!</definedName>
    <definedName name="xxxx" localSheetId="41">#REF!</definedName>
    <definedName name="xxxx" localSheetId="42">#REF!</definedName>
    <definedName name="xxxx" localSheetId="43">#REF!</definedName>
    <definedName name="xxxx" localSheetId="44">#REF!</definedName>
    <definedName name="xxxx" localSheetId="45">#REF!</definedName>
    <definedName name="xxxx" localSheetId="46">#REF!</definedName>
    <definedName name="xxxx" localSheetId="47">#REF!</definedName>
    <definedName name="xxxx" localSheetId="48">#REF!</definedName>
    <definedName name="xxxx" localSheetId="49">#REF!</definedName>
    <definedName name="xxxx" localSheetId="50">#REF!</definedName>
    <definedName name="xxxx" localSheetId="51">#REF!</definedName>
    <definedName name="xxxx" localSheetId="52">#REF!</definedName>
    <definedName name="xxxx" localSheetId="53">#REF!</definedName>
    <definedName name="xxxx" localSheetId="54">#REF!</definedName>
    <definedName name="xxxx" localSheetId="55">#REF!</definedName>
    <definedName name="xxxx" localSheetId="56">#REF!</definedName>
    <definedName name="xxxx" localSheetId="57">#REF!</definedName>
    <definedName name="xxxx" localSheetId="58">#REF!</definedName>
    <definedName name="xxxx" localSheetId="59">#REF!</definedName>
    <definedName name="xxxx" localSheetId="60">#REF!</definedName>
    <definedName name="xxxx" localSheetId="61">#REF!</definedName>
    <definedName name="xxxx" localSheetId="62">#REF!</definedName>
    <definedName name="xxxx" localSheetId="63">#REF!</definedName>
    <definedName name="xxxx" localSheetId="64">#REF!</definedName>
    <definedName name="xxxx" localSheetId="65">#REF!</definedName>
    <definedName name="xxxx" localSheetId="66">#REF!</definedName>
    <definedName name="xxxx" localSheetId="67">#REF!</definedName>
    <definedName name="xxxx" localSheetId="68">#REF!</definedName>
    <definedName name="xxxx" localSheetId="69">#REF!</definedName>
    <definedName name="xxxx" localSheetId="70">#REF!</definedName>
    <definedName name="xxxx" localSheetId="71">#REF!</definedName>
    <definedName name="xxxx" localSheetId="72">#REF!</definedName>
    <definedName name="xxxx" localSheetId="73">#REF!</definedName>
    <definedName name="xxxx" localSheetId="74">#REF!</definedName>
    <definedName name="xxxx" localSheetId="75">#REF!</definedName>
    <definedName name="xxxx" localSheetId="76">#REF!</definedName>
    <definedName name="xxxx" localSheetId="77">#REF!</definedName>
    <definedName name="xxxx" localSheetId="78">#REF!</definedName>
    <definedName name="xxxx" localSheetId="79">#REF!</definedName>
    <definedName name="xxxx" localSheetId="80">#REF!</definedName>
    <definedName name="xxxx" localSheetId="81">#REF!</definedName>
    <definedName name="xxxx" localSheetId="82">#REF!</definedName>
    <definedName name="xxxx" localSheetId="83">#REF!</definedName>
    <definedName name="xxxx" localSheetId="84">#REF!</definedName>
    <definedName name="xxxx" localSheetId="85">#REF!</definedName>
    <definedName name="xxxx" localSheetId="86">#REF!</definedName>
    <definedName name="xxxx" localSheetId="87">#REF!</definedName>
    <definedName name="xxxx" localSheetId="88">#REF!</definedName>
    <definedName name="xxxx" localSheetId="89">#REF!</definedName>
    <definedName name="xxxx" localSheetId="90">#REF!</definedName>
    <definedName name="xxxx" localSheetId="91">#REF!</definedName>
    <definedName name="xxxx" localSheetId="92">#REF!</definedName>
    <definedName name="xxxx" localSheetId="93">#REF!</definedName>
    <definedName name="xxxx" localSheetId="94">#REF!</definedName>
    <definedName name="xxxx" localSheetId="95">#REF!</definedName>
    <definedName name="xxxx" localSheetId="96">#REF!</definedName>
    <definedName name="xxxx" localSheetId="97">#REF!</definedName>
    <definedName name="xxxx" localSheetId="98">#REF!</definedName>
    <definedName name="xxxx" localSheetId="99">#REF!</definedName>
    <definedName name="xxxx" localSheetId="100">#REF!</definedName>
    <definedName name="xxxx" localSheetId="101">#REF!</definedName>
    <definedName name="xxxx" localSheetId="102">#REF!</definedName>
    <definedName name="xxxx" localSheetId="103">#REF!</definedName>
    <definedName name="xxxx" localSheetId="15">#REF!</definedName>
    <definedName name="xxxx" localSheetId="16">#REF!</definedName>
    <definedName name="xxxx" localSheetId="20">#REF!</definedName>
    <definedName name="xxxx" localSheetId="21">#REF!</definedName>
    <definedName name="xxxx" localSheetId="22">#REF!</definedName>
    <definedName name="xxxx" localSheetId="23">#REF!</definedName>
    <definedName name="xxxx" localSheetId="17">#REF!</definedName>
    <definedName name="xxxx" localSheetId="24">#REF!</definedName>
    <definedName name="xxxx" localSheetId="25">#REF!</definedName>
    <definedName name="xxxx" localSheetId="18">#REF!</definedName>
    <definedName name="xxxx" localSheetId="19">#REF!</definedName>
    <definedName name="xxxx" localSheetId="5">#REF!</definedName>
    <definedName name="xxxx" localSheetId="6">#REF!</definedName>
    <definedName name="xxxx" localSheetId="7">#REF!</definedName>
    <definedName name="xxxx" localSheetId="8">#REF!</definedName>
    <definedName name="xxxx" localSheetId="9">#REF!</definedName>
    <definedName name="xxxx" localSheetId="10">#REF!</definedName>
    <definedName name="xxxx" localSheetId="11">#REF!</definedName>
    <definedName name="xxxx" localSheetId="12">#REF!</definedName>
    <definedName name="xxxx" localSheetId="13">#REF!</definedName>
    <definedName name="xxxx" localSheetId="14">#REF!</definedName>
    <definedName name="xxxx">#REF!</definedName>
    <definedName name="Z_079E5118_88DF_4C17_8DD7_4C23E21C216B_.wvu.Cols" localSheetId="27" hidden="1">#REF!</definedName>
    <definedName name="Z_079E5118_88DF_4C17_8DD7_4C23E21C216B_.wvu.Cols" localSheetId="26" hidden="1">#REF!</definedName>
    <definedName name="Z_079E5118_88DF_4C17_8DD7_4C23E21C216B_.wvu.Cols" localSheetId="28" hidden="1">#REF!</definedName>
    <definedName name="Z_079E5118_88DF_4C17_8DD7_4C23E21C216B_.wvu.Cols" localSheetId="29" hidden="1">#REF!</definedName>
    <definedName name="Z_079E5118_88DF_4C17_8DD7_4C23E21C216B_.wvu.Cols" localSheetId="30" hidden="1">#REF!</definedName>
    <definedName name="Z_079E5118_88DF_4C17_8DD7_4C23E21C216B_.wvu.Cols" localSheetId="31" hidden="1">#REF!</definedName>
    <definedName name="Z_079E5118_88DF_4C17_8DD7_4C23E21C216B_.wvu.Cols" localSheetId="32" hidden="1">#REF!</definedName>
    <definedName name="Z_079E5118_88DF_4C17_8DD7_4C23E21C216B_.wvu.Cols" localSheetId="33" hidden="1">#REF!</definedName>
    <definedName name="Z_079E5118_88DF_4C17_8DD7_4C23E21C216B_.wvu.Cols" localSheetId="34" hidden="1">#REF!</definedName>
    <definedName name="Z_079E5118_88DF_4C17_8DD7_4C23E21C216B_.wvu.Cols" localSheetId="35" hidden="1">#REF!</definedName>
    <definedName name="Z_079E5118_88DF_4C17_8DD7_4C23E21C216B_.wvu.Cols" localSheetId="36" hidden="1">#REF!</definedName>
    <definedName name="Z_079E5118_88DF_4C17_8DD7_4C23E21C216B_.wvu.Cols" localSheetId="37" hidden="1">#REF!</definedName>
    <definedName name="Z_079E5118_88DF_4C17_8DD7_4C23E21C216B_.wvu.Cols" localSheetId="38" hidden="1">#REF!</definedName>
    <definedName name="Z_079E5118_88DF_4C17_8DD7_4C23E21C216B_.wvu.Cols" localSheetId="39" hidden="1">#REF!</definedName>
    <definedName name="Z_079E5118_88DF_4C17_8DD7_4C23E21C216B_.wvu.Cols" localSheetId="40" hidden="1">#REF!</definedName>
    <definedName name="Z_079E5118_88DF_4C17_8DD7_4C23E21C216B_.wvu.Cols" localSheetId="41" hidden="1">#REF!</definedName>
    <definedName name="Z_079E5118_88DF_4C17_8DD7_4C23E21C216B_.wvu.Cols" localSheetId="42" hidden="1">#REF!</definedName>
    <definedName name="Z_079E5118_88DF_4C17_8DD7_4C23E21C216B_.wvu.Cols" localSheetId="43" hidden="1">#REF!</definedName>
    <definedName name="Z_079E5118_88DF_4C17_8DD7_4C23E21C216B_.wvu.Cols" localSheetId="44" hidden="1">#REF!</definedName>
    <definedName name="Z_079E5118_88DF_4C17_8DD7_4C23E21C216B_.wvu.Cols" localSheetId="45" hidden="1">#REF!</definedName>
    <definedName name="Z_079E5118_88DF_4C17_8DD7_4C23E21C216B_.wvu.Cols" localSheetId="46" hidden="1">#REF!</definedName>
    <definedName name="Z_079E5118_88DF_4C17_8DD7_4C23E21C216B_.wvu.Cols" localSheetId="47" hidden="1">#REF!</definedName>
    <definedName name="Z_079E5118_88DF_4C17_8DD7_4C23E21C216B_.wvu.Cols" localSheetId="48" hidden="1">#REF!</definedName>
    <definedName name="Z_079E5118_88DF_4C17_8DD7_4C23E21C216B_.wvu.Cols" localSheetId="49" hidden="1">#REF!</definedName>
    <definedName name="Z_079E5118_88DF_4C17_8DD7_4C23E21C216B_.wvu.Cols" localSheetId="50" hidden="1">#REF!</definedName>
    <definedName name="Z_079E5118_88DF_4C17_8DD7_4C23E21C216B_.wvu.Cols" localSheetId="51" hidden="1">#REF!</definedName>
    <definedName name="Z_079E5118_88DF_4C17_8DD7_4C23E21C216B_.wvu.Cols" localSheetId="52" hidden="1">#REF!</definedName>
    <definedName name="Z_079E5118_88DF_4C17_8DD7_4C23E21C216B_.wvu.Cols" localSheetId="53" hidden="1">#REF!</definedName>
    <definedName name="Z_079E5118_88DF_4C17_8DD7_4C23E21C216B_.wvu.Cols" localSheetId="54" hidden="1">#REF!</definedName>
    <definedName name="Z_079E5118_88DF_4C17_8DD7_4C23E21C216B_.wvu.Cols" localSheetId="55" hidden="1">#REF!</definedName>
    <definedName name="Z_079E5118_88DF_4C17_8DD7_4C23E21C216B_.wvu.Cols" localSheetId="56" hidden="1">#REF!</definedName>
    <definedName name="Z_079E5118_88DF_4C17_8DD7_4C23E21C216B_.wvu.Cols" localSheetId="57" hidden="1">#REF!</definedName>
    <definedName name="Z_079E5118_88DF_4C17_8DD7_4C23E21C216B_.wvu.Cols" localSheetId="58" hidden="1">#REF!</definedName>
    <definedName name="Z_079E5118_88DF_4C17_8DD7_4C23E21C216B_.wvu.Cols" localSheetId="59" hidden="1">#REF!</definedName>
    <definedName name="Z_079E5118_88DF_4C17_8DD7_4C23E21C216B_.wvu.Cols" localSheetId="60" hidden="1">#REF!</definedName>
    <definedName name="Z_079E5118_88DF_4C17_8DD7_4C23E21C216B_.wvu.Cols" localSheetId="61" hidden="1">#REF!</definedName>
    <definedName name="Z_079E5118_88DF_4C17_8DD7_4C23E21C216B_.wvu.Cols" localSheetId="62" hidden="1">#REF!</definedName>
    <definedName name="Z_079E5118_88DF_4C17_8DD7_4C23E21C216B_.wvu.Cols" localSheetId="63" hidden="1">#REF!</definedName>
    <definedName name="Z_079E5118_88DF_4C17_8DD7_4C23E21C216B_.wvu.Cols" localSheetId="64" hidden="1">#REF!</definedName>
    <definedName name="Z_079E5118_88DF_4C17_8DD7_4C23E21C216B_.wvu.Cols" localSheetId="65" hidden="1">#REF!</definedName>
    <definedName name="Z_079E5118_88DF_4C17_8DD7_4C23E21C216B_.wvu.Cols" localSheetId="66" hidden="1">#REF!</definedName>
    <definedName name="Z_079E5118_88DF_4C17_8DD7_4C23E21C216B_.wvu.Cols" localSheetId="67" hidden="1">#REF!</definedName>
    <definedName name="Z_079E5118_88DF_4C17_8DD7_4C23E21C216B_.wvu.Cols" localSheetId="68" hidden="1">#REF!</definedName>
    <definedName name="Z_079E5118_88DF_4C17_8DD7_4C23E21C216B_.wvu.Cols" localSheetId="69" hidden="1">#REF!</definedName>
    <definedName name="Z_079E5118_88DF_4C17_8DD7_4C23E21C216B_.wvu.Cols" localSheetId="70" hidden="1">#REF!</definedName>
    <definedName name="Z_079E5118_88DF_4C17_8DD7_4C23E21C216B_.wvu.Cols" localSheetId="71" hidden="1">#REF!</definedName>
    <definedName name="Z_079E5118_88DF_4C17_8DD7_4C23E21C216B_.wvu.Cols" localSheetId="72" hidden="1">#REF!</definedName>
    <definedName name="Z_079E5118_88DF_4C17_8DD7_4C23E21C216B_.wvu.Cols" localSheetId="73" hidden="1">#REF!</definedName>
    <definedName name="Z_079E5118_88DF_4C17_8DD7_4C23E21C216B_.wvu.Cols" localSheetId="74" hidden="1">#REF!</definedName>
    <definedName name="Z_079E5118_88DF_4C17_8DD7_4C23E21C216B_.wvu.Cols" localSheetId="75" hidden="1">#REF!</definedName>
    <definedName name="Z_079E5118_88DF_4C17_8DD7_4C23E21C216B_.wvu.Cols" localSheetId="76" hidden="1">#REF!</definedName>
    <definedName name="Z_079E5118_88DF_4C17_8DD7_4C23E21C216B_.wvu.Cols" localSheetId="77" hidden="1">#REF!</definedName>
    <definedName name="Z_079E5118_88DF_4C17_8DD7_4C23E21C216B_.wvu.Cols" localSheetId="78" hidden="1">#REF!</definedName>
    <definedName name="Z_079E5118_88DF_4C17_8DD7_4C23E21C216B_.wvu.Cols" localSheetId="79" hidden="1">#REF!</definedName>
    <definedName name="Z_079E5118_88DF_4C17_8DD7_4C23E21C216B_.wvu.Cols" localSheetId="80" hidden="1">#REF!</definedName>
    <definedName name="Z_079E5118_88DF_4C17_8DD7_4C23E21C216B_.wvu.Cols" localSheetId="81" hidden="1">#REF!</definedName>
    <definedName name="Z_079E5118_88DF_4C17_8DD7_4C23E21C216B_.wvu.Cols" localSheetId="82" hidden="1">#REF!</definedName>
    <definedName name="Z_079E5118_88DF_4C17_8DD7_4C23E21C216B_.wvu.Cols" localSheetId="83" hidden="1">#REF!</definedName>
    <definedName name="Z_079E5118_88DF_4C17_8DD7_4C23E21C216B_.wvu.Cols" localSheetId="84" hidden="1">#REF!</definedName>
    <definedName name="Z_079E5118_88DF_4C17_8DD7_4C23E21C216B_.wvu.Cols" localSheetId="85" hidden="1">#REF!</definedName>
    <definedName name="Z_079E5118_88DF_4C17_8DD7_4C23E21C216B_.wvu.Cols" localSheetId="86" hidden="1">#REF!</definedName>
    <definedName name="Z_079E5118_88DF_4C17_8DD7_4C23E21C216B_.wvu.Cols" localSheetId="87" hidden="1">#REF!</definedName>
    <definedName name="Z_079E5118_88DF_4C17_8DD7_4C23E21C216B_.wvu.Cols" localSheetId="88" hidden="1">#REF!</definedName>
    <definedName name="Z_079E5118_88DF_4C17_8DD7_4C23E21C216B_.wvu.Cols" localSheetId="89" hidden="1">#REF!</definedName>
    <definedName name="Z_079E5118_88DF_4C17_8DD7_4C23E21C216B_.wvu.Cols" localSheetId="90" hidden="1">#REF!</definedName>
    <definedName name="Z_079E5118_88DF_4C17_8DD7_4C23E21C216B_.wvu.Cols" localSheetId="91" hidden="1">#REF!</definedName>
    <definedName name="Z_079E5118_88DF_4C17_8DD7_4C23E21C216B_.wvu.Cols" localSheetId="92" hidden="1">#REF!</definedName>
    <definedName name="Z_079E5118_88DF_4C17_8DD7_4C23E21C216B_.wvu.Cols" localSheetId="93" hidden="1">#REF!</definedName>
    <definedName name="Z_079E5118_88DF_4C17_8DD7_4C23E21C216B_.wvu.Cols" localSheetId="94" hidden="1">#REF!</definedName>
    <definedName name="Z_079E5118_88DF_4C17_8DD7_4C23E21C216B_.wvu.Cols" localSheetId="95" hidden="1">#REF!</definedName>
    <definedName name="Z_079E5118_88DF_4C17_8DD7_4C23E21C216B_.wvu.Cols" localSheetId="96" hidden="1">#REF!</definedName>
    <definedName name="Z_079E5118_88DF_4C17_8DD7_4C23E21C216B_.wvu.Cols" localSheetId="97" hidden="1">#REF!</definedName>
    <definedName name="Z_079E5118_88DF_4C17_8DD7_4C23E21C216B_.wvu.Cols" localSheetId="98" hidden="1">#REF!</definedName>
    <definedName name="Z_079E5118_88DF_4C17_8DD7_4C23E21C216B_.wvu.Cols" localSheetId="99" hidden="1">#REF!</definedName>
    <definedName name="Z_079E5118_88DF_4C17_8DD7_4C23E21C216B_.wvu.Cols" localSheetId="100" hidden="1">#REF!</definedName>
    <definedName name="Z_079E5118_88DF_4C17_8DD7_4C23E21C216B_.wvu.Cols" localSheetId="101" hidden="1">#REF!</definedName>
    <definedName name="Z_079E5118_88DF_4C17_8DD7_4C23E21C216B_.wvu.Cols" localSheetId="102" hidden="1">#REF!</definedName>
    <definedName name="Z_079E5118_88DF_4C17_8DD7_4C23E21C216B_.wvu.Cols" localSheetId="103" hidden="1">#REF!</definedName>
    <definedName name="Z_079E5118_88DF_4C17_8DD7_4C23E21C216B_.wvu.Cols" localSheetId="15" hidden="1">#REF!</definedName>
    <definedName name="Z_079E5118_88DF_4C17_8DD7_4C23E21C216B_.wvu.Cols" localSheetId="16" hidden="1">#REF!</definedName>
    <definedName name="Z_079E5118_88DF_4C17_8DD7_4C23E21C216B_.wvu.Cols" localSheetId="20" hidden="1">#REF!</definedName>
    <definedName name="Z_079E5118_88DF_4C17_8DD7_4C23E21C216B_.wvu.Cols" localSheetId="21" hidden="1">#REF!</definedName>
    <definedName name="Z_079E5118_88DF_4C17_8DD7_4C23E21C216B_.wvu.Cols" localSheetId="22" hidden="1">#REF!</definedName>
    <definedName name="Z_079E5118_88DF_4C17_8DD7_4C23E21C216B_.wvu.Cols" localSheetId="23" hidden="1">#REF!</definedName>
    <definedName name="Z_079E5118_88DF_4C17_8DD7_4C23E21C216B_.wvu.Cols" localSheetId="17" hidden="1">#REF!</definedName>
    <definedName name="Z_079E5118_88DF_4C17_8DD7_4C23E21C216B_.wvu.Cols" localSheetId="24" hidden="1">#REF!</definedName>
    <definedName name="Z_079E5118_88DF_4C17_8DD7_4C23E21C216B_.wvu.Cols" localSheetId="25" hidden="1">#REF!</definedName>
    <definedName name="Z_079E5118_88DF_4C17_8DD7_4C23E21C216B_.wvu.Cols" localSheetId="18" hidden="1">#REF!</definedName>
    <definedName name="Z_079E5118_88DF_4C17_8DD7_4C23E21C216B_.wvu.Cols" localSheetId="19" hidden="1">#REF!</definedName>
    <definedName name="Z_079E5118_88DF_4C17_8DD7_4C23E21C216B_.wvu.Cols" localSheetId="5" hidden="1">#REF!</definedName>
    <definedName name="Z_079E5118_88DF_4C17_8DD7_4C23E21C216B_.wvu.Cols" localSheetId="6" hidden="1">#REF!</definedName>
    <definedName name="Z_079E5118_88DF_4C17_8DD7_4C23E21C216B_.wvu.Cols" localSheetId="7" hidden="1">#REF!</definedName>
    <definedName name="Z_079E5118_88DF_4C17_8DD7_4C23E21C216B_.wvu.Cols" localSheetId="8" hidden="1">#REF!</definedName>
    <definedName name="Z_079E5118_88DF_4C17_8DD7_4C23E21C216B_.wvu.Cols" localSheetId="9" hidden="1">#REF!</definedName>
    <definedName name="Z_079E5118_88DF_4C17_8DD7_4C23E21C216B_.wvu.Cols" localSheetId="10" hidden="1">#REF!</definedName>
    <definedName name="Z_079E5118_88DF_4C17_8DD7_4C23E21C216B_.wvu.Cols" localSheetId="11" hidden="1">#REF!</definedName>
    <definedName name="Z_079E5118_88DF_4C17_8DD7_4C23E21C216B_.wvu.Cols" localSheetId="12" hidden="1">#REF!</definedName>
    <definedName name="Z_079E5118_88DF_4C17_8DD7_4C23E21C216B_.wvu.Cols" localSheetId="13" hidden="1">#REF!</definedName>
    <definedName name="Z_079E5118_88DF_4C17_8DD7_4C23E21C216B_.wvu.Cols" localSheetId="14" hidden="1">#REF!</definedName>
    <definedName name="Z_079E5118_88DF_4C17_8DD7_4C23E21C216B_.wvu.Cols" hidden="1">#REF!</definedName>
    <definedName name="Z_079E5118_88DF_4C17_8DD7_4C23E21C216B_.wvu.PrintArea" localSheetId="27" hidden="1">#REF!</definedName>
    <definedName name="Z_079E5118_88DF_4C17_8DD7_4C23E21C216B_.wvu.PrintArea" localSheetId="26" hidden="1">#REF!</definedName>
    <definedName name="Z_079E5118_88DF_4C17_8DD7_4C23E21C216B_.wvu.PrintArea" localSheetId="28" hidden="1">#REF!</definedName>
    <definedName name="Z_079E5118_88DF_4C17_8DD7_4C23E21C216B_.wvu.PrintArea" localSheetId="29" hidden="1">#REF!</definedName>
    <definedName name="Z_079E5118_88DF_4C17_8DD7_4C23E21C216B_.wvu.PrintArea" localSheetId="30" hidden="1">#REF!</definedName>
    <definedName name="Z_079E5118_88DF_4C17_8DD7_4C23E21C216B_.wvu.PrintArea" localSheetId="31" hidden="1">#REF!</definedName>
    <definedName name="Z_079E5118_88DF_4C17_8DD7_4C23E21C216B_.wvu.PrintArea" localSheetId="32" hidden="1">#REF!</definedName>
    <definedName name="Z_079E5118_88DF_4C17_8DD7_4C23E21C216B_.wvu.PrintArea" localSheetId="33" hidden="1">#REF!</definedName>
    <definedName name="Z_079E5118_88DF_4C17_8DD7_4C23E21C216B_.wvu.PrintArea" localSheetId="34" hidden="1">#REF!</definedName>
    <definedName name="Z_079E5118_88DF_4C17_8DD7_4C23E21C216B_.wvu.PrintArea" localSheetId="35" hidden="1">#REF!</definedName>
    <definedName name="Z_079E5118_88DF_4C17_8DD7_4C23E21C216B_.wvu.PrintArea" localSheetId="36" hidden="1">#REF!</definedName>
    <definedName name="Z_079E5118_88DF_4C17_8DD7_4C23E21C216B_.wvu.PrintArea" localSheetId="37" hidden="1">#REF!</definedName>
    <definedName name="Z_079E5118_88DF_4C17_8DD7_4C23E21C216B_.wvu.PrintArea" localSheetId="38" hidden="1">#REF!</definedName>
    <definedName name="Z_079E5118_88DF_4C17_8DD7_4C23E21C216B_.wvu.PrintArea" localSheetId="39" hidden="1">#REF!</definedName>
    <definedName name="Z_079E5118_88DF_4C17_8DD7_4C23E21C216B_.wvu.PrintArea" localSheetId="40" hidden="1">#REF!</definedName>
    <definedName name="Z_079E5118_88DF_4C17_8DD7_4C23E21C216B_.wvu.PrintArea" localSheetId="41" hidden="1">#REF!</definedName>
    <definedName name="Z_079E5118_88DF_4C17_8DD7_4C23E21C216B_.wvu.PrintArea" localSheetId="42" hidden="1">#REF!</definedName>
    <definedName name="Z_079E5118_88DF_4C17_8DD7_4C23E21C216B_.wvu.PrintArea" localSheetId="43" hidden="1">#REF!</definedName>
    <definedName name="Z_079E5118_88DF_4C17_8DD7_4C23E21C216B_.wvu.PrintArea" localSheetId="44" hidden="1">#REF!</definedName>
    <definedName name="Z_079E5118_88DF_4C17_8DD7_4C23E21C216B_.wvu.PrintArea" localSheetId="45" hidden="1">#REF!</definedName>
    <definedName name="Z_079E5118_88DF_4C17_8DD7_4C23E21C216B_.wvu.PrintArea" localSheetId="46" hidden="1">#REF!</definedName>
    <definedName name="Z_079E5118_88DF_4C17_8DD7_4C23E21C216B_.wvu.PrintArea" localSheetId="47" hidden="1">#REF!</definedName>
    <definedName name="Z_079E5118_88DF_4C17_8DD7_4C23E21C216B_.wvu.PrintArea" localSheetId="48" hidden="1">#REF!</definedName>
    <definedName name="Z_079E5118_88DF_4C17_8DD7_4C23E21C216B_.wvu.PrintArea" localSheetId="49" hidden="1">#REF!</definedName>
    <definedName name="Z_079E5118_88DF_4C17_8DD7_4C23E21C216B_.wvu.PrintArea" localSheetId="50" hidden="1">#REF!</definedName>
    <definedName name="Z_079E5118_88DF_4C17_8DD7_4C23E21C216B_.wvu.PrintArea" localSheetId="51" hidden="1">#REF!</definedName>
    <definedName name="Z_079E5118_88DF_4C17_8DD7_4C23E21C216B_.wvu.PrintArea" localSheetId="52" hidden="1">#REF!</definedName>
    <definedName name="Z_079E5118_88DF_4C17_8DD7_4C23E21C216B_.wvu.PrintArea" localSheetId="53" hidden="1">#REF!</definedName>
    <definedName name="Z_079E5118_88DF_4C17_8DD7_4C23E21C216B_.wvu.PrintArea" localSheetId="54" hidden="1">#REF!</definedName>
    <definedName name="Z_079E5118_88DF_4C17_8DD7_4C23E21C216B_.wvu.PrintArea" localSheetId="55" hidden="1">#REF!</definedName>
    <definedName name="Z_079E5118_88DF_4C17_8DD7_4C23E21C216B_.wvu.PrintArea" localSheetId="56" hidden="1">#REF!</definedName>
    <definedName name="Z_079E5118_88DF_4C17_8DD7_4C23E21C216B_.wvu.PrintArea" localSheetId="57" hidden="1">#REF!</definedName>
    <definedName name="Z_079E5118_88DF_4C17_8DD7_4C23E21C216B_.wvu.PrintArea" localSheetId="58" hidden="1">#REF!</definedName>
    <definedName name="Z_079E5118_88DF_4C17_8DD7_4C23E21C216B_.wvu.PrintArea" localSheetId="59" hidden="1">#REF!</definedName>
    <definedName name="Z_079E5118_88DF_4C17_8DD7_4C23E21C216B_.wvu.PrintArea" localSheetId="60" hidden="1">#REF!</definedName>
    <definedName name="Z_079E5118_88DF_4C17_8DD7_4C23E21C216B_.wvu.PrintArea" localSheetId="61" hidden="1">#REF!</definedName>
    <definedName name="Z_079E5118_88DF_4C17_8DD7_4C23E21C216B_.wvu.PrintArea" localSheetId="62" hidden="1">#REF!</definedName>
    <definedName name="Z_079E5118_88DF_4C17_8DD7_4C23E21C216B_.wvu.PrintArea" localSheetId="63" hidden="1">#REF!</definedName>
    <definedName name="Z_079E5118_88DF_4C17_8DD7_4C23E21C216B_.wvu.PrintArea" localSheetId="64" hidden="1">#REF!</definedName>
    <definedName name="Z_079E5118_88DF_4C17_8DD7_4C23E21C216B_.wvu.PrintArea" localSheetId="65" hidden="1">#REF!</definedName>
    <definedName name="Z_079E5118_88DF_4C17_8DD7_4C23E21C216B_.wvu.PrintArea" localSheetId="66" hidden="1">#REF!</definedName>
    <definedName name="Z_079E5118_88DF_4C17_8DD7_4C23E21C216B_.wvu.PrintArea" localSheetId="67" hidden="1">#REF!</definedName>
    <definedName name="Z_079E5118_88DF_4C17_8DD7_4C23E21C216B_.wvu.PrintArea" localSheetId="68" hidden="1">#REF!</definedName>
    <definedName name="Z_079E5118_88DF_4C17_8DD7_4C23E21C216B_.wvu.PrintArea" localSheetId="69" hidden="1">#REF!</definedName>
    <definedName name="Z_079E5118_88DF_4C17_8DD7_4C23E21C216B_.wvu.PrintArea" localSheetId="70" hidden="1">#REF!</definedName>
    <definedName name="Z_079E5118_88DF_4C17_8DD7_4C23E21C216B_.wvu.PrintArea" localSheetId="71" hidden="1">#REF!</definedName>
    <definedName name="Z_079E5118_88DF_4C17_8DD7_4C23E21C216B_.wvu.PrintArea" localSheetId="72" hidden="1">#REF!</definedName>
    <definedName name="Z_079E5118_88DF_4C17_8DD7_4C23E21C216B_.wvu.PrintArea" localSheetId="73" hidden="1">#REF!</definedName>
    <definedName name="Z_079E5118_88DF_4C17_8DD7_4C23E21C216B_.wvu.PrintArea" localSheetId="74" hidden="1">#REF!</definedName>
    <definedName name="Z_079E5118_88DF_4C17_8DD7_4C23E21C216B_.wvu.PrintArea" localSheetId="75" hidden="1">#REF!</definedName>
    <definedName name="Z_079E5118_88DF_4C17_8DD7_4C23E21C216B_.wvu.PrintArea" localSheetId="76" hidden="1">#REF!</definedName>
    <definedName name="Z_079E5118_88DF_4C17_8DD7_4C23E21C216B_.wvu.PrintArea" localSheetId="77" hidden="1">#REF!</definedName>
    <definedName name="Z_079E5118_88DF_4C17_8DD7_4C23E21C216B_.wvu.PrintArea" localSheetId="78" hidden="1">#REF!</definedName>
    <definedName name="Z_079E5118_88DF_4C17_8DD7_4C23E21C216B_.wvu.PrintArea" localSheetId="79" hidden="1">#REF!</definedName>
    <definedName name="Z_079E5118_88DF_4C17_8DD7_4C23E21C216B_.wvu.PrintArea" localSheetId="80" hidden="1">#REF!</definedName>
    <definedName name="Z_079E5118_88DF_4C17_8DD7_4C23E21C216B_.wvu.PrintArea" localSheetId="81" hidden="1">#REF!</definedName>
    <definedName name="Z_079E5118_88DF_4C17_8DD7_4C23E21C216B_.wvu.PrintArea" localSheetId="82" hidden="1">#REF!</definedName>
    <definedName name="Z_079E5118_88DF_4C17_8DD7_4C23E21C216B_.wvu.PrintArea" localSheetId="83" hidden="1">#REF!</definedName>
    <definedName name="Z_079E5118_88DF_4C17_8DD7_4C23E21C216B_.wvu.PrintArea" localSheetId="84" hidden="1">#REF!</definedName>
    <definedName name="Z_079E5118_88DF_4C17_8DD7_4C23E21C216B_.wvu.PrintArea" localSheetId="85" hidden="1">#REF!</definedName>
    <definedName name="Z_079E5118_88DF_4C17_8DD7_4C23E21C216B_.wvu.PrintArea" localSheetId="86" hidden="1">#REF!</definedName>
    <definedName name="Z_079E5118_88DF_4C17_8DD7_4C23E21C216B_.wvu.PrintArea" localSheetId="87" hidden="1">#REF!</definedName>
    <definedName name="Z_079E5118_88DF_4C17_8DD7_4C23E21C216B_.wvu.PrintArea" localSheetId="88" hidden="1">#REF!</definedName>
    <definedName name="Z_079E5118_88DF_4C17_8DD7_4C23E21C216B_.wvu.PrintArea" localSheetId="89" hidden="1">#REF!</definedName>
    <definedName name="Z_079E5118_88DF_4C17_8DD7_4C23E21C216B_.wvu.PrintArea" localSheetId="90" hidden="1">#REF!</definedName>
    <definedName name="Z_079E5118_88DF_4C17_8DD7_4C23E21C216B_.wvu.PrintArea" localSheetId="91" hidden="1">#REF!</definedName>
    <definedName name="Z_079E5118_88DF_4C17_8DD7_4C23E21C216B_.wvu.PrintArea" localSheetId="92" hidden="1">#REF!</definedName>
    <definedName name="Z_079E5118_88DF_4C17_8DD7_4C23E21C216B_.wvu.PrintArea" localSheetId="93" hidden="1">#REF!</definedName>
    <definedName name="Z_079E5118_88DF_4C17_8DD7_4C23E21C216B_.wvu.PrintArea" localSheetId="94" hidden="1">#REF!</definedName>
    <definedName name="Z_079E5118_88DF_4C17_8DD7_4C23E21C216B_.wvu.PrintArea" localSheetId="95" hidden="1">#REF!</definedName>
    <definedName name="Z_079E5118_88DF_4C17_8DD7_4C23E21C216B_.wvu.PrintArea" localSheetId="96" hidden="1">#REF!</definedName>
    <definedName name="Z_079E5118_88DF_4C17_8DD7_4C23E21C216B_.wvu.PrintArea" localSheetId="97" hidden="1">#REF!</definedName>
    <definedName name="Z_079E5118_88DF_4C17_8DD7_4C23E21C216B_.wvu.PrintArea" localSheetId="98" hidden="1">#REF!</definedName>
    <definedName name="Z_079E5118_88DF_4C17_8DD7_4C23E21C216B_.wvu.PrintArea" localSheetId="99" hidden="1">#REF!</definedName>
    <definedName name="Z_079E5118_88DF_4C17_8DD7_4C23E21C216B_.wvu.PrintArea" localSheetId="100" hidden="1">#REF!</definedName>
    <definedName name="Z_079E5118_88DF_4C17_8DD7_4C23E21C216B_.wvu.PrintArea" localSheetId="101" hidden="1">#REF!</definedName>
    <definedName name="Z_079E5118_88DF_4C17_8DD7_4C23E21C216B_.wvu.PrintArea" localSheetId="102" hidden="1">#REF!</definedName>
    <definedName name="Z_079E5118_88DF_4C17_8DD7_4C23E21C216B_.wvu.PrintArea" localSheetId="103" hidden="1">#REF!</definedName>
    <definedName name="Z_079E5118_88DF_4C17_8DD7_4C23E21C216B_.wvu.PrintArea" localSheetId="15" hidden="1">#REF!</definedName>
    <definedName name="Z_079E5118_88DF_4C17_8DD7_4C23E21C216B_.wvu.PrintArea" localSheetId="16" hidden="1">#REF!</definedName>
    <definedName name="Z_079E5118_88DF_4C17_8DD7_4C23E21C216B_.wvu.PrintArea" localSheetId="20" hidden="1">#REF!</definedName>
    <definedName name="Z_079E5118_88DF_4C17_8DD7_4C23E21C216B_.wvu.PrintArea" localSheetId="21" hidden="1">#REF!</definedName>
    <definedName name="Z_079E5118_88DF_4C17_8DD7_4C23E21C216B_.wvu.PrintArea" localSheetId="22" hidden="1">#REF!</definedName>
    <definedName name="Z_079E5118_88DF_4C17_8DD7_4C23E21C216B_.wvu.PrintArea" localSheetId="23" hidden="1">#REF!</definedName>
    <definedName name="Z_079E5118_88DF_4C17_8DD7_4C23E21C216B_.wvu.PrintArea" localSheetId="17" hidden="1">#REF!</definedName>
    <definedName name="Z_079E5118_88DF_4C17_8DD7_4C23E21C216B_.wvu.PrintArea" localSheetId="24" hidden="1">#REF!</definedName>
    <definedName name="Z_079E5118_88DF_4C17_8DD7_4C23E21C216B_.wvu.PrintArea" localSheetId="25" hidden="1">#REF!</definedName>
    <definedName name="Z_079E5118_88DF_4C17_8DD7_4C23E21C216B_.wvu.PrintArea" localSheetId="18" hidden="1">#REF!</definedName>
    <definedName name="Z_079E5118_88DF_4C17_8DD7_4C23E21C216B_.wvu.PrintArea" localSheetId="19" hidden="1">#REF!</definedName>
    <definedName name="Z_079E5118_88DF_4C17_8DD7_4C23E21C216B_.wvu.PrintArea" localSheetId="5" hidden="1">#REF!</definedName>
    <definedName name="Z_079E5118_88DF_4C17_8DD7_4C23E21C216B_.wvu.PrintArea" localSheetId="6" hidden="1">#REF!</definedName>
    <definedName name="Z_079E5118_88DF_4C17_8DD7_4C23E21C216B_.wvu.PrintArea" localSheetId="7" hidden="1">#REF!</definedName>
    <definedName name="Z_079E5118_88DF_4C17_8DD7_4C23E21C216B_.wvu.PrintArea" localSheetId="8" hidden="1">#REF!</definedName>
    <definedName name="Z_079E5118_88DF_4C17_8DD7_4C23E21C216B_.wvu.PrintArea" localSheetId="9" hidden="1">#REF!</definedName>
    <definedName name="Z_079E5118_88DF_4C17_8DD7_4C23E21C216B_.wvu.PrintArea" localSheetId="10" hidden="1">#REF!</definedName>
    <definedName name="Z_079E5118_88DF_4C17_8DD7_4C23E21C216B_.wvu.PrintArea" localSheetId="11" hidden="1">#REF!</definedName>
    <definedName name="Z_079E5118_88DF_4C17_8DD7_4C23E21C216B_.wvu.PrintArea" localSheetId="12" hidden="1">#REF!</definedName>
    <definedName name="Z_079E5118_88DF_4C17_8DD7_4C23E21C216B_.wvu.PrintArea" localSheetId="13" hidden="1">#REF!</definedName>
    <definedName name="Z_079E5118_88DF_4C17_8DD7_4C23E21C216B_.wvu.PrintArea" localSheetId="14" hidden="1">#REF!</definedName>
    <definedName name="Z_079E5118_88DF_4C17_8DD7_4C23E21C216B_.wvu.PrintArea" hidden="1">#REF!</definedName>
    <definedName name="Z_079E5118_88DF_4C17_8DD7_4C23E21C216B_.wvu.Rows" localSheetId="27" hidden="1">#REF!</definedName>
    <definedName name="Z_079E5118_88DF_4C17_8DD7_4C23E21C216B_.wvu.Rows" localSheetId="26" hidden="1">#REF!</definedName>
    <definedName name="Z_079E5118_88DF_4C17_8DD7_4C23E21C216B_.wvu.Rows" localSheetId="28" hidden="1">#REF!</definedName>
    <definedName name="Z_079E5118_88DF_4C17_8DD7_4C23E21C216B_.wvu.Rows" localSheetId="29" hidden="1">#REF!</definedName>
    <definedName name="Z_079E5118_88DF_4C17_8DD7_4C23E21C216B_.wvu.Rows" localSheetId="30" hidden="1">#REF!</definedName>
    <definedName name="Z_079E5118_88DF_4C17_8DD7_4C23E21C216B_.wvu.Rows" localSheetId="31" hidden="1">#REF!</definedName>
    <definedName name="Z_079E5118_88DF_4C17_8DD7_4C23E21C216B_.wvu.Rows" localSheetId="32" hidden="1">#REF!</definedName>
    <definedName name="Z_079E5118_88DF_4C17_8DD7_4C23E21C216B_.wvu.Rows" localSheetId="33" hidden="1">#REF!</definedName>
    <definedName name="Z_079E5118_88DF_4C17_8DD7_4C23E21C216B_.wvu.Rows" localSheetId="34" hidden="1">#REF!</definedName>
    <definedName name="Z_079E5118_88DF_4C17_8DD7_4C23E21C216B_.wvu.Rows" localSheetId="35" hidden="1">#REF!</definedName>
    <definedName name="Z_079E5118_88DF_4C17_8DD7_4C23E21C216B_.wvu.Rows" localSheetId="36" hidden="1">#REF!</definedName>
    <definedName name="Z_079E5118_88DF_4C17_8DD7_4C23E21C216B_.wvu.Rows" localSheetId="37" hidden="1">#REF!</definedName>
    <definedName name="Z_079E5118_88DF_4C17_8DD7_4C23E21C216B_.wvu.Rows" localSheetId="38" hidden="1">#REF!</definedName>
    <definedName name="Z_079E5118_88DF_4C17_8DD7_4C23E21C216B_.wvu.Rows" localSheetId="39" hidden="1">#REF!</definedName>
    <definedName name="Z_079E5118_88DF_4C17_8DD7_4C23E21C216B_.wvu.Rows" localSheetId="40" hidden="1">#REF!</definedName>
    <definedName name="Z_079E5118_88DF_4C17_8DD7_4C23E21C216B_.wvu.Rows" localSheetId="41" hidden="1">#REF!</definedName>
    <definedName name="Z_079E5118_88DF_4C17_8DD7_4C23E21C216B_.wvu.Rows" localSheetId="42" hidden="1">#REF!</definedName>
    <definedName name="Z_079E5118_88DF_4C17_8DD7_4C23E21C216B_.wvu.Rows" localSheetId="43" hidden="1">#REF!</definedName>
    <definedName name="Z_079E5118_88DF_4C17_8DD7_4C23E21C216B_.wvu.Rows" localSheetId="44" hidden="1">#REF!</definedName>
    <definedName name="Z_079E5118_88DF_4C17_8DD7_4C23E21C216B_.wvu.Rows" localSheetId="45" hidden="1">#REF!</definedName>
    <definedName name="Z_079E5118_88DF_4C17_8DD7_4C23E21C216B_.wvu.Rows" localSheetId="46" hidden="1">#REF!</definedName>
    <definedName name="Z_079E5118_88DF_4C17_8DD7_4C23E21C216B_.wvu.Rows" localSheetId="47" hidden="1">#REF!</definedName>
    <definedName name="Z_079E5118_88DF_4C17_8DD7_4C23E21C216B_.wvu.Rows" localSheetId="48" hidden="1">#REF!</definedName>
    <definedName name="Z_079E5118_88DF_4C17_8DD7_4C23E21C216B_.wvu.Rows" localSheetId="49" hidden="1">#REF!</definedName>
    <definedName name="Z_079E5118_88DF_4C17_8DD7_4C23E21C216B_.wvu.Rows" localSheetId="50" hidden="1">#REF!</definedName>
    <definedName name="Z_079E5118_88DF_4C17_8DD7_4C23E21C216B_.wvu.Rows" localSheetId="51" hidden="1">#REF!</definedName>
    <definedName name="Z_079E5118_88DF_4C17_8DD7_4C23E21C216B_.wvu.Rows" localSheetId="52" hidden="1">#REF!</definedName>
    <definedName name="Z_079E5118_88DF_4C17_8DD7_4C23E21C216B_.wvu.Rows" localSheetId="53" hidden="1">#REF!</definedName>
    <definedName name="Z_079E5118_88DF_4C17_8DD7_4C23E21C216B_.wvu.Rows" localSheetId="54" hidden="1">#REF!</definedName>
    <definedName name="Z_079E5118_88DF_4C17_8DD7_4C23E21C216B_.wvu.Rows" localSheetId="55" hidden="1">#REF!</definedName>
    <definedName name="Z_079E5118_88DF_4C17_8DD7_4C23E21C216B_.wvu.Rows" localSheetId="56" hidden="1">#REF!</definedName>
    <definedName name="Z_079E5118_88DF_4C17_8DD7_4C23E21C216B_.wvu.Rows" localSheetId="57" hidden="1">#REF!</definedName>
    <definedName name="Z_079E5118_88DF_4C17_8DD7_4C23E21C216B_.wvu.Rows" localSheetId="58" hidden="1">#REF!</definedName>
    <definedName name="Z_079E5118_88DF_4C17_8DD7_4C23E21C216B_.wvu.Rows" localSheetId="59" hidden="1">#REF!</definedName>
    <definedName name="Z_079E5118_88DF_4C17_8DD7_4C23E21C216B_.wvu.Rows" localSheetId="60" hidden="1">#REF!</definedName>
    <definedName name="Z_079E5118_88DF_4C17_8DD7_4C23E21C216B_.wvu.Rows" localSheetId="61" hidden="1">#REF!</definedName>
    <definedName name="Z_079E5118_88DF_4C17_8DD7_4C23E21C216B_.wvu.Rows" localSheetId="62" hidden="1">#REF!</definedName>
    <definedName name="Z_079E5118_88DF_4C17_8DD7_4C23E21C216B_.wvu.Rows" localSheetId="63" hidden="1">#REF!</definedName>
    <definedName name="Z_079E5118_88DF_4C17_8DD7_4C23E21C216B_.wvu.Rows" localSheetId="64" hidden="1">#REF!</definedName>
    <definedName name="Z_079E5118_88DF_4C17_8DD7_4C23E21C216B_.wvu.Rows" localSheetId="65" hidden="1">#REF!</definedName>
    <definedName name="Z_079E5118_88DF_4C17_8DD7_4C23E21C216B_.wvu.Rows" localSheetId="66" hidden="1">#REF!</definedName>
    <definedName name="Z_079E5118_88DF_4C17_8DD7_4C23E21C216B_.wvu.Rows" localSheetId="67" hidden="1">#REF!</definedName>
    <definedName name="Z_079E5118_88DF_4C17_8DD7_4C23E21C216B_.wvu.Rows" localSheetId="68" hidden="1">#REF!</definedName>
    <definedName name="Z_079E5118_88DF_4C17_8DD7_4C23E21C216B_.wvu.Rows" localSheetId="69" hidden="1">#REF!</definedName>
    <definedName name="Z_079E5118_88DF_4C17_8DD7_4C23E21C216B_.wvu.Rows" localSheetId="70" hidden="1">#REF!</definedName>
    <definedName name="Z_079E5118_88DF_4C17_8DD7_4C23E21C216B_.wvu.Rows" localSheetId="71" hidden="1">#REF!</definedName>
    <definedName name="Z_079E5118_88DF_4C17_8DD7_4C23E21C216B_.wvu.Rows" localSheetId="72" hidden="1">#REF!</definedName>
    <definedName name="Z_079E5118_88DF_4C17_8DD7_4C23E21C216B_.wvu.Rows" localSheetId="73" hidden="1">#REF!</definedName>
    <definedName name="Z_079E5118_88DF_4C17_8DD7_4C23E21C216B_.wvu.Rows" localSheetId="74" hidden="1">#REF!</definedName>
    <definedName name="Z_079E5118_88DF_4C17_8DD7_4C23E21C216B_.wvu.Rows" localSheetId="75" hidden="1">#REF!</definedName>
    <definedName name="Z_079E5118_88DF_4C17_8DD7_4C23E21C216B_.wvu.Rows" localSheetId="76" hidden="1">#REF!</definedName>
    <definedName name="Z_079E5118_88DF_4C17_8DD7_4C23E21C216B_.wvu.Rows" localSheetId="77" hidden="1">#REF!</definedName>
    <definedName name="Z_079E5118_88DF_4C17_8DD7_4C23E21C216B_.wvu.Rows" localSheetId="78" hidden="1">#REF!</definedName>
    <definedName name="Z_079E5118_88DF_4C17_8DD7_4C23E21C216B_.wvu.Rows" localSheetId="79" hidden="1">#REF!</definedName>
    <definedName name="Z_079E5118_88DF_4C17_8DD7_4C23E21C216B_.wvu.Rows" localSheetId="80" hidden="1">#REF!</definedName>
    <definedName name="Z_079E5118_88DF_4C17_8DD7_4C23E21C216B_.wvu.Rows" localSheetId="81" hidden="1">#REF!</definedName>
    <definedName name="Z_079E5118_88DF_4C17_8DD7_4C23E21C216B_.wvu.Rows" localSheetId="82" hidden="1">#REF!</definedName>
    <definedName name="Z_079E5118_88DF_4C17_8DD7_4C23E21C216B_.wvu.Rows" localSheetId="83" hidden="1">#REF!</definedName>
    <definedName name="Z_079E5118_88DF_4C17_8DD7_4C23E21C216B_.wvu.Rows" localSheetId="84" hidden="1">#REF!</definedName>
    <definedName name="Z_079E5118_88DF_4C17_8DD7_4C23E21C216B_.wvu.Rows" localSheetId="85" hidden="1">#REF!</definedName>
    <definedName name="Z_079E5118_88DF_4C17_8DD7_4C23E21C216B_.wvu.Rows" localSheetId="86" hidden="1">#REF!</definedName>
    <definedName name="Z_079E5118_88DF_4C17_8DD7_4C23E21C216B_.wvu.Rows" localSheetId="87" hidden="1">#REF!</definedName>
    <definedName name="Z_079E5118_88DF_4C17_8DD7_4C23E21C216B_.wvu.Rows" localSheetId="88" hidden="1">#REF!</definedName>
    <definedName name="Z_079E5118_88DF_4C17_8DD7_4C23E21C216B_.wvu.Rows" localSheetId="89" hidden="1">#REF!</definedName>
    <definedName name="Z_079E5118_88DF_4C17_8DD7_4C23E21C216B_.wvu.Rows" localSheetId="90" hidden="1">#REF!</definedName>
    <definedName name="Z_079E5118_88DF_4C17_8DD7_4C23E21C216B_.wvu.Rows" localSheetId="91" hidden="1">#REF!</definedName>
    <definedName name="Z_079E5118_88DF_4C17_8DD7_4C23E21C216B_.wvu.Rows" localSheetId="92" hidden="1">#REF!</definedName>
    <definedName name="Z_079E5118_88DF_4C17_8DD7_4C23E21C216B_.wvu.Rows" localSheetId="93" hidden="1">#REF!</definedName>
    <definedName name="Z_079E5118_88DF_4C17_8DD7_4C23E21C216B_.wvu.Rows" localSheetId="94" hidden="1">#REF!</definedName>
    <definedName name="Z_079E5118_88DF_4C17_8DD7_4C23E21C216B_.wvu.Rows" localSheetId="95" hidden="1">#REF!</definedName>
    <definedName name="Z_079E5118_88DF_4C17_8DD7_4C23E21C216B_.wvu.Rows" localSheetId="96" hidden="1">#REF!</definedName>
    <definedName name="Z_079E5118_88DF_4C17_8DD7_4C23E21C216B_.wvu.Rows" localSheetId="97" hidden="1">#REF!</definedName>
    <definedName name="Z_079E5118_88DF_4C17_8DD7_4C23E21C216B_.wvu.Rows" localSheetId="98" hidden="1">#REF!</definedName>
    <definedName name="Z_079E5118_88DF_4C17_8DD7_4C23E21C216B_.wvu.Rows" localSheetId="99" hidden="1">#REF!</definedName>
    <definedName name="Z_079E5118_88DF_4C17_8DD7_4C23E21C216B_.wvu.Rows" localSheetId="100" hidden="1">#REF!</definedName>
    <definedName name="Z_079E5118_88DF_4C17_8DD7_4C23E21C216B_.wvu.Rows" localSheetId="101" hidden="1">#REF!</definedName>
    <definedName name="Z_079E5118_88DF_4C17_8DD7_4C23E21C216B_.wvu.Rows" localSheetId="102" hidden="1">#REF!</definedName>
    <definedName name="Z_079E5118_88DF_4C17_8DD7_4C23E21C216B_.wvu.Rows" localSheetId="103" hidden="1">#REF!</definedName>
    <definedName name="Z_079E5118_88DF_4C17_8DD7_4C23E21C216B_.wvu.Rows" localSheetId="15" hidden="1">#REF!</definedName>
    <definedName name="Z_079E5118_88DF_4C17_8DD7_4C23E21C216B_.wvu.Rows" localSheetId="16" hidden="1">#REF!</definedName>
    <definedName name="Z_079E5118_88DF_4C17_8DD7_4C23E21C216B_.wvu.Rows" localSheetId="20" hidden="1">#REF!</definedName>
    <definedName name="Z_079E5118_88DF_4C17_8DD7_4C23E21C216B_.wvu.Rows" localSheetId="21" hidden="1">#REF!</definedName>
    <definedName name="Z_079E5118_88DF_4C17_8DD7_4C23E21C216B_.wvu.Rows" localSheetId="22" hidden="1">#REF!</definedName>
    <definedName name="Z_079E5118_88DF_4C17_8DD7_4C23E21C216B_.wvu.Rows" localSheetId="23" hidden="1">#REF!</definedName>
    <definedName name="Z_079E5118_88DF_4C17_8DD7_4C23E21C216B_.wvu.Rows" localSheetId="17" hidden="1">#REF!</definedName>
    <definedName name="Z_079E5118_88DF_4C17_8DD7_4C23E21C216B_.wvu.Rows" localSheetId="24" hidden="1">#REF!</definedName>
    <definedName name="Z_079E5118_88DF_4C17_8DD7_4C23E21C216B_.wvu.Rows" localSheetId="25" hidden="1">#REF!</definedName>
    <definedName name="Z_079E5118_88DF_4C17_8DD7_4C23E21C216B_.wvu.Rows" localSheetId="18" hidden="1">#REF!</definedName>
    <definedName name="Z_079E5118_88DF_4C17_8DD7_4C23E21C216B_.wvu.Rows" localSheetId="19" hidden="1">#REF!</definedName>
    <definedName name="Z_079E5118_88DF_4C17_8DD7_4C23E21C216B_.wvu.Rows" localSheetId="5" hidden="1">#REF!</definedName>
    <definedName name="Z_079E5118_88DF_4C17_8DD7_4C23E21C216B_.wvu.Rows" localSheetId="6" hidden="1">#REF!</definedName>
    <definedName name="Z_079E5118_88DF_4C17_8DD7_4C23E21C216B_.wvu.Rows" localSheetId="7" hidden="1">#REF!</definedName>
    <definedName name="Z_079E5118_88DF_4C17_8DD7_4C23E21C216B_.wvu.Rows" localSheetId="8" hidden="1">#REF!</definedName>
    <definedName name="Z_079E5118_88DF_4C17_8DD7_4C23E21C216B_.wvu.Rows" localSheetId="9" hidden="1">#REF!</definedName>
    <definedName name="Z_079E5118_88DF_4C17_8DD7_4C23E21C216B_.wvu.Rows" localSheetId="10" hidden="1">#REF!</definedName>
    <definedName name="Z_079E5118_88DF_4C17_8DD7_4C23E21C216B_.wvu.Rows" localSheetId="11" hidden="1">#REF!</definedName>
    <definedName name="Z_079E5118_88DF_4C17_8DD7_4C23E21C216B_.wvu.Rows" localSheetId="12" hidden="1">#REF!</definedName>
    <definedName name="Z_079E5118_88DF_4C17_8DD7_4C23E21C216B_.wvu.Rows" localSheetId="13" hidden="1">#REF!</definedName>
    <definedName name="Z_079E5118_88DF_4C17_8DD7_4C23E21C216B_.wvu.Rows" localSheetId="14" hidden="1">#REF!</definedName>
    <definedName name="Z_079E5118_88DF_4C17_8DD7_4C23E21C216B_.wvu.Rows" hidden="1">#REF!</definedName>
    <definedName name="Z_66E11401_3E20_11D5_9ADD_00609724276F_.wvu.PrintArea" localSheetId="27" hidden="1">#REF!</definedName>
    <definedName name="Z_66E11401_3E20_11D5_9ADD_00609724276F_.wvu.PrintArea" localSheetId="26" hidden="1">#REF!</definedName>
    <definedName name="Z_66E11401_3E20_11D5_9ADD_00609724276F_.wvu.PrintArea" localSheetId="28" hidden="1">#REF!</definedName>
    <definedName name="Z_66E11401_3E20_11D5_9ADD_00609724276F_.wvu.PrintArea" localSheetId="29" hidden="1">#REF!</definedName>
    <definedName name="Z_66E11401_3E20_11D5_9ADD_00609724276F_.wvu.PrintArea" localSheetId="30" hidden="1">#REF!</definedName>
    <definedName name="Z_66E11401_3E20_11D5_9ADD_00609724276F_.wvu.PrintArea" localSheetId="31" hidden="1">#REF!</definedName>
    <definedName name="Z_66E11401_3E20_11D5_9ADD_00609724276F_.wvu.PrintArea" localSheetId="32" hidden="1">#REF!</definedName>
    <definedName name="Z_66E11401_3E20_11D5_9ADD_00609724276F_.wvu.PrintArea" localSheetId="33" hidden="1">#REF!</definedName>
    <definedName name="Z_66E11401_3E20_11D5_9ADD_00609724276F_.wvu.PrintArea" localSheetId="34" hidden="1">#REF!</definedName>
    <definedName name="Z_66E11401_3E20_11D5_9ADD_00609724276F_.wvu.PrintArea" localSheetId="35" hidden="1">#REF!</definedName>
    <definedName name="Z_66E11401_3E20_11D5_9ADD_00609724276F_.wvu.PrintArea" localSheetId="36" hidden="1">#REF!</definedName>
    <definedName name="Z_66E11401_3E20_11D5_9ADD_00609724276F_.wvu.PrintArea" localSheetId="37" hidden="1">#REF!</definedName>
    <definedName name="Z_66E11401_3E20_11D5_9ADD_00609724276F_.wvu.PrintArea" localSheetId="38" hidden="1">#REF!</definedName>
    <definedName name="Z_66E11401_3E20_11D5_9ADD_00609724276F_.wvu.PrintArea" localSheetId="39" hidden="1">#REF!</definedName>
    <definedName name="Z_66E11401_3E20_11D5_9ADD_00609724276F_.wvu.PrintArea" localSheetId="40" hidden="1">#REF!</definedName>
    <definedName name="Z_66E11401_3E20_11D5_9ADD_00609724276F_.wvu.PrintArea" localSheetId="41" hidden="1">#REF!</definedName>
    <definedName name="Z_66E11401_3E20_11D5_9ADD_00609724276F_.wvu.PrintArea" localSheetId="42" hidden="1">#REF!</definedName>
    <definedName name="Z_66E11401_3E20_11D5_9ADD_00609724276F_.wvu.PrintArea" localSheetId="43" hidden="1">#REF!</definedName>
    <definedName name="Z_66E11401_3E20_11D5_9ADD_00609724276F_.wvu.PrintArea" localSheetId="44" hidden="1">#REF!</definedName>
    <definedName name="Z_66E11401_3E20_11D5_9ADD_00609724276F_.wvu.PrintArea" localSheetId="45" hidden="1">#REF!</definedName>
    <definedName name="Z_66E11401_3E20_11D5_9ADD_00609724276F_.wvu.PrintArea" localSheetId="46" hidden="1">#REF!</definedName>
    <definedName name="Z_66E11401_3E20_11D5_9ADD_00609724276F_.wvu.PrintArea" localSheetId="47" hidden="1">#REF!</definedName>
    <definedName name="Z_66E11401_3E20_11D5_9ADD_00609724276F_.wvu.PrintArea" localSheetId="48" hidden="1">#REF!</definedName>
    <definedName name="Z_66E11401_3E20_11D5_9ADD_00609724276F_.wvu.PrintArea" localSheetId="49" hidden="1">#REF!</definedName>
    <definedName name="Z_66E11401_3E20_11D5_9ADD_00609724276F_.wvu.PrintArea" localSheetId="50" hidden="1">#REF!</definedName>
    <definedName name="Z_66E11401_3E20_11D5_9ADD_00609724276F_.wvu.PrintArea" localSheetId="51" hidden="1">#REF!</definedName>
    <definedName name="Z_66E11401_3E20_11D5_9ADD_00609724276F_.wvu.PrintArea" localSheetId="52" hidden="1">#REF!</definedName>
    <definedName name="Z_66E11401_3E20_11D5_9ADD_00609724276F_.wvu.PrintArea" localSheetId="53" hidden="1">#REF!</definedName>
    <definedName name="Z_66E11401_3E20_11D5_9ADD_00609724276F_.wvu.PrintArea" localSheetId="54" hidden="1">#REF!</definedName>
    <definedName name="Z_66E11401_3E20_11D5_9ADD_00609724276F_.wvu.PrintArea" localSheetId="55" hidden="1">#REF!</definedName>
    <definedName name="Z_66E11401_3E20_11D5_9ADD_00609724276F_.wvu.PrintArea" localSheetId="56" hidden="1">#REF!</definedName>
    <definedName name="Z_66E11401_3E20_11D5_9ADD_00609724276F_.wvu.PrintArea" localSheetId="57" hidden="1">#REF!</definedName>
    <definedName name="Z_66E11401_3E20_11D5_9ADD_00609724276F_.wvu.PrintArea" localSheetId="58" hidden="1">#REF!</definedName>
    <definedName name="Z_66E11401_3E20_11D5_9ADD_00609724276F_.wvu.PrintArea" localSheetId="59" hidden="1">#REF!</definedName>
    <definedName name="Z_66E11401_3E20_11D5_9ADD_00609724276F_.wvu.PrintArea" localSheetId="60" hidden="1">#REF!</definedName>
    <definedName name="Z_66E11401_3E20_11D5_9ADD_00609724276F_.wvu.PrintArea" localSheetId="61" hidden="1">#REF!</definedName>
    <definedName name="Z_66E11401_3E20_11D5_9ADD_00609724276F_.wvu.PrintArea" localSheetId="62" hidden="1">#REF!</definedName>
    <definedName name="Z_66E11401_3E20_11D5_9ADD_00609724276F_.wvu.PrintArea" localSheetId="63" hidden="1">#REF!</definedName>
    <definedName name="Z_66E11401_3E20_11D5_9ADD_00609724276F_.wvu.PrintArea" localSheetId="64" hidden="1">#REF!</definedName>
    <definedName name="Z_66E11401_3E20_11D5_9ADD_00609724276F_.wvu.PrintArea" localSheetId="65" hidden="1">#REF!</definedName>
    <definedName name="Z_66E11401_3E20_11D5_9ADD_00609724276F_.wvu.PrintArea" localSheetId="66" hidden="1">#REF!</definedName>
    <definedName name="Z_66E11401_3E20_11D5_9ADD_00609724276F_.wvu.PrintArea" localSheetId="67" hidden="1">#REF!</definedName>
    <definedName name="Z_66E11401_3E20_11D5_9ADD_00609724276F_.wvu.PrintArea" localSheetId="68" hidden="1">#REF!</definedName>
    <definedName name="Z_66E11401_3E20_11D5_9ADD_00609724276F_.wvu.PrintArea" localSheetId="69" hidden="1">#REF!</definedName>
    <definedName name="Z_66E11401_3E20_11D5_9ADD_00609724276F_.wvu.PrintArea" localSheetId="70" hidden="1">#REF!</definedName>
    <definedName name="Z_66E11401_3E20_11D5_9ADD_00609724276F_.wvu.PrintArea" localSheetId="71" hidden="1">#REF!</definedName>
    <definedName name="Z_66E11401_3E20_11D5_9ADD_00609724276F_.wvu.PrintArea" localSheetId="72" hidden="1">#REF!</definedName>
    <definedName name="Z_66E11401_3E20_11D5_9ADD_00609724276F_.wvu.PrintArea" localSheetId="73" hidden="1">#REF!</definedName>
    <definedName name="Z_66E11401_3E20_11D5_9ADD_00609724276F_.wvu.PrintArea" localSheetId="74" hidden="1">#REF!</definedName>
    <definedName name="Z_66E11401_3E20_11D5_9ADD_00609724276F_.wvu.PrintArea" localSheetId="75" hidden="1">#REF!</definedName>
    <definedName name="Z_66E11401_3E20_11D5_9ADD_00609724276F_.wvu.PrintArea" localSheetId="76" hidden="1">#REF!</definedName>
    <definedName name="Z_66E11401_3E20_11D5_9ADD_00609724276F_.wvu.PrintArea" localSheetId="77" hidden="1">#REF!</definedName>
    <definedName name="Z_66E11401_3E20_11D5_9ADD_00609724276F_.wvu.PrintArea" localSheetId="78" hidden="1">#REF!</definedName>
    <definedName name="Z_66E11401_3E20_11D5_9ADD_00609724276F_.wvu.PrintArea" localSheetId="79" hidden="1">#REF!</definedName>
    <definedName name="Z_66E11401_3E20_11D5_9ADD_00609724276F_.wvu.PrintArea" localSheetId="80" hidden="1">#REF!</definedName>
    <definedName name="Z_66E11401_3E20_11D5_9ADD_00609724276F_.wvu.PrintArea" localSheetId="81" hidden="1">#REF!</definedName>
    <definedName name="Z_66E11401_3E20_11D5_9ADD_00609724276F_.wvu.PrintArea" localSheetId="82" hidden="1">#REF!</definedName>
    <definedName name="Z_66E11401_3E20_11D5_9ADD_00609724276F_.wvu.PrintArea" localSheetId="83" hidden="1">#REF!</definedName>
    <definedName name="Z_66E11401_3E20_11D5_9ADD_00609724276F_.wvu.PrintArea" localSheetId="84" hidden="1">#REF!</definedName>
    <definedName name="Z_66E11401_3E20_11D5_9ADD_00609724276F_.wvu.PrintArea" localSheetId="85" hidden="1">#REF!</definedName>
    <definedName name="Z_66E11401_3E20_11D5_9ADD_00609724276F_.wvu.PrintArea" localSheetId="86" hidden="1">#REF!</definedName>
    <definedName name="Z_66E11401_3E20_11D5_9ADD_00609724276F_.wvu.PrintArea" localSheetId="87" hidden="1">#REF!</definedName>
    <definedName name="Z_66E11401_3E20_11D5_9ADD_00609724276F_.wvu.PrintArea" localSheetId="88" hidden="1">#REF!</definedName>
    <definedName name="Z_66E11401_3E20_11D5_9ADD_00609724276F_.wvu.PrintArea" localSheetId="89" hidden="1">#REF!</definedName>
    <definedName name="Z_66E11401_3E20_11D5_9ADD_00609724276F_.wvu.PrintArea" localSheetId="90" hidden="1">#REF!</definedName>
    <definedName name="Z_66E11401_3E20_11D5_9ADD_00609724276F_.wvu.PrintArea" localSheetId="91" hidden="1">#REF!</definedName>
    <definedName name="Z_66E11401_3E20_11D5_9ADD_00609724276F_.wvu.PrintArea" localSheetId="92" hidden="1">#REF!</definedName>
    <definedName name="Z_66E11401_3E20_11D5_9ADD_00609724276F_.wvu.PrintArea" localSheetId="93" hidden="1">#REF!</definedName>
    <definedName name="Z_66E11401_3E20_11D5_9ADD_00609724276F_.wvu.PrintArea" localSheetId="94" hidden="1">#REF!</definedName>
    <definedName name="Z_66E11401_3E20_11D5_9ADD_00609724276F_.wvu.PrintArea" localSheetId="95" hidden="1">#REF!</definedName>
    <definedName name="Z_66E11401_3E20_11D5_9ADD_00609724276F_.wvu.PrintArea" localSheetId="96" hidden="1">#REF!</definedName>
    <definedName name="Z_66E11401_3E20_11D5_9ADD_00609724276F_.wvu.PrintArea" localSheetId="97" hidden="1">#REF!</definedName>
    <definedName name="Z_66E11401_3E20_11D5_9ADD_00609724276F_.wvu.PrintArea" localSheetId="98" hidden="1">#REF!</definedName>
    <definedName name="Z_66E11401_3E20_11D5_9ADD_00609724276F_.wvu.PrintArea" localSheetId="99" hidden="1">#REF!</definedName>
    <definedName name="Z_66E11401_3E20_11D5_9ADD_00609724276F_.wvu.PrintArea" localSheetId="100" hidden="1">#REF!</definedName>
    <definedName name="Z_66E11401_3E20_11D5_9ADD_00609724276F_.wvu.PrintArea" localSheetId="101" hidden="1">#REF!</definedName>
    <definedName name="Z_66E11401_3E20_11D5_9ADD_00609724276F_.wvu.PrintArea" localSheetId="102" hidden="1">#REF!</definedName>
    <definedName name="Z_66E11401_3E20_11D5_9ADD_00609724276F_.wvu.PrintArea" localSheetId="103" hidden="1">#REF!</definedName>
    <definedName name="Z_66E11401_3E20_11D5_9ADD_00609724276F_.wvu.PrintArea" localSheetId="3" hidden="1">#REF!</definedName>
    <definedName name="Z_66E11401_3E20_11D5_9ADD_00609724276F_.wvu.PrintArea" localSheetId="15" hidden="1">#REF!</definedName>
    <definedName name="Z_66E11401_3E20_11D5_9ADD_00609724276F_.wvu.PrintArea" localSheetId="16" hidden="1">#REF!</definedName>
    <definedName name="Z_66E11401_3E20_11D5_9ADD_00609724276F_.wvu.PrintArea" localSheetId="20" hidden="1">#REF!</definedName>
    <definedName name="Z_66E11401_3E20_11D5_9ADD_00609724276F_.wvu.PrintArea" localSheetId="21" hidden="1">#REF!</definedName>
    <definedName name="Z_66E11401_3E20_11D5_9ADD_00609724276F_.wvu.PrintArea" localSheetId="22" hidden="1">#REF!</definedName>
    <definedName name="Z_66E11401_3E20_11D5_9ADD_00609724276F_.wvu.PrintArea" localSheetId="23" hidden="1">#REF!</definedName>
    <definedName name="Z_66E11401_3E20_11D5_9ADD_00609724276F_.wvu.PrintArea" localSheetId="17" hidden="1">#REF!</definedName>
    <definedName name="Z_66E11401_3E20_11D5_9ADD_00609724276F_.wvu.PrintArea" localSheetId="24" hidden="1">#REF!</definedName>
    <definedName name="Z_66E11401_3E20_11D5_9ADD_00609724276F_.wvu.PrintArea" localSheetId="25" hidden="1">#REF!</definedName>
    <definedName name="Z_66E11401_3E20_11D5_9ADD_00609724276F_.wvu.PrintArea" localSheetId="18" hidden="1">#REF!</definedName>
    <definedName name="Z_66E11401_3E20_11D5_9ADD_00609724276F_.wvu.PrintArea" localSheetId="19" hidden="1">#REF!</definedName>
    <definedName name="Z_66E11401_3E20_11D5_9ADD_00609724276F_.wvu.PrintArea" localSheetId="5" hidden="1">#REF!</definedName>
    <definedName name="Z_66E11401_3E20_11D5_9ADD_00609724276F_.wvu.PrintArea" localSheetId="6" hidden="1">#REF!</definedName>
    <definedName name="Z_66E11401_3E20_11D5_9ADD_00609724276F_.wvu.PrintArea" localSheetId="7" hidden="1">#REF!</definedName>
    <definedName name="Z_66E11401_3E20_11D5_9ADD_00609724276F_.wvu.PrintArea" localSheetId="8" hidden="1">#REF!</definedName>
    <definedName name="Z_66E11401_3E20_11D5_9ADD_00609724276F_.wvu.PrintArea" localSheetId="9" hidden="1">#REF!</definedName>
    <definedName name="Z_66E11401_3E20_11D5_9ADD_00609724276F_.wvu.PrintArea" localSheetId="10" hidden="1">#REF!</definedName>
    <definedName name="Z_66E11401_3E20_11D5_9ADD_00609724276F_.wvu.PrintArea" localSheetId="11" hidden="1">#REF!</definedName>
    <definedName name="Z_66E11401_3E20_11D5_9ADD_00609724276F_.wvu.PrintArea" localSheetId="12" hidden="1">#REF!</definedName>
    <definedName name="Z_66E11401_3E20_11D5_9ADD_00609724276F_.wvu.PrintArea" localSheetId="13" hidden="1">#REF!</definedName>
    <definedName name="Z_66E11401_3E20_11D5_9ADD_00609724276F_.wvu.PrintArea" localSheetId="14" hidden="1">#REF!</definedName>
    <definedName name="Z_66E11401_3E20_11D5_9ADD_00609724276F_.wvu.PrintArea" localSheetId="4" hidden="1">#REF!</definedName>
    <definedName name="Z_66E11401_3E20_11D5_9ADD_00609724276F_.wvu.PrintArea" hidden="1">#REF!</definedName>
    <definedName name="あ" localSheetId="27">#REF!</definedName>
    <definedName name="あ" localSheetId="26">#REF!</definedName>
    <definedName name="あ" localSheetId="28">#REF!</definedName>
    <definedName name="あ" localSheetId="29">#REF!</definedName>
    <definedName name="あ" localSheetId="30">#REF!</definedName>
    <definedName name="あ" localSheetId="31">#REF!</definedName>
    <definedName name="あ" localSheetId="32">#REF!</definedName>
    <definedName name="あ" localSheetId="33">#REF!</definedName>
    <definedName name="あ" localSheetId="34">#REF!</definedName>
    <definedName name="あ" localSheetId="35">#REF!</definedName>
    <definedName name="あ" localSheetId="36">#REF!</definedName>
    <definedName name="あ" localSheetId="37">#REF!</definedName>
    <definedName name="あ" localSheetId="38">#REF!</definedName>
    <definedName name="あ" localSheetId="39">#REF!</definedName>
    <definedName name="あ" localSheetId="40">#REF!</definedName>
    <definedName name="あ" localSheetId="41">#REF!</definedName>
    <definedName name="あ" localSheetId="42">#REF!</definedName>
    <definedName name="あ" localSheetId="43">#REF!</definedName>
    <definedName name="あ" localSheetId="44">#REF!</definedName>
    <definedName name="あ" localSheetId="45">#REF!</definedName>
    <definedName name="あ" localSheetId="46">#REF!</definedName>
    <definedName name="あ" localSheetId="47">#REF!</definedName>
    <definedName name="あ" localSheetId="48">#REF!</definedName>
    <definedName name="あ" localSheetId="49">#REF!</definedName>
    <definedName name="あ" localSheetId="50">#REF!</definedName>
    <definedName name="あ" localSheetId="51">#REF!</definedName>
    <definedName name="あ" localSheetId="52">#REF!</definedName>
    <definedName name="あ" localSheetId="53">#REF!</definedName>
    <definedName name="あ" localSheetId="54">#REF!</definedName>
    <definedName name="あ" localSheetId="55">#REF!</definedName>
    <definedName name="あ" localSheetId="56">#REF!</definedName>
    <definedName name="あ" localSheetId="57">#REF!</definedName>
    <definedName name="あ" localSheetId="58">#REF!</definedName>
    <definedName name="あ" localSheetId="59">#REF!</definedName>
    <definedName name="あ" localSheetId="60">#REF!</definedName>
    <definedName name="あ" localSheetId="61">#REF!</definedName>
    <definedName name="あ" localSheetId="62">#REF!</definedName>
    <definedName name="あ" localSheetId="63">#REF!</definedName>
    <definedName name="あ" localSheetId="64">#REF!</definedName>
    <definedName name="あ" localSheetId="65">#REF!</definedName>
    <definedName name="あ" localSheetId="66">#REF!</definedName>
    <definedName name="あ" localSheetId="67">#REF!</definedName>
    <definedName name="あ" localSheetId="68">#REF!</definedName>
    <definedName name="あ" localSheetId="69">#REF!</definedName>
    <definedName name="あ" localSheetId="70">#REF!</definedName>
    <definedName name="あ" localSheetId="71">#REF!</definedName>
    <definedName name="あ" localSheetId="72">#REF!</definedName>
    <definedName name="あ" localSheetId="73">#REF!</definedName>
    <definedName name="あ" localSheetId="74">#REF!</definedName>
    <definedName name="あ" localSheetId="75">#REF!</definedName>
    <definedName name="あ" localSheetId="76">#REF!</definedName>
    <definedName name="あ" localSheetId="77">#REF!</definedName>
    <definedName name="あ" localSheetId="78">#REF!</definedName>
    <definedName name="あ" localSheetId="79">#REF!</definedName>
    <definedName name="あ" localSheetId="80">#REF!</definedName>
    <definedName name="あ" localSheetId="81">#REF!</definedName>
    <definedName name="あ" localSheetId="82">#REF!</definedName>
    <definedName name="あ" localSheetId="83">#REF!</definedName>
    <definedName name="あ" localSheetId="84">#REF!</definedName>
    <definedName name="あ" localSheetId="85">#REF!</definedName>
    <definedName name="あ" localSheetId="86">#REF!</definedName>
    <definedName name="あ" localSheetId="87">#REF!</definedName>
    <definedName name="あ" localSheetId="88">#REF!</definedName>
    <definedName name="あ" localSheetId="89">#REF!</definedName>
    <definedName name="あ" localSheetId="90">#REF!</definedName>
    <definedName name="あ" localSheetId="91">#REF!</definedName>
    <definedName name="あ" localSheetId="92">#REF!</definedName>
    <definedName name="あ" localSheetId="93">#REF!</definedName>
    <definedName name="あ" localSheetId="94">#REF!</definedName>
    <definedName name="あ" localSheetId="95">#REF!</definedName>
    <definedName name="あ" localSheetId="96">#REF!</definedName>
    <definedName name="あ" localSheetId="97">#REF!</definedName>
    <definedName name="あ" localSheetId="98">#REF!</definedName>
    <definedName name="あ" localSheetId="99">#REF!</definedName>
    <definedName name="あ" localSheetId="100">#REF!</definedName>
    <definedName name="あ" localSheetId="101">#REF!</definedName>
    <definedName name="あ" localSheetId="102">#REF!</definedName>
    <definedName name="あ" localSheetId="103">#REF!</definedName>
    <definedName name="あ" localSheetId="15">#REF!</definedName>
    <definedName name="あ" localSheetId="16">#REF!</definedName>
    <definedName name="あ" localSheetId="20">#REF!</definedName>
    <definedName name="あ" localSheetId="21">#REF!</definedName>
    <definedName name="あ" localSheetId="22">#REF!</definedName>
    <definedName name="あ" localSheetId="23">#REF!</definedName>
    <definedName name="あ" localSheetId="17">#REF!</definedName>
    <definedName name="あ" localSheetId="24">#REF!</definedName>
    <definedName name="あ" localSheetId="25">#REF!</definedName>
    <definedName name="あ" localSheetId="18">#REF!</definedName>
    <definedName name="あ" localSheetId="19">#REF!</definedName>
    <definedName name="あ" localSheetId="5">#REF!</definedName>
    <definedName name="あ" localSheetId="6">#REF!</definedName>
    <definedName name="あ" localSheetId="7">#REF!</definedName>
    <definedName name="あ" localSheetId="8">#REF!</definedName>
    <definedName name="あ" localSheetId="9">#REF!</definedName>
    <definedName name="あ" localSheetId="10">#REF!</definedName>
    <definedName name="あ" localSheetId="11">#REF!</definedName>
    <definedName name="あ" localSheetId="12">#REF!</definedName>
    <definedName name="あ" localSheetId="13">#REF!</definedName>
    <definedName name="あ" localSheetId="14">#REF!</definedName>
    <definedName name="あ">#REF!</definedName>
    <definedName name="あ１２５" localSheetId="27">[21]MAIN時間見積り!#REF!</definedName>
    <definedName name="あ１２５" localSheetId="26">[21]MAIN時間見積り!#REF!</definedName>
    <definedName name="あ１２５" localSheetId="28">[21]MAIN時間見積り!#REF!</definedName>
    <definedName name="あ１２５" localSheetId="29">[21]MAIN時間見積り!#REF!</definedName>
    <definedName name="あ１２５" localSheetId="30">[21]MAIN時間見積り!#REF!</definedName>
    <definedName name="あ１２５" localSheetId="31">[21]MAIN時間見積り!#REF!</definedName>
    <definedName name="あ１２５" localSheetId="32">[21]MAIN時間見積り!#REF!</definedName>
    <definedName name="あ１２５" localSheetId="33">[21]MAIN時間見積り!#REF!</definedName>
    <definedName name="あ１２５" localSheetId="34">[21]MAIN時間見積り!#REF!</definedName>
    <definedName name="あ１２５" localSheetId="35">[21]MAIN時間見積り!#REF!</definedName>
    <definedName name="あ１２５" localSheetId="36">[21]MAIN時間見積り!#REF!</definedName>
    <definedName name="あ１２５" localSheetId="37">[21]MAIN時間見積り!#REF!</definedName>
    <definedName name="あ１２５" localSheetId="38">[21]MAIN時間見積り!#REF!</definedName>
    <definedName name="あ１２５" localSheetId="39">[21]MAIN時間見積り!#REF!</definedName>
    <definedName name="あ１２５" localSheetId="40">[21]MAIN時間見積り!#REF!</definedName>
    <definedName name="あ１２５" localSheetId="41">[21]MAIN時間見積り!#REF!</definedName>
    <definedName name="あ１２５" localSheetId="42">[21]MAIN時間見積り!#REF!</definedName>
    <definedName name="あ１２５" localSheetId="43">[21]MAIN時間見積り!#REF!</definedName>
    <definedName name="あ１２５" localSheetId="44">[21]MAIN時間見積り!#REF!</definedName>
    <definedName name="あ１２５" localSheetId="45">[21]MAIN時間見積り!#REF!</definedName>
    <definedName name="あ１２５" localSheetId="46">[21]MAIN時間見積り!#REF!</definedName>
    <definedName name="あ１２５" localSheetId="47">[21]MAIN時間見積り!#REF!</definedName>
    <definedName name="あ１２５" localSheetId="48">[21]MAIN時間見積り!#REF!</definedName>
    <definedName name="あ１２５" localSheetId="49">[21]MAIN時間見積り!#REF!</definedName>
    <definedName name="あ１２５" localSheetId="50">[21]MAIN時間見積り!#REF!</definedName>
    <definedName name="あ１２５" localSheetId="51">[21]MAIN時間見積り!#REF!</definedName>
    <definedName name="あ１２５" localSheetId="52">[21]MAIN時間見積り!#REF!</definedName>
    <definedName name="あ１２５" localSheetId="53">[21]MAIN時間見積り!#REF!</definedName>
    <definedName name="あ１２５" localSheetId="54">[21]MAIN時間見積り!#REF!</definedName>
    <definedName name="あ１２５" localSheetId="55">[21]MAIN時間見積り!#REF!</definedName>
    <definedName name="あ１２５" localSheetId="56">[21]MAIN時間見積り!#REF!</definedName>
    <definedName name="あ１２５" localSheetId="57">[21]MAIN時間見積り!#REF!</definedName>
    <definedName name="あ１２５" localSheetId="58">[21]MAIN時間見積り!#REF!</definedName>
    <definedName name="あ１２５" localSheetId="59">[21]MAIN時間見積り!#REF!</definedName>
    <definedName name="あ１２５" localSheetId="60">[21]MAIN時間見積り!#REF!</definedName>
    <definedName name="あ１２５" localSheetId="61">[21]MAIN時間見積り!#REF!</definedName>
    <definedName name="あ１２５" localSheetId="62">[21]MAIN時間見積り!#REF!</definedName>
    <definedName name="あ１２５" localSheetId="63">[21]MAIN時間見積り!#REF!</definedName>
    <definedName name="あ１２５" localSheetId="64">[21]MAIN時間見積り!#REF!</definedName>
    <definedName name="あ１２５" localSheetId="65">[21]MAIN時間見積り!#REF!</definedName>
    <definedName name="あ１２５" localSheetId="66">[21]MAIN時間見積り!#REF!</definedName>
    <definedName name="あ１２５" localSheetId="67">[21]MAIN時間見積り!#REF!</definedName>
    <definedName name="あ１２５" localSheetId="68">[21]MAIN時間見積り!#REF!</definedName>
    <definedName name="あ１２５" localSheetId="69">[21]MAIN時間見積り!#REF!</definedName>
    <definedName name="あ１２５" localSheetId="70">[21]MAIN時間見積り!#REF!</definedName>
    <definedName name="あ１２５" localSheetId="71">[21]MAIN時間見積り!#REF!</definedName>
    <definedName name="あ１２５" localSheetId="72">[21]MAIN時間見積り!#REF!</definedName>
    <definedName name="あ１２５" localSheetId="73">[21]MAIN時間見積り!#REF!</definedName>
    <definedName name="あ１２５" localSheetId="74">[21]MAIN時間見積り!#REF!</definedName>
    <definedName name="あ１２５" localSheetId="75">[21]MAIN時間見積り!#REF!</definedName>
    <definedName name="あ１２５" localSheetId="76">[21]MAIN時間見積り!#REF!</definedName>
    <definedName name="あ１２５" localSheetId="77">[21]MAIN時間見積り!#REF!</definedName>
    <definedName name="あ１２５" localSheetId="78">[21]MAIN時間見積り!#REF!</definedName>
    <definedName name="あ１２５" localSheetId="79">[21]MAIN時間見積り!#REF!</definedName>
    <definedName name="あ１２５" localSheetId="80">[21]MAIN時間見積り!#REF!</definedName>
    <definedName name="あ１２５" localSheetId="81">[21]MAIN時間見積り!#REF!</definedName>
    <definedName name="あ１２５" localSheetId="82">[21]MAIN時間見積り!#REF!</definedName>
    <definedName name="あ１２５" localSheetId="83">[21]MAIN時間見積り!#REF!</definedName>
    <definedName name="あ１２５" localSheetId="84">[21]MAIN時間見積り!#REF!</definedName>
    <definedName name="あ１２５" localSheetId="85">[21]MAIN時間見積り!#REF!</definedName>
    <definedName name="あ１２５" localSheetId="86">[21]MAIN時間見積り!#REF!</definedName>
    <definedName name="あ１２５" localSheetId="87">[21]MAIN時間見積り!#REF!</definedName>
    <definedName name="あ１２５" localSheetId="88">[21]MAIN時間見積り!#REF!</definedName>
    <definedName name="あ１２５" localSheetId="89">[21]MAIN時間見積り!#REF!</definedName>
    <definedName name="あ１２５" localSheetId="90">[21]MAIN時間見積り!#REF!</definedName>
    <definedName name="あ１２５" localSheetId="91">[21]MAIN時間見積り!#REF!</definedName>
    <definedName name="あ１２５" localSheetId="92">[21]MAIN時間見積り!#REF!</definedName>
    <definedName name="あ１２５" localSheetId="93">[21]MAIN時間見積り!#REF!</definedName>
    <definedName name="あ１２５" localSheetId="94">[21]MAIN時間見積り!#REF!</definedName>
    <definedName name="あ１２５" localSheetId="95">[21]MAIN時間見積り!#REF!</definedName>
    <definedName name="あ１２５" localSheetId="96">[21]MAIN時間見積り!#REF!</definedName>
    <definedName name="あ１２５" localSheetId="97">[21]MAIN時間見積り!#REF!</definedName>
    <definedName name="あ１２５" localSheetId="98">[21]MAIN時間見積り!#REF!</definedName>
    <definedName name="あ１２５" localSheetId="99">[21]MAIN時間見積り!#REF!</definedName>
    <definedName name="あ１２５" localSheetId="100">[21]MAIN時間見積り!#REF!</definedName>
    <definedName name="あ１２５" localSheetId="101">[21]MAIN時間見積り!#REF!</definedName>
    <definedName name="あ１２５" localSheetId="102">[21]MAIN時間見積り!#REF!</definedName>
    <definedName name="あ１２５" localSheetId="103">[21]MAIN時間見積り!#REF!</definedName>
    <definedName name="あ１２５" localSheetId="15">[21]MAIN時間見積り!#REF!</definedName>
    <definedName name="あ１２５" localSheetId="16">[21]MAIN時間見積り!#REF!</definedName>
    <definedName name="あ１２５" localSheetId="20">[21]MAIN時間見積り!#REF!</definedName>
    <definedName name="あ１２５" localSheetId="21">[21]MAIN時間見積り!#REF!</definedName>
    <definedName name="あ１２５" localSheetId="22">[21]MAIN時間見積り!#REF!</definedName>
    <definedName name="あ１２５" localSheetId="23">[21]MAIN時間見積り!#REF!</definedName>
    <definedName name="あ１２５" localSheetId="17">[21]MAIN時間見積り!#REF!</definedName>
    <definedName name="あ１２５" localSheetId="24">[21]MAIN時間見積り!#REF!</definedName>
    <definedName name="あ１２５" localSheetId="25">[21]MAIN時間見積り!#REF!</definedName>
    <definedName name="あ１２５" localSheetId="18">[21]MAIN時間見積り!#REF!</definedName>
    <definedName name="あ１２５" localSheetId="19">[21]MAIN時間見積り!#REF!</definedName>
    <definedName name="あ１２５" localSheetId="5">[21]MAIN時間見積り!#REF!</definedName>
    <definedName name="あ１２５" localSheetId="6">[21]MAIN時間見積り!#REF!</definedName>
    <definedName name="あ１２５" localSheetId="7">[21]MAIN時間見積り!#REF!</definedName>
    <definedName name="あ１２５" localSheetId="8">[21]MAIN時間見積り!#REF!</definedName>
    <definedName name="あ１２５" localSheetId="9">[21]MAIN時間見積り!#REF!</definedName>
    <definedName name="あ１２５" localSheetId="10">[21]MAIN時間見積り!#REF!</definedName>
    <definedName name="あ１２５" localSheetId="11">[21]MAIN時間見積り!#REF!</definedName>
    <definedName name="あ１２５" localSheetId="12">[21]MAIN時間見積り!#REF!</definedName>
    <definedName name="あ１２５" localSheetId="13">[21]MAIN時間見積り!#REF!</definedName>
    <definedName name="あ１２５" localSheetId="14">[21]MAIN時間見積り!#REF!</definedName>
    <definedName name="あ１２５">[21]MAIN時間見積り!#REF!</definedName>
    <definedName name="あ４２０" localSheetId="27">[22]処理機能記述!#REF!</definedName>
    <definedName name="あ４２０" localSheetId="26">[22]処理機能記述!#REF!</definedName>
    <definedName name="あ４２０" localSheetId="28">[22]処理機能記述!#REF!</definedName>
    <definedName name="あ４２０" localSheetId="29">[22]処理機能記述!#REF!</definedName>
    <definedName name="あ４２０" localSheetId="30">[22]処理機能記述!#REF!</definedName>
    <definedName name="あ４２０" localSheetId="31">[22]処理機能記述!#REF!</definedName>
    <definedName name="あ４２０" localSheetId="32">[22]処理機能記述!#REF!</definedName>
    <definedName name="あ４２０" localSheetId="33">[22]処理機能記述!#REF!</definedName>
    <definedName name="あ４２０" localSheetId="34">[22]処理機能記述!#REF!</definedName>
    <definedName name="あ４２０" localSheetId="35">[22]処理機能記述!#REF!</definedName>
    <definedName name="あ４２０" localSheetId="36">[22]処理機能記述!#REF!</definedName>
    <definedName name="あ４２０" localSheetId="37">[22]処理機能記述!#REF!</definedName>
    <definedName name="あ４２０" localSheetId="38">[22]処理機能記述!#REF!</definedName>
    <definedName name="あ４２０" localSheetId="39">[22]処理機能記述!#REF!</definedName>
    <definedName name="あ４２０" localSheetId="40">[22]処理機能記述!#REF!</definedName>
    <definedName name="あ４２０" localSheetId="41">[22]処理機能記述!#REF!</definedName>
    <definedName name="あ４２０" localSheetId="42">[22]処理機能記述!#REF!</definedName>
    <definedName name="あ４２０" localSheetId="43">[22]処理機能記述!#REF!</definedName>
    <definedName name="あ４２０" localSheetId="44">[22]処理機能記述!#REF!</definedName>
    <definedName name="あ４２０" localSheetId="45">[22]処理機能記述!#REF!</definedName>
    <definedName name="あ４２０" localSheetId="46">[22]処理機能記述!#REF!</definedName>
    <definedName name="あ４２０" localSheetId="47">[22]処理機能記述!#REF!</definedName>
    <definedName name="あ４２０" localSheetId="48">[22]処理機能記述!#REF!</definedName>
    <definedName name="あ４２０" localSheetId="49">[22]処理機能記述!#REF!</definedName>
    <definedName name="あ４２０" localSheetId="50">[22]処理機能記述!#REF!</definedName>
    <definedName name="あ４２０" localSheetId="51">[22]処理機能記述!#REF!</definedName>
    <definedName name="あ４２０" localSheetId="52">[22]処理機能記述!#REF!</definedName>
    <definedName name="あ４２０" localSheetId="53">[22]処理機能記述!#REF!</definedName>
    <definedName name="あ４２０" localSheetId="54">[22]処理機能記述!#REF!</definedName>
    <definedName name="あ４２０" localSheetId="55">[22]処理機能記述!#REF!</definedName>
    <definedName name="あ４２０" localSheetId="56">[22]処理機能記述!#REF!</definedName>
    <definedName name="あ４２０" localSheetId="57">[22]処理機能記述!#REF!</definedName>
    <definedName name="あ４２０" localSheetId="58">[22]処理機能記述!#REF!</definedName>
    <definedName name="あ４２０" localSheetId="59">[22]処理機能記述!#REF!</definedName>
    <definedName name="あ４２０" localSheetId="60">[22]処理機能記述!#REF!</definedName>
    <definedName name="あ４２０" localSheetId="61">[22]処理機能記述!#REF!</definedName>
    <definedName name="あ４２０" localSheetId="62">[22]処理機能記述!#REF!</definedName>
    <definedName name="あ４２０" localSheetId="63">[22]処理機能記述!#REF!</definedName>
    <definedName name="あ４２０" localSheetId="64">[22]処理機能記述!#REF!</definedName>
    <definedName name="あ４２０" localSheetId="65">[22]処理機能記述!#REF!</definedName>
    <definedName name="あ４２０" localSheetId="66">[22]処理機能記述!#REF!</definedName>
    <definedName name="あ４２０" localSheetId="67">[22]処理機能記述!#REF!</definedName>
    <definedName name="あ４２０" localSheetId="68">[22]処理機能記述!#REF!</definedName>
    <definedName name="あ４２０" localSheetId="69">[22]処理機能記述!#REF!</definedName>
    <definedName name="あ４２０" localSheetId="70">[22]処理機能記述!#REF!</definedName>
    <definedName name="あ４２０" localSheetId="71">[22]処理機能記述!#REF!</definedName>
    <definedName name="あ４２０" localSheetId="72">[22]処理機能記述!#REF!</definedName>
    <definedName name="あ４２０" localSheetId="73">[22]処理機能記述!#REF!</definedName>
    <definedName name="あ４２０" localSheetId="74">[22]処理機能記述!#REF!</definedName>
    <definedName name="あ４２０" localSheetId="75">[22]処理機能記述!#REF!</definedName>
    <definedName name="あ４２０" localSheetId="76">[22]処理機能記述!#REF!</definedName>
    <definedName name="あ４２０" localSheetId="77">[22]処理機能記述!#REF!</definedName>
    <definedName name="あ４２０" localSheetId="78">[22]処理機能記述!#REF!</definedName>
    <definedName name="あ４２０" localSheetId="79">[22]処理機能記述!#REF!</definedName>
    <definedName name="あ４２０" localSheetId="80">[22]処理機能記述!#REF!</definedName>
    <definedName name="あ４２０" localSheetId="81">[22]処理機能記述!#REF!</definedName>
    <definedName name="あ４２０" localSheetId="82">[22]処理機能記述!#REF!</definedName>
    <definedName name="あ４２０" localSheetId="83">[22]処理機能記述!#REF!</definedName>
    <definedName name="あ４２０" localSheetId="84">[22]処理機能記述!#REF!</definedName>
    <definedName name="あ４２０" localSheetId="85">[22]処理機能記述!#REF!</definedName>
    <definedName name="あ４２０" localSheetId="86">[22]処理機能記述!#REF!</definedName>
    <definedName name="あ４２０" localSheetId="87">[22]処理機能記述!#REF!</definedName>
    <definedName name="あ４２０" localSheetId="88">[22]処理機能記述!#REF!</definedName>
    <definedName name="あ４２０" localSheetId="89">[22]処理機能記述!#REF!</definedName>
    <definedName name="あ４２０" localSheetId="90">[22]処理機能記述!#REF!</definedName>
    <definedName name="あ４２０" localSheetId="91">[22]処理機能記述!#REF!</definedName>
    <definedName name="あ４２０" localSheetId="92">[22]処理機能記述!#REF!</definedName>
    <definedName name="あ４２０" localSheetId="93">[22]処理機能記述!#REF!</definedName>
    <definedName name="あ４２０" localSheetId="94">[22]処理機能記述!#REF!</definedName>
    <definedName name="あ４２０" localSheetId="95">[22]処理機能記述!#REF!</definedName>
    <definedName name="あ４２０" localSheetId="96">[22]処理機能記述!#REF!</definedName>
    <definedName name="あ４２０" localSheetId="97">[22]処理機能記述!#REF!</definedName>
    <definedName name="あ４２０" localSheetId="98">[22]処理機能記述!#REF!</definedName>
    <definedName name="あ４２０" localSheetId="99">[22]処理機能記述!#REF!</definedName>
    <definedName name="あ４２０" localSheetId="100">[22]処理機能記述!#REF!</definedName>
    <definedName name="あ４２０" localSheetId="101">[22]処理機能記述!#REF!</definedName>
    <definedName name="あ４２０" localSheetId="102">[22]処理機能記述!#REF!</definedName>
    <definedName name="あ４２０" localSheetId="103">[22]処理機能記述!#REF!</definedName>
    <definedName name="あ４２０" localSheetId="15">[22]処理機能記述!#REF!</definedName>
    <definedName name="あ４２０" localSheetId="16">[22]処理機能記述!#REF!</definedName>
    <definedName name="あ４２０" localSheetId="20">[22]処理機能記述!#REF!</definedName>
    <definedName name="あ４２０" localSheetId="21">[22]処理機能記述!#REF!</definedName>
    <definedName name="あ４２０" localSheetId="22">[22]処理機能記述!#REF!</definedName>
    <definedName name="あ４２０" localSheetId="23">[22]処理機能記述!#REF!</definedName>
    <definedName name="あ４２０" localSheetId="17">[22]処理機能記述!#REF!</definedName>
    <definedName name="あ４２０" localSheetId="24">[22]処理機能記述!#REF!</definedName>
    <definedName name="あ４２０" localSheetId="25">[22]処理機能記述!#REF!</definedName>
    <definedName name="あ４２０" localSheetId="18">[22]処理機能記述!#REF!</definedName>
    <definedName name="あ４２０" localSheetId="19">[22]処理機能記述!#REF!</definedName>
    <definedName name="あ４２０" localSheetId="5">[22]処理機能記述!#REF!</definedName>
    <definedName name="あ４２０" localSheetId="6">[22]処理機能記述!#REF!</definedName>
    <definedName name="あ４２０" localSheetId="7">[22]処理機能記述!#REF!</definedName>
    <definedName name="あ４２０" localSheetId="8">[22]処理機能記述!#REF!</definedName>
    <definedName name="あ４２０" localSheetId="9">[22]処理機能記述!#REF!</definedName>
    <definedName name="あ４２０" localSheetId="10">[22]処理機能記述!#REF!</definedName>
    <definedName name="あ４２０" localSheetId="11">[22]処理機能記述!#REF!</definedName>
    <definedName name="あ４２０" localSheetId="12">[22]処理機能記述!#REF!</definedName>
    <definedName name="あ４２０" localSheetId="13">[22]処理機能記述!#REF!</definedName>
    <definedName name="あ４２０" localSheetId="14">[22]処理機能記述!#REF!</definedName>
    <definedName name="あ４２０">[22]処理機能記述!#REF!</definedName>
    <definedName name="あ４５０" localSheetId="27">[22]処理機能記述!#REF!</definedName>
    <definedName name="あ４５０" localSheetId="26">[22]処理機能記述!#REF!</definedName>
    <definedName name="あ４５０" localSheetId="28">[22]処理機能記述!#REF!</definedName>
    <definedName name="あ４５０" localSheetId="29">[22]処理機能記述!#REF!</definedName>
    <definedName name="あ４５０" localSheetId="30">[22]処理機能記述!#REF!</definedName>
    <definedName name="あ４５０" localSheetId="31">[22]処理機能記述!#REF!</definedName>
    <definedName name="あ４５０" localSheetId="32">[22]処理機能記述!#REF!</definedName>
    <definedName name="あ４５０" localSheetId="33">[22]処理機能記述!#REF!</definedName>
    <definedName name="あ４５０" localSheetId="34">[22]処理機能記述!#REF!</definedName>
    <definedName name="あ４５０" localSheetId="35">[22]処理機能記述!#REF!</definedName>
    <definedName name="あ４５０" localSheetId="36">[22]処理機能記述!#REF!</definedName>
    <definedName name="あ４５０" localSheetId="37">[22]処理機能記述!#REF!</definedName>
    <definedName name="あ４５０" localSheetId="38">[22]処理機能記述!#REF!</definedName>
    <definedName name="あ４５０" localSheetId="39">[22]処理機能記述!#REF!</definedName>
    <definedName name="あ４５０" localSheetId="40">[22]処理機能記述!#REF!</definedName>
    <definedName name="あ４５０" localSheetId="41">[22]処理機能記述!#REF!</definedName>
    <definedName name="あ４５０" localSheetId="42">[22]処理機能記述!#REF!</definedName>
    <definedName name="あ４５０" localSheetId="43">[22]処理機能記述!#REF!</definedName>
    <definedName name="あ４５０" localSheetId="44">[22]処理機能記述!#REF!</definedName>
    <definedName name="あ４５０" localSheetId="45">[22]処理機能記述!#REF!</definedName>
    <definedName name="あ４５０" localSheetId="46">[22]処理機能記述!#REF!</definedName>
    <definedName name="あ４５０" localSheetId="47">[22]処理機能記述!#REF!</definedName>
    <definedName name="あ４５０" localSheetId="48">[22]処理機能記述!#REF!</definedName>
    <definedName name="あ４５０" localSheetId="49">[22]処理機能記述!#REF!</definedName>
    <definedName name="あ４５０" localSheetId="50">[22]処理機能記述!#REF!</definedName>
    <definedName name="あ４５０" localSheetId="51">[22]処理機能記述!#REF!</definedName>
    <definedName name="あ４５０" localSheetId="52">[22]処理機能記述!#REF!</definedName>
    <definedName name="あ４５０" localSheetId="53">[22]処理機能記述!#REF!</definedName>
    <definedName name="あ４５０" localSheetId="54">[22]処理機能記述!#REF!</definedName>
    <definedName name="あ４５０" localSheetId="55">[22]処理機能記述!#REF!</definedName>
    <definedName name="あ４５０" localSheetId="56">[22]処理機能記述!#REF!</definedName>
    <definedName name="あ４５０" localSheetId="57">[22]処理機能記述!#REF!</definedName>
    <definedName name="あ４５０" localSheetId="58">[22]処理機能記述!#REF!</definedName>
    <definedName name="あ４５０" localSheetId="59">[22]処理機能記述!#REF!</definedName>
    <definedName name="あ４５０" localSheetId="60">[22]処理機能記述!#REF!</definedName>
    <definedName name="あ４５０" localSheetId="61">[22]処理機能記述!#REF!</definedName>
    <definedName name="あ４５０" localSheetId="62">[22]処理機能記述!#REF!</definedName>
    <definedName name="あ４５０" localSheetId="63">[22]処理機能記述!#REF!</definedName>
    <definedName name="あ４５０" localSheetId="64">[22]処理機能記述!#REF!</definedName>
    <definedName name="あ４５０" localSheetId="65">[22]処理機能記述!#REF!</definedName>
    <definedName name="あ４５０" localSheetId="66">[22]処理機能記述!#REF!</definedName>
    <definedName name="あ４５０" localSheetId="67">[22]処理機能記述!#REF!</definedName>
    <definedName name="あ４５０" localSheetId="68">[22]処理機能記述!#REF!</definedName>
    <definedName name="あ４５０" localSheetId="69">[22]処理機能記述!#REF!</definedName>
    <definedName name="あ４５０" localSheetId="70">[22]処理機能記述!#REF!</definedName>
    <definedName name="あ４５０" localSheetId="71">[22]処理機能記述!#REF!</definedName>
    <definedName name="あ４５０" localSheetId="72">[22]処理機能記述!#REF!</definedName>
    <definedName name="あ４５０" localSheetId="73">[22]処理機能記述!#REF!</definedName>
    <definedName name="あ４５０" localSheetId="74">[22]処理機能記述!#REF!</definedName>
    <definedName name="あ４５０" localSheetId="75">[22]処理機能記述!#REF!</definedName>
    <definedName name="あ４５０" localSheetId="76">[22]処理機能記述!#REF!</definedName>
    <definedName name="あ４５０" localSheetId="77">[22]処理機能記述!#REF!</definedName>
    <definedName name="あ４５０" localSheetId="78">[22]処理機能記述!#REF!</definedName>
    <definedName name="あ４５０" localSheetId="79">[22]処理機能記述!#REF!</definedName>
    <definedName name="あ４５０" localSheetId="80">[22]処理機能記述!#REF!</definedName>
    <definedName name="あ４５０" localSheetId="81">[22]処理機能記述!#REF!</definedName>
    <definedName name="あ４５０" localSheetId="82">[22]処理機能記述!#REF!</definedName>
    <definedName name="あ４５０" localSheetId="83">[22]処理機能記述!#REF!</definedName>
    <definedName name="あ４５０" localSheetId="84">[22]処理機能記述!#REF!</definedName>
    <definedName name="あ４５０" localSheetId="85">[22]処理機能記述!#REF!</definedName>
    <definedName name="あ４５０" localSheetId="86">[22]処理機能記述!#REF!</definedName>
    <definedName name="あ４５０" localSheetId="87">[22]処理機能記述!#REF!</definedName>
    <definedName name="あ４５０" localSheetId="88">[22]処理機能記述!#REF!</definedName>
    <definedName name="あ４５０" localSheetId="89">[22]処理機能記述!#REF!</definedName>
    <definedName name="あ４５０" localSheetId="90">[22]処理機能記述!#REF!</definedName>
    <definedName name="あ４５０" localSheetId="91">[22]処理機能記述!#REF!</definedName>
    <definedName name="あ４５０" localSheetId="92">[22]処理機能記述!#REF!</definedName>
    <definedName name="あ４５０" localSheetId="93">[22]処理機能記述!#REF!</definedName>
    <definedName name="あ４５０" localSheetId="94">[22]処理機能記述!#REF!</definedName>
    <definedName name="あ４５０" localSheetId="95">[22]処理機能記述!#REF!</definedName>
    <definedName name="あ４５０" localSheetId="96">[22]処理機能記述!#REF!</definedName>
    <definedName name="あ４５０" localSheetId="97">[22]処理機能記述!#REF!</definedName>
    <definedName name="あ４５０" localSheetId="98">[22]処理機能記述!#REF!</definedName>
    <definedName name="あ４５０" localSheetId="99">[22]処理機能記述!#REF!</definedName>
    <definedName name="あ４５０" localSheetId="100">[22]処理機能記述!#REF!</definedName>
    <definedName name="あ４５０" localSheetId="101">[22]処理機能記述!#REF!</definedName>
    <definedName name="あ４５０" localSheetId="102">[22]処理機能記述!#REF!</definedName>
    <definedName name="あ４５０" localSheetId="103">[22]処理機能記述!#REF!</definedName>
    <definedName name="あ４５０" localSheetId="15">[22]処理機能記述!#REF!</definedName>
    <definedName name="あ４５０" localSheetId="16">[22]処理機能記述!#REF!</definedName>
    <definedName name="あ４５０" localSheetId="20">[22]処理機能記述!#REF!</definedName>
    <definedName name="あ４５０" localSheetId="21">[22]処理機能記述!#REF!</definedName>
    <definedName name="あ４５０" localSheetId="22">[22]処理機能記述!#REF!</definedName>
    <definedName name="あ４５０" localSheetId="23">[22]処理機能記述!#REF!</definedName>
    <definedName name="あ４５０" localSheetId="17">[22]処理機能記述!#REF!</definedName>
    <definedName name="あ４５０" localSheetId="24">[22]処理機能記述!#REF!</definedName>
    <definedName name="あ４５０" localSheetId="25">[22]処理機能記述!#REF!</definedName>
    <definedName name="あ４５０" localSheetId="18">[22]処理機能記述!#REF!</definedName>
    <definedName name="あ４５０" localSheetId="19">[22]処理機能記述!#REF!</definedName>
    <definedName name="あ４５０" localSheetId="5">[22]処理機能記述!#REF!</definedName>
    <definedName name="あ４５０" localSheetId="6">[22]処理機能記述!#REF!</definedName>
    <definedName name="あ４５０" localSheetId="7">[22]処理機能記述!#REF!</definedName>
    <definedName name="あ４５０" localSheetId="8">[22]処理機能記述!#REF!</definedName>
    <definedName name="あ４５０" localSheetId="9">[22]処理機能記述!#REF!</definedName>
    <definedName name="あ４５０" localSheetId="10">[22]処理機能記述!#REF!</definedName>
    <definedName name="あ４５０" localSheetId="11">[22]処理機能記述!#REF!</definedName>
    <definedName name="あ４５０" localSheetId="12">[22]処理機能記述!#REF!</definedName>
    <definedName name="あ４５０" localSheetId="13">[22]処理機能記述!#REF!</definedName>
    <definedName name="あ４５０" localSheetId="14">[22]処理機能記述!#REF!</definedName>
    <definedName name="あ４５０">[22]処理機能記述!#REF!</definedName>
    <definedName name="あ５００" localSheetId="27">#REF!</definedName>
    <definedName name="あ５００" localSheetId="26">#REF!</definedName>
    <definedName name="あ５００" localSheetId="28">#REF!</definedName>
    <definedName name="あ５００" localSheetId="29">#REF!</definedName>
    <definedName name="あ５００" localSheetId="30">#REF!</definedName>
    <definedName name="あ５００" localSheetId="31">#REF!</definedName>
    <definedName name="あ５００" localSheetId="32">#REF!</definedName>
    <definedName name="あ５００" localSheetId="33">#REF!</definedName>
    <definedName name="あ５００" localSheetId="34">#REF!</definedName>
    <definedName name="あ５００" localSheetId="35">#REF!</definedName>
    <definedName name="あ５００" localSheetId="36">#REF!</definedName>
    <definedName name="あ５００" localSheetId="37">#REF!</definedName>
    <definedName name="あ５００" localSheetId="38">#REF!</definedName>
    <definedName name="あ５００" localSheetId="39">#REF!</definedName>
    <definedName name="あ５００" localSheetId="40">#REF!</definedName>
    <definedName name="あ５００" localSheetId="41">#REF!</definedName>
    <definedName name="あ５００" localSheetId="42">#REF!</definedName>
    <definedName name="あ５００" localSheetId="43">#REF!</definedName>
    <definedName name="あ５００" localSheetId="44">#REF!</definedName>
    <definedName name="あ５００" localSheetId="45">#REF!</definedName>
    <definedName name="あ５００" localSheetId="46">#REF!</definedName>
    <definedName name="あ５００" localSheetId="47">#REF!</definedName>
    <definedName name="あ５００" localSheetId="48">#REF!</definedName>
    <definedName name="あ５００" localSheetId="49">#REF!</definedName>
    <definedName name="あ５００" localSheetId="50">#REF!</definedName>
    <definedName name="あ５００" localSheetId="51">#REF!</definedName>
    <definedName name="あ５００" localSheetId="52">#REF!</definedName>
    <definedName name="あ５００" localSheetId="53">#REF!</definedName>
    <definedName name="あ５００" localSheetId="54">#REF!</definedName>
    <definedName name="あ５００" localSheetId="55">#REF!</definedName>
    <definedName name="あ５００" localSheetId="56">#REF!</definedName>
    <definedName name="あ５００" localSheetId="57">#REF!</definedName>
    <definedName name="あ５００" localSheetId="58">#REF!</definedName>
    <definedName name="あ５００" localSheetId="59">#REF!</definedName>
    <definedName name="あ５００" localSheetId="60">#REF!</definedName>
    <definedName name="あ５００" localSheetId="61">#REF!</definedName>
    <definedName name="あ５００" localSheetId="62">#REF!</definedName>
    <definedName name="あ５００" localSheetId="63">#REF!</definedName>
    <definedName name="あ５００" localSheetId="64">#REF!</definedName>
    <definedName name="あ５００" localSheetId="65">#REF!</definedName>
    <definedName name="あ５００" localSheetId="66">#REF!</definedName>
    <definedName name="あ５００" localSheetId="67">#REF!</definedName>
    <definedName name="あ５００" localSheetId="68">#REF!</definedName>
    <definedName name="あ５００" localSheetId="69">#REF!</definedName>
    <definedName name="あ５００" localSheetId="70">#REF!</definedName>
    <definedName name="あ５００" localSheetId="71">#REF!</definedName>
    <definedName name="あ５００" localSheetId="72">#REF!</definedName>
    <definedName name="あ５００" localSheetId="73">#REF!</definedName>
    <definedName name="あ５００" localSheetId="74">#REF!</definedName>
    <definedName name="あ５００" localSheetId="75">#REF!</definedName>
    <definedName name="あ５００" localSheetId="76">#REF!</definedName>
    <definedName name="あ５００" localSheetId="77">#REF!</definedName>
    <definedName name="あ５００" localSheetId="78">#REF!</definedName>
    <definedName name="あ５００" localSheetId="79">#REF!</definedName>
    <definedName name="あ５００" localSheetId="80">#REF!</definedName>
    <definedName name="あ５００" localSheetId="81">#REF!</definedName>
    <definedName name="あ５００" localSheetId="82">#REF!</definedName>
    <definedName name="あ５００" localSheetId="83">#REF!</definedName>
    <definedName name="あ５００" localSheetId="84">#REF!</definedName>
    <definedName name="あ５００" localSheetId="85">#REF!</definedName>
    <definedName name="あ５００" localSheetId="86">#REF!</definedName>
    <definedName name="あ５００" localSheetId="87">#REF!</definedName>
    <definedName name="あ５００" localSheetId="88">#REF!</definedName>
    <definedName name="あ５００" localSheetId="89">#REF!</definedName>
    <definedName name="あ５００" localSheetId="90">#REF!</definedName>
    <definedName name="あ５００" localSheetId="91">#REF!</definedName>
    <definedName name="あ５００" localSheetId="92">#REF!</definedName>
    <definedName name="あ５００" localSheetId="93">#REF!</definedName>
    <definedName name="あ５００" localSheetId="94">#REF!</definedName>
    <definedName name="あ５００" localSheetId="95">#REF!</definedName>
    <definedName name="あ５００" localSheetId="96">#REF!</definedName>
    <definedName name="あ５００" localSheetId="97">#REF!</definedName>
    <definedName name="あ５００" localSheetId="98">#REF!</definedName>
    <definedName name="あ５００" localSheetId="99">#REF!</definedName>
    <definedName name="あ５００" localSheetId="100">#REF!</definedName>
    <definedName name="あ５００" localSheetId="101">#REF!</definedName>
    <definedName name="あ５００" localSheetId="102">#REF!</definedName>
    <definedName name="あ５００" localSheetId="103">#REF!</definedName>
    <definedName name="あ５００" localSheetId="15">#REF!</definedName>
    <definedName name="あ５００" localSheetId="16">#REF!</definedName>
    <definedName name="あ５００" localSheetId="20">#REF!</definedName>
    <definedName name="あ５００" localSheetId="21">#REF!</definedName>
    <definedName name="あ５００" localSheetId="22">#REF!</definedName>
    <definedName name="あ５００" localSheetId="23">#REF!</definedName>
    <definedName name="あ５００" localSheetId="17">#REF!</definedName>
    <definedName name="あ５００" localSheetId="24">#REF!</definedName>
    <definedName name="あ５００" localSheetId="25">#REF!</definedName>
    <definedName name="あ５００" localSheetId="18">#REF!</definedName>
    <definedName name="あ５００" localSheetId="19">#REF!</definedName>
    <definedName name="あ５００" localSheetId="5">#REF!</definedName>
    <definedName name="あ５００" localSheetId="6">#REF!</definedName>
    <definedName name="あ５００" localSheetId="7">#REF!</definedName>
    <definedName name="あ５００" localSheetId="8">#REF!</definedName>
    <definedName name="あ５００" localSheetId="9">#REF!</definedName>
    <definedName name="あ５００" localSheetId="10">#REF!</definedName>
    <definedName name="あ５００" localSheetId="11">#REF!</definedName>
    <definedName name="あ５００" localSheetId="12">#REF!</definedName>
    <definedName name="あ５００" localSheetId="13">#REF!</definedName>
    <definedName name="あ５００" localSheetId="14">#REF!</definedName>
    <definedName name="あ５００">#REF!</definedName>
    <definedName name="あああ" localSheetId="27">#REF!</definedName>
    <definedName name="あああ" localSheetId="26">#REF!</definedName>
    <definedName name="あああ" localSheetId="28">#REF!</definedName>
    <definedName name="あああ" localSheetId="29">#REF!</definedName>
    <definedName name="あああ" localSheetId="30">#REF!</definedName>
    <definedName name="あああ" localSheetId="31">#REF!</definedName>
    <definedName name="あああ" localSheetId="32">#REF!</definedName>
    <definedName name="あああ" localSheetId="33">#REF!</definedName>
    <definedName name="あああ" localSheetId="34">#REF!</definedName>
    <definedName name="あああ" localSheetId="35">#REF!</definedName>
    <definedName name="あああ" localSheetId="36">#REF!</definedName>
    <definedName name="あああ" localSheetId="37">#REF!</definedName>
    <definedName name="あああ" localSheetId="38">#REF!</definedName>
    <definedName name="あああ" localSheetId="39">#REF!</definedName>
    <definedName name="あああ" localSheetId="40">#REF!</definedName>
    <definedName name="あああ" localSheetId="41">#REF!</definedName>
    <definedName name="あああ" localSheetId="42">#REF!</definedName>
    <definedName name="あああ" localSheetId="43">#REF!</definedName>
    <definedName name="あああ" localSheetId="44">#REF!</definedName>
    <definedName name="あああ" localSheetId="45">#REF!</definedName>
    <definedName name="あああ" localSheetId="46">#REF!</definedName>
    <definedName name="あああ" localSheetId="47">#REF!</definedName>
    <definedName name="あああ" localSheetId="48">#REF!</definedName>
    <definedName name="あああ" localSheetId="49">#REF!</definedName>
    <definedName name="あああ" localSheetId="50">#REF!</definedName>
    <definedName name="あああ" localSheetId="51">#REF!</definedName>
    <definedName name="あああ" localSheetId="52">#REF!</definedName>
    <definedName name="あああ" localSheetId="53">#REF!</definedName>
    <definedName name="あああ" localSheetId="54">#REF!</definedName>
    <definedName name="あああ" localSheetId="55">#REF!</definedName>
    <definedName name="あああ" localSheetId="56">#REF!</definedName>
    <definedName name="あああ" localSheetId="57">#REF!</definedName>
    <definedName name="あああ" localSheetId="58">#REF!</definedName>
    <definedName name="あああ" localSheetId="59">#REF!</definedName>
    <definedName name="あああ" localSheetId="60">#REF!</definedName>
    <definedName name="あああ" localSheetId="61">#REF!</definedName>
    <definedName name="あああ" localSheetId="62">#REF!</definedName>
    <definedName name="あああ" localSheetId="63">#REF!</definedName>
    <definedName name="あああ" localSheetId="64">#REF!</definedName>
    <definedName name="あああ" localSheetId="65">#REF!</definedName>
    <definedName name="あああ" localSheetId="66">#REF!</definedName>
    <definedName name="あああ" localSheetId="67">#REF!</definedName>
    <definedName name="あああ" localSheetId="68">#REF!</definedName>
    <definedName name="あああ" localSheetId="69">#REF!</definedName>
    <definedName name="あああ" localSheetId="70">#REF!</definedName>
    <definedName name="あああ" localSheetId="71">#REF!</definedName>
    <definedName name="あああ" localSheetId="72">#REF!</definedName>
    <definedName name="あああ" localSheetId="73">#REF!</definedName>
    <definedName name="あああ" localSheetId="74">#REF!</definedName>
    <definedName name="あああ" localSheetId="75">#REF!</definedName>
    <definedName name="あああ" localSheetId="76">#REF!</definedName>
    <definedName name="あああ" localSheetId="77">#REF!</definedName>
    <definedName name="あああ" localSheetId="78">#REF!</definedName>
    <definedName name="あああ" localSheetId="79">#REF!</definedName>
    <definedName name="あああ" localSheetId="80">#REF!</definedName>
    <definedName name="あああ" localSheetId="81">#REF!</definedName>
    <definedName name="あああ" localSheetId="82">#REF!</definedName>
    <definedName name="あああ" localSheetId="83">#REF!</definedName>
    <definedName name="あああ" localSheetId="84">#REF!</definedName>
    <definedName name="あああ" localSheetId="85">#REF!</definedName>
    <definedName name="あああ" localSheetId="86">#REF!</definedName>
    <definedName name="あああ" localSheetId="87">#REF!</definedName>
    <definedName name="あああ" localSheetId="88">#REF!</definedName>
    <definedName name="あああ" localSheetId="89">#REF!</definedName>
    <definedName name="あああ" localSheetId="90">#REF!</definedName>
    <definedName name="あああ" localSheetId="91">#REF!</definedName>
    <definedName name="あああ" localSheetId="92">#REF!</definedName>
    <definedName name="あああ" localSheetId="93">#REF!</definedName>
    <definedName name="あああ" localSheetId="94">#REF!</definedName>
    <definedName name="あああ" localSheetId="95">#REF!</definedName>
    <definedName name="あああ" localSheetId="96">#REF!</definedName>
    <definedName name="あああ" localSheetId="97">#REF!</definedName>
    <definedName name="あああ" localSheetId="98">#REF!</definedName>
    <definedName name="あああ" localSheetId="99">#REF!</definedName>
    <definedName name="あああ" localSheetId="100">#REF!</definedName>
    <definedName name="あああ" localSheetId="101">#REF!</definedName>
    <definedName name="あああ" localSheetId="102">#REF!</definedName>
    <definedName name="あああ" localSheetId="103">#REF!</definedName>
    <definedName name="あああ" localSheetId="15">#REF!</definedName>
    <definedName name="あああ" localSheetId="16">#REF!</definedName>
    <definedName name="あああ" localSheetId="20">#REF!</definedName>
    <definedName name="あああ" localSheetId="21">#REF!</definedName>
    <definedName name="あああ" localSheetId="22">#REF!</definedName>
    <definedName name="あああ" localSheetId="23">#REF!</definedName>
    <definedName name="あああ" localSheetId="17">#REF!</definedName>
    <definedName name="あああ" localSheetId="24">#REF!</definedName>
    <definedName name="あああ" localSheetId="25">#REF!</definedName>
    <definedName name="あああ" localSheetId="18">#REF!</definedName>
    <definedName name="あああ" localSheetId="19">#REF!</definedName>
    <definedName name="あああ" localSheetId="5">#REF!</definedName>
    <definedName name="あああ" localSheetId="6">#REF!</definedName>
    <definedName name="あああ" localSheetId="7">#REF!</definedName>
    <definedName name="あああ" localSheetId="8">#REF!</definedName>
    <definedName name="あああ" localSheetId="9">#REF!</definedName>
    <definedName name="あああ" localSheetId="10">#REF!</definedName>
    <definedName name="あああ" localSheetId="11">#REF!</definedName>
    <definedName name="あああ" localSheetId="12">#REF!</definedName>
    <definedName name="あああ" localSheetId="13">#REF!</definedName>
    <definedName name="あああ" localSheetId="14">#REF!</definedName>
    <definedName name="あああ">#REF!</definedName>
    <definedName name="いいい" localSheetId="27">#REF!</definedName>
    <definedName name="いいい" localSheetId="26">#REF!</definedName>
    <definedName name="いいい" localSheetId="28">#REF!</definedName>
    <definedName name="いいい" localSheetId="29">#REF!</definedName>
    <definedName name="いいい" localSheetId="30">#REF!</definedName>
    <definedName name="いいい" localSheetId="31">#REF!</definedName>
    <definedName name="いいい" localSheetId="32">#REF!</definedName>
    <definedName name="いいい" localSheetId="33">#REF!</definedName>
    <definedName name="いいい" localSheetId="34">#REF!</definedName>
    <definedName name="いいい" localSheetId="35">#REF!</definedName>
    <definedName name="いいい" localSheetId="36">#REF!</definedName>
    <definedName name="いいい" localSheetId="37">#REF!</definedName>
    <definedName name="いいい" localSheetId="38">#REF!</definedName>
    <definedName name="いいい" localSheetId="39">#REF!</definedName>
    <definedName name="いいい" localSheetId="40">#REF!</definedName>
    <definedName name="いいい" localSheetId="41">#REF!</definedName>
    <definedName name="いいい" localSheetId="42">#REF!</definedName>
    <definedName name="いいい" localSheetId="43">#REF!</definedName>
    <definedName name="いいい" localSheetId="44">#REF!</definedName>
    <definedName name="いいい" localSheetId="45">#REF!</definedName>
    <definedName name="いいい" localSheetId="46">#REF!</definedName>
    <definedName name="いいい" localSheetId="47">#REF!</definedName>
    <definedName name="いいい" localSheetId="48">#REF!</definedName>
    <definedName name="いいい" localSheetId="49">#REF!</definedName>
    <definedName name="いいい" localSheetId="50">#REF!</definedName>
    <definedName name="いいい" localSheetId="51">#REF!</definedName>
    <definedName name="いいい" localSheetId="52">#REF!</definedName>
    <definedName name="いいい" localSheetId="53">#REF!</definedName>
    <definedName name="いいい" localSheetId="54">#REF!</definedName>
    <definedName name="いいい" localSheetId="55">#REF!</definedName>
    <definedName name="いいい" localSheetId="56">#REF!</definedName>
    <definedName name="いいい" localSheetId="57">#REF!</definedName>
    <definedName name="いいい" localSheetId="58">#REF!</definedName>
    <definedName name="いいい" localSheetId="59">#REF!</definedName>
    <definedName name="いいい" localSheetId="60">#REF!</definedName>
    <definedName name="いいい" localSheetId="61">#REF!</definedName>
    <definedName name="いいい" localSheetId="62">#REF!</definedName>
    <definedName name="いいい" localSheetId="63">#REF!</definedName>
    <definedName name="いいい" localSheetId="64">#REF!</definedName>
    <definedName name="いいい" localSheetId="65">#REF!</definedName>
    <definedName name="いいい" localSheetId="66">#REF!</definedName>
    <definedName name="いいい" localSheetId="67">#REF!</definedName>
    <definedName name="いいい" localSheetId="68">#REF!</definedName>
    <definedName name="いいい" localSheetId="69">#REF!</definedName>
    <definedName name="いいい" localSheetId="70">#REF!</definedName>
    <definedName name="いいい" localSheetId="71">#REF!</definedName>
    <definedName name="いいい" localSheetId="72">#REF!</definedName>
    <definedName name="いいい" localSheetId="73">#REF!</definedName>
    <definedName name="いいい" localSheetId="74">#REF!</definedName>
    <definedName name="いいい" localSheetId="75">#REF!</definedName>
    <definedName name="いいい" localSheetId="76">#REF!</definedName>
    <definedName name="いいい" localSheetId="77">#REF!</definedName>
    <definedName name="いいい" localSheetId="78">#REF!</definedName>
    <definedName name="いいい" localSheetId="79">#REF!</definedName>
    <definedName name="いいい" localSheetId="80">#REF!</definedName>
    <definedName name="いいい" localSheetId="81">#REF!</definedName>
    <definedName name="いいい" localSheetId="82">#REF!</definedName>
    <definedName name="いいい" localSheetId="83">#REF!</definedName>
    <definedName name="いいい" localSheetId="84">#REF!</definedName>
    <definedName name="いいい" localSheetId="85">#REF!</definedName>
    <definedName name="いいい" localSheetId="86">#REF!</definedName>
    <definedName name="いいい" localSheetId="87">#REF!</definedName>
    <definedName name="いいい" localSheetId="88">#REF!</definedName>
    <definedName name="いいい" localSheetId="89">#REF!</definedName>
    <definedName name="いいい" localSheetId="90">#REF!</definedName>
    <definedName name="いいい" localSheetId="91">#REF!</definedName>
    <definedName name="いいい" localSheetId="92">#REF!</definedName>
    <definedName name="いいい" localSheetId="93">#REF!</definedName>
    <definedName name="いいい" localSheetId="94">#REF!</definedName>
    <definedName name="いいい" localSheetId="95">#REF!</definedName>
    <definedName name="いいい" localSheetId="96">#REF!</definedName>
    <definedName name="いいい" localSheetId="97">#REF!</definedName>
    <definedName name="いいい" localSheetId="98">#REF!</definedName>
    <definedName name="いいい" localSheetId="99">#REF!</definedName>
    <definedName name="いいい" localSheetId="100">#REF!</definedName>
    <definedName name="いいい" localSheetId="101">#REF!</definedName>
    <definedName name="いいい" localSheetId="102">#REF!</definedName>
    <definedName name="いいい" localSheetId="103">#REF!</definedName>
    <definedName name="いいい" localSheetId="15">#REF!</definedName>
    <definedName name="いいい" localSheetId="16">#REF!</definedName>
    <definedName name="いいい" localSheetId="20">#REF!</definedName>
    <definedName name="いいい" localSheetId="21">#REF!</definedName>
    <definedName name="いいい" localSheetId="22">#REF!</definedName>
    <definedName name="いいい" localSheetId="23">#REF!</definedName>
    <definedName name="いいい" localSheetId="17">#REF!</definedName>
    <definedName name="いいい" localSheetId="24">#REF!</definedName>
    <definedName name="いいい" localSheetId="25">#REF!</definedName>
    <definedName name="いいい" localSheetId="18">#REF!</definedName>
    <definedName name="いいい" localSheetId="19">#REF!</definedName>
    <definedName name="いいい" localSheetId="5">#REF!</definedName>
    <definedName name="いいい" localSheetId="6">#REF!</definedName>
    <definedName name="いいい" localSheetId="7">#REF!</definedName>
    <definedName name="いいい" localSheetId="8">#REF!</definedName>
    <definedName name="いいい" localSheetId="9">#REF!</definedName>
    <definedName name="いいい" localSheetId="10">#REF!</definedName>
    <definedName name="いいい" localSheetId="11">#REF!</definedName>
    <definedName name="いいい" localSheetId="12">#REF!</definedName>
    <definedName name="いいい" localSheetId="13">#REF!</definedName>
    <definedName name="いいい" localSheetId="14">#REF!</definedName>
    <definedName name="いいい">#REF!</definedName>
    <definedName name="ｽﾐﾄﾛ材CIF単価ﾄﾞﾙ" localSheetId="27">#REF!</definedName>
    <definedName name="ｽﾐﾄﾛ材CIF単価ﾄﾞﾙ" localSheetId="26">#REF!</definedName>
    <definedName name="ｽﾐﾄﾛ材CIF単価ﾄﾞﾙ" localSheetId="28">#REF!</definedName>
    <definedName name="ｽﾐﾄﾛ材CIF単価ﾄﾞﾙ" localSheetId="29">#REF!</definedName>
    <definedName name="ｽﾐﾄﾛ材CIF単価ﾄﾞﾙ" localSheetId="30">#REF!</definedName>
    <definedName name="ｽﾐﾄﾛ材CIF単価ﾄﾞﾙ" localSheetId="31">#REF!</definedName>
    <definedName name="ｽﾐﾄﾛ材CIF単価ﾄﾞﾙ" localSheetId="32">#REF!</definedName>
    <definedName name="ｽﾐﾄﾛ材CIF単価ﾄﾞﾙ" localSheetId="33">#REF!</definedName>
    <definedName name="ｽﾐﾄﾛ材CIF単価ﾄﾞﾙ" localSheetId="34">#REF!</definedName>
    <definedName name="ｽﾐﾄﾛ材CIF単価ﾄﾞﾙ" localSheetId="35">#REF!</definedName>
    <definedName name="ｽﾐﾄﾛ材CIF単価ﾄﾞﾙ" localSheetId="36">#REF!</definedName>
    <definedName name="ｽﾐﾄﾛ材CIF単価ﾄﾞﾙ" localSheetId="37">#REF!</definedName>
    <definedName name="ｽﾐﾄﾛ材CIF単価ﾄﾞﾙ" localSheetId="38">#REF!</definedName>
    <definedName name="ｽﾐﾄﾛ材CIF単価ﾄﾞﾙ" localSheetId="39">#REF!</definedName>
    <definedName name="ｽﾐﾄﾛ材CIF単価ﾄﾞﾙ" localSheetId="40">#REF!</definedName>
    <definedName name="ｽﾐﾄﾛ材CIF単価ﾄﾞﾙ" localSheetId="41">#REF!</definedName>
    <definedName name="ｽﾐﾄﾛ材CIF単価ﾄﾞﾙ" localSheetId="42">#REF!</definedName>
    <definedName name="ｽﾐﾄﾛ材CIF単価ﾄﾞﾙ" localSheetId="43">#REF!</definedName>
    <definedName name="ｽﾐﾄﾛ材CIF単価ﾄﾞﾙ" localSheetId="44">#REF!</definedName>
    <definedName name="ｽﾐﾄﾛ材CIF単価ﾄﾞﾙ" localSheetId="45">#REF!</definedName>
    <definedName name="ｽﾐﾄﾛ材CIF単価ﾄﾞﾙ" localSheetId="46">#REF!</definedName>
    <definedName name="ｽﾐﾄﾛ材CIF単価ﾄﾞﾙ" localSheetId="47">#REF!</definedName>
    <definedName name="ｽﾐﾄﾛ材CIF単価ﾄﾞﾙ" localSheetId="48">#REF!</definedName>
    <definedName name="ｽﾐﾄﾛ材CIF単価ﾄﾞﾙ" localSheetId="49">#REF!</definedName>
    <definedName name="ｽﾐﾄﾛ材CIF単価ﾄﾞﾙ" localSheetId="50">#REF!</definedName>
    <definedName name="ｽﾐﾄﾛ材CIF単価ﾄﾞﾙ" localSheetId="51">#REF!</definedName>
    <definedName name="ｽﾐﾄﾛ材CIF単価ﾄﾞﾙ" localSheetId="52">#REF!</definedName>
    <definedName name="ｽﾐﾄﾛ材CIF単価ﾄﾞﾙ" localSheetId="53">#REF!</definedName>
    <definedName name="ｽﾐﾄﾛ材CIF単価ﾄﾞﾙ" localSheetId="54">#REF!</definedName>
    <definedName name="ｽﾐﾄﾛ材CIF単価ﾄﾞﾙ" localSheetId="55">#REF!</definedName>
    <definedName name="ｽﾐﾄﾛ材CIF単価ﾄﾞﾙ" localSheetId="56">#REF!</definedName>
    <definedName name="ｽﾐﾄﾛ材CIF単価ﾄﾞﾙ" localSheetId="57">#REF!</definedName>
    <definedName name="ｽﾐﾄﾛ材CIF単価ﾄﾞﾙ" localSheetId="58">#REF!</definedName>
    <definedName name="ｽﾐﾄﾛ材CIF単価ﾄﾞﾙ" localSheetId="59">#REF!</definedName>
    <definedName name="ｽﾐﾄﾛ材CIF単価ﾄﾞﾙ" localSheetId="60">#REF!</definedName>
    <definedName name="ｽﾐﾄﾛ材CIF単価ﾄﾞﾙ" localSheetId="61">#REF!</definedName>
    <definedName name="ｽﾐﾄﾛ材CIF単価ﾄﾞﾙ" localSheetId="62">#REF!</definedName>
    <definedName name="ｽﾐﾄﾛ材CIF単価ﾄﾞﾙ" localSheetId="63">#REF!</definedName>
    <definedName name="ｽﾐﾄﾛ材CIF単価ﾄﾞﾙ" localSheetId="64">#REF!</definedName>
    <definedName name="ｽﾐﾄﾛ材CIF単価ﾄﾞﾙ" localSheetId="65">#REF!</definedName>
    <definedName name="ｽﾐﾄﾛ材CIF単価ﾄﾞﾙ" localSheetId="66">#REF!</definedName>
    <definedName name="ｽﾐﾄﾛ材CIF単価ﾄﾞﾙ" localSheetId="67">#REF!</definedName>
    <definedName name="ｽﾐﾄﾛ材CIF単価ﾄﾞﾙ" localSheetId="68">#REF!</definedName>
    <definedName name="ｽﾐﾄﾛ材CIF単価ﾄﾞﾙ" localSheetId="69">#REF!</definedName>
    <definedName name="ｽﾐﾄﾛ材CIF単価ﾄﾞﾙ" localSheetId="70">#REF!</definedName>
    <definedName name="ｽﾐﾄﾛ材CIF単価ﾄﾞﾙ" localSheetId="71">#REF!</definedName>
    <definedName name="ｽﾐﾄﾛ材CIF単価ﾄﾞﾙ" localSheetId="72">#REF!</definedName>
    <definedName name="ｽﾐﾄﾛ材CIF単価ﾄﾞﾙ" localSheetId="73">#REF!</definedName>
    <definedName name="ｽﾐﾄﾛ材CIF単価ﾄﾞﾙ" localSheetId="74">#REF!</definedName>
    <definedName name="ｽﾐﾄﾛ材CIF単価ﾄﾞﾙ" localSheetId="75">#REF!</definedName>
    <definedName name="ｽﾐﾄﾛ材CIF単価ﾄﾞﾙ" localSheetId="76">#REF!</definedName>
    <definedName name="ｽﾐﾄﾛ材CIF単価ﾄﾞﾙ" localSheetId="77">#REF!</definedName>
    <definedName name="ｽﾐﾄﾛ材CIF単価ﾄﾞﾙ" localSheetId="78">#REF!</definedName>
    <definedName name="ｽﾐﾄﾛ材CIF単価ﾄﾞﾙ" localSheetId="79">#REF!</definedName>
    <definedName name="ｽﾐﾄﾛ材CIF単価ﾄﾞﾙ" localSheetId="80">#REF!</definedName>
    <definedName name="ｽﾐﾄﾛ材CIF単価ﾄﾞﾙ" localSheetId="81">#REF!</definedName>
    <definedName name="ｽﾐﾄﾛ材CIF単価ﾄﾞﾙ" localSheetId="82">#REF!</definedName>
    <definedName name="ｽﾐﾄﾛ材CIF単価ﾄﾞﾙ" localSheetId="83">#REF!</definedName>
    <definedName name="ｽﾐﾄﾛ材CIF単価ﾄﾞﾙ" localSheetId="84">#REF!</definedName>
    <definedName name="ｽﾐﾄﾛ材CIF単価ﾄﾞﾙ" localSheetId="85">#REF!</definedName>
    <definedName name="ｽﾐﾄﾛ材CIF単価ﾄﾞﾙ" localSheetId="86">#REF!</definedName>
    <definedName name="ｽﾐﾄﾛ材CIF単価ﾄﾞﾙ" localSheetId="87">#REF!</definedName>
    <definedName name="ｽﾐﾄﾛ材CIF単価ﾄﾞﾙ" localSheetId="88">#REF!</definedName>
    <definedName name="ｽﾐﾄﾛ材CIF単価ﾄﾞﾙ" localSheetId="89">#REF!</definedName>
    <definedName name="ｽﾐﾄﾛ材CIF単価ﾄﾞﾙ" localSheetId="90">#REF!</definedName>
    <definedName name="ｽﾐﾄﾛ材CIF単価ﾄﾞﾙ" localSheetId="91">#REF!</definedName>
    <definedName name="ｽﾐﾄﾛ材CIF単価ﾄﾞﾙ" localSheetId="92">#REF!</definedName>
    <definedName name="ｽﾐﾄﾛ材CIF単価ﾄﾞﾙ" localSheetId="93">#REF!</definedName>
    <definedName name="ｽﾐﾄﾛ材CIF単価ﾄﾞﾙ" localSheetId="94">#REF!</definedName>
    <definedName name="ｽﾐﾄﾛ材CIF単価ﾄﾞﾙ" localSheetId="95">#REF!</definedName>
    <definedName name="ｽﾐﾄﾛ材CIF単価ﾄﾞﾙ" localSheetId="96">#REF!</definedName>
    <definedName name="ｽﾐﾄﾛ材CIF単価ﾄﾞﾙ" localSheetId="97">#REF!</definedName>
    <definedName name="ｽﾐﾄﾛ材CIF単価ﾄﾞﾙ" localSheetId="98">#REF!</definedName>
    <definedName name="ｽﾐﾄﾛ材CIF単価ﾄﾞﾙ" localSheetId="99">#REF!</definedName>
    <definedName name="ｽﾐﾄﾛ材CIF単価ﾄﾞﾙ" localSheetId="100">#REF!</definedName>
    <definedName name="ｽﾐﾄﾛ材CIF単価ﾄﾞﾙ" localSheetId="101">#REF!</definedName>
    <definedName name="ｽﾐﾄﾛ材CIF単価ﾄﾞﾙ" localSheetId="102">#REF!</definedName>
    <definedName name="ｽﾐﾄﾛ材CIF単価ﾄﾞﾙ" localSheetId="103">#REF!</definedName>
    <definedName name="ｽﾐﾄﾛ材CIF単価ﾄﾞﾙ" localSheetId="15">#REF!</definedName>
    <definedName name="ｽﾐﾄﾛ材CIF単価ﾄﾞﾙ" localSheetId="16">#REF!</definedName>
    <definedName name="ｽﾐﾄﾛ材CIF単価ﾄﾞﾙ" localSheetId="20">#REF!</definedName>
    <definedName name="ｽﾐﾄﾛ材CIF単価ﾄﾞﾙ" localSheetId="21">#REF!</definedName>
    <definedName name="ｽﾐﾄﾛ材CIF単価ﾄﾞﾙ" localSheetId="22">#REF!</definedName>
    <definedName name="ｽﾐﾄﾛ材CIF単価ﾄﾞﾙ" localSheetId="23">#REF!</definedName>
    <definedName name="ｽﾐﾄﾛ材CIF単価ﾄﾞﾙ" localSheetId="17">#REF!</definedName>
    <definedName name="ｽﾐﾄﾛ材CIF単価ﾄﾞﾙ" localSheetId="24">#REF!</definedName>
    <definedName name="ｽﾐﾄﾛ材CIF単価ﾄﾞﾙ" localSheetId="25">#REF!</definedName>
    <definedName name="ｽﾐﾄﾛ材CIF単価ﾄﾞﾙ" localSheetId="18">#REF!</definedName>
    <definedName name="ｽﾐﾄﾛ材CIF単価ﾄﾞﾙ" localSheetId="19">#REF!</definedName>
    <definedName name="ｽﾐﾄﾛ材CIF単価ﾄﾞﾙ" localSheetId="5">#REF!</definedName>
    <definedName name="ｽﾐﾄﾛ材CIF単価ﾄﾞﾙ" localSheetId="6">#REF!</definedName>
    <definedName name="ｽﾐﾄﾛ材CIF単価ﾄﾞﾙ" localSheetId="7">#REF!</definedName>
    <definedName name="ｽﾐﾄﾛ材CIF単価ﾄﾞﾙ" localSheetId="8">#REF!</definedName>
    <definedName name="ｽﾐﾄﾛ材CIF単価ﾄﾞﾙ" localSheetId="9">#REF!</definedName>
    <definedName name="ｽﾐﾄﾛ材CIF単価ﾄﾞﾙ" localSheetId="10">#REF!</definedName>
    <definedName name="ｽﾐﾄﾛ材CIF単価ﾄﾞﾙ" localSheetId="11">#REF!</definedName>
    <definedName name="ｽﾐﾄﾛ材CIF単価ﾄﾞﾙ" localSheetId="12">#REF!</definedName>
    <definedName name="ｽﾐﾄﾛ材CIF単価ﾄﾞﾙ" localSheetId="13">#REF!</definedName>
    <definedName name="ｽﾐﾄﾛ材CIF単価ﾄﾞﾙ" localSheetId="14">#REF!</definedName>
    <definedName name="ｽﾐﾄﾛ材CIF単価ﾄﾞﾙ">#REF!</definedName>
    <definedName name="ｽﾐﾄﾛ材CIF率" localSheetId="27">#REF!</definedName>
    <definedName name="ｽﾐﾄﾛ材CIF率" localSheetId="26">#REF!</definedName>
    <definedName name="ｽﾐﾄﾛ材CIF率" localSheetId="28">#REF!</definedName>
    <definedName name="ｽﾐﾄﾛ材CIF率" localSheetId="29">#REF!</definedName>
    <definedName name="ｽﾐﾄﾛ材CIF率" localSheetId="30">#REF!</definedName>
    <definedName name="ｽﾐﾄﾛ材CIF率" localSheetId="31">#REF!</definedName>
    <definedName name="ｽﾐﾄﾛ材CIF率" localSheetId="32">#REF!</definedName>
    <definedName name="ｽﾐﾄﾛ材CIF率" localSheetId="33">#REF!</definedName>
    <definedName name="ｽﾐﾄﾛ材CIF率" localSheetId="34">#REF!</definedName>
    <definedName name="ｽﾐﾄﾛ材CIF率" localSheetId="35">#REF!</definedName>
    <definedName name="ｽﾐﾄﾛ材CIF率" localSheetId="36">#REF!</definedName>
    <definedName name="ｽﾐﾄﾛ材CIF率" localSheetId="37">#REF!</definedName>
    <definedName name="ｽﾐﾄﾛ材CIF率" localSheetId="38">#REF!</definedName>
    <definedName name="ｽﾐﾄﾛ材CIF率" localSheetId="39">#REF!</definedName>
    <definedName name="ｽﾐﾄﾛ材CIF率" localSheetId="40">#REF!</definedName>
    <definedName name="ｽﾐﾄﾛ材CIF率" localSheetId="41">#REF!</definedName>
    <definedName name="ｽﾐﾄﾛ材CIF率" localSheetId="42">#REF!</definedName>
    <definedName name="ｽﾐﾄﾛ材CIF率" localSheetId="43">#REF!</definedName>
    <definedName name="ｽﾐﾄﾛ材CIF率" localSheetId="44">#REF!</definedName>
    <definedName name="ｽﾐﾄﾛ材CIF率" localSheetId="45">#REF!</definedName>
    <definedName name="ｽﾐﾄﾛ材CIF率" localSheetId="46">#REF!</definedName>
    <definedName name="ｽﾐﾄﾛ材CIF率" localSheetId="47">#REF!</definedName>
    <definedName name="ｽﾐﾄﾛ材CIF率" localSheetId="48">#REF!</definedName>
    <definedName name="ｽﾐﾄﾛ材CIF率" localSheetId="49">#REF!</definedName>
    <definedName name="ｽﾐﾄﾛ材CIF率" localSheetId="50">#REF!</definedName>
    <definedName name="ｽﾐﾄﾛ材CIF率" localSheetId="51">#REF!</definedName>
    <definedName name="ｽﾐﾄﾛ材CIF率" localSheetId="52">#REF!</definedName>
    <definedName name="ｽﾐﾄﾛ材CIF率" localSheetId="53">#REF!</definedName>
    <definedName name="ｽﾐﾄﾛ材CIF率" localSheetId="54">#REF!</definedName>
    <definedName name="ｽﾐﾄﾛ材CIF率" localSheetId="55">#REF!</definedName>
    <definedName name="ｽﾐﾄﾛ材CIF率" localSheetId="56">#REF!</definedName>
    <definedName name="ｽﾐﾄﾛ材CIF率" localSheetId="57">#REF!</definedName>
    <definedName name="ｽﾐﾄﾛ材CIF率" localSheetId="58">#REF!</definedName>
    <definedName name="ｽﾐﾄﾛ材CIF率" localSheetId="59">#REF!</definedName>
    <definedName name="ｽﾐﾄﾛ材CIF率" localSheetId="60">#REF!</definedName>
    <definedName name="ｽﾐﾄﾛ材CIF率" localSheetId="61">#REF!</definedName>
    <definedName name="ｽﾐﾄﾛ材CIF率" localSheetId="62">#REF!</definedName>
    <definedName name="ｽﾐﾄﾛ材CIF率" localSheetId="63">#REF!</definedName>
    <definedName name="ｽﾐﾄﾛ材CIF率" localSheetId="64">#REF!</definedName>
    <definedName name="ｽﾐﾄﾛ材CIF率" localSheetId="65">#REF!</definedName>
    <definedName name="ｽﾐﾄﾛ材CIF率" localSheetId="66">#REF!</definedName>
    <definedName name="ｽﾐﾄﾛ材CIF率" localSheetId="67">#REF!</definedName>
    <definedName name="ｽﾐﾄﾛ材CIF率" localSheetId="68">#REF!</definedName>
    <definedName name="ｽﾐﾄﾛ材CIF率" localSheetId="69">#REF!</definedName>
    <definedName name="ｽﾐﾄﾛ材CIF率" localSheetId="70">#REF!</definedName>
    <definedName name="ｽﾐﾄﾛ材CIF率" localSheetId="71">#REF!</definedName>
    <definedName name="ｽﾐﾄﾛ材CIF率" localSheetId="72">#REF!</definedName>
    <definedName name="ｽﾐﾄﾛ材CIF率" localSheetId="73">#REF!</definedName>
    <definedName name="ｽﾐﾄﾛ材CIF率" localSheetId="74">#REF!</definedName>
    <definedName name="ｽﾐﾄﾛ材CIF率" localSheetId="75">#REF!</definedName>
    <definedName name="ｽﾐﾄﾛ材CIF率" localSheetId="76">#REF!</definedName>
    <definedName name="ｽﾐﾄﾛ材CIF率" localSheetId="77">#REF!</definedName>
    <definedName name="ｽﾐﾄﾛ材CIF率" localSheetId="78">#REF!</definedName>
    <definedName name="ｽﾐﾄﾛ材CIF率" localSheetId="79">#REF!</definedName>
    <definedName name="ｽﾐﾄﾛ材CIF率" localSheetId="80">#REF!</definedName>
    <definedName name="ｽﾐﾄﾛ材CIF率" localSheetId="81">#REF!</definedName>
    <definedName name="ｽﾐﾄﾛ材CIF率" localSheetId="82">#REF!</definedName>
    <definedName name="ｽﾐﾄﾛ材CIF率" localSheetId="83">#REF!</definedName>
    <definedName name="ｽﾐﾄﾛ材CIF率" localSheetId="84">#REF!</definedName>
    <definedName name="ｽﾐﾄﾛ材CIF率" localSheetId="85">#REF!</definedName>
    <definedName name="ｽﾐﾄﾛ材CIF率" localSheetId="86">#REF!</definedName>
    <definedName name="ｽﾐﾄﾛ材CIF率" localSheetId="87">#REF!</definedName>
    <definedName name="ｽﾐﾄﾛ材CIF率" localSheetId="88">#REF!</definedName>
    <definedName name="ｽﾐﾄﾛ材CIF率" localSheetId="89">#REF!</definedName>
    <definedName name="ｽﾐﾄﾛ材CIF率" localSheetId="90">#REF!</definedName>
    <definedName name="ｽﾐﾄﾛ材CIF率" localSheetId="91">#REF!</definedName>
    <definedName name="ｽﾐﾄﾛ材CIF率" localSheetId="92">#REF!</definedName>
    <definedName name="ｽﾐﾄﾛ材CIF率" localSheetId="93">#REF!</definedName>
    <definedName name="ｽﾐﾄﾛ材CIF率" localSheetId="94">#REF!</definedName>
    <definedName name="ｽﾐﾄﾛ材CIF率" localSheetId="95">#REF!</definedName>
    <definedName name="ｽﾐﾄﾛ材CIF率" localSheetId="96">#REF!</definedName>
    <definedName name="ｽﾐﾄﾛ材CIF率" localSheetId="97">#REF!</definedName>
    <definedName name="ｽﾐﾄﾛ材CIF率" localSheetId="98">#REF!</definedName>
    <definedName name="ｽﾐﾄﾛ材CIF率" localSheetId="99">#REF!</definedName>
    <definedName name="ｽﾐﾄﾛ材CIF率" localSheetId="100">#REF!</definedName>
    <definedName name="ｽﾐﾄﾛ材CIF率" localSheetId="101">#REF!</definedName>
    <definedName name="ｽﾐﾄﾛ材CIF率" localSheetId="102">#REF!</definedName>
    <definedName name="ｽﾐﾄﾛ材CIF率" localSheetId="103">#REF!</definedName>
    <definedName name="ｽﾐﾄﾛ材CIF率" localSheetId="15">#REF!</definedName>
    <definedName name="ｽﾐﾄﾛ材CIF率" localSheetId="16">#REF!</definedName>
    <definedName name="ｽﾐﾄﾛ材CIF率" localSheetId="20">#REF!</definedName>
    <definedName name="ｽﾐﾄﾛ材CIF率" localSheetId="21">#REF!</definedName>
    <definedName name="ｽﾐﾄﾛ材CIF率" localSheetId="22">#REF!</definedName>
    <definedName name="ｽﾐﾄﾛ材CIF率" localSheetId="23">#REF!</definedName>
    <definedName name="ｽﾐﾄﾛ材CIF率" localSheetId="17">#REF!</definedName>
    <definedName name="ｽﾐﾄﾛ材CIF率" localSheetId="24">#REF!</definedName>
    <definedName name="ｽﾐﾄﾛ材CIF率" localSheetId="25">#REF!</definedName>
    <definedName name="ｽﾐﾄﾛ材CIF率" localSheetId="18">#REF!</definedName>
    <definedName name="ｽﾐﾄﾛ材CIF率" localSheetId="19">#REF!</definedName>
    <definedName name="ｽﾐﾄﾛ材CIF率" localSheetId="5">#REF!</definedName>
    <definedName name="ｽﾐﾄﾛ材CIF率" localSheetId="6">#REF!</definedName>
    <definedName name="ｽﾐﾄﾛ材CIF率" localSheetId="7">#REF!</definedName>
    <definedName name="ｽﾐﾄﾛ材CIF率" localSheetId="8">#REF!</definedName>
    <definedName name="ｽﾐﾄﾛ材CIF率" localSheetId="9">#REF!</definedName>
    <definedName name="ｽﾐﾄﾛ材CIF率" localSheetId="10">#REF!</definedName>
    <definedName name="ｽﾐﾄﾛ材CIF率" localSheetId="11">#REF!</definedName>
    <definedName name="ｽﾐﾄﾛ材CIF率" localSheetId="12">#REF!</definedName>
    <definedName name="ｽﾐﾄﾛ材CIF率" localSheetId="13">#REF!</definedName>
    <definedName name="ｽﾐﾄﾛ材CIF率" localSheetId="14">#REF!</definedName>
    <definedName name="ｽﾐﾄﾛ材CIF率">#REF!</definedName>
    <definedName name="ｽﾐﾄﾛ材FOB率" localSheetId="27">#REF!</definedName>
    <definedName name="ｽﾐﾄﾛ材FOB率" localSheetId="26">#REF!</definedName>
    <definedName name="ｽﾐﾄﾛ材FOB率" localSheetId="28">#REF!</definedName>
    <definedName name="ｽﾐﾄﾛ材FOB率" localSheetId="29">#REF!</definedName>
    <definedName name="ｽﾐﾄﾛ材FOB率" localSheetId="30">#REF!</definedName>
    <definedName name="ｽﾐﾄﾛ材FOB率" localSheetId="31">#REF!</definedName>
    <definedName name="ｽﾐﾄﾛ材FOB率" localSheetId="32">#REF!</definedName>
    <definedName name="ｽﾐﾄﾛ材FOB率" localSheetId="33">#REF!</definedName>
    <definedName name="ｽﾐﾄﾛ材FOB率" localSheetId="34">#REF!</definedName>
    <definedName name="ｽﾐﾄﾛ材FOB率" localSheetId="35">#REF!</definedName>
    <definedName name="ｽﾐﾄﾛ材FOB率" localSheetId="36">#REF!</definedName>
    <definedName name="ｽﾐﾄﾛ材FOB率" localSheetId="37">#REF!</definedName>
    <definedName name="ｽﾐﾄﾛ材FOB率" localSheetId="38">#REF!</definedName>
    <definedName name="ｽﾐﾄﾛ材FOB率" localSheetId="39">#REF!</definedName>
    <definedName name="ｽﾐﾄﾛ材FOB率" localSheetId="40">#REF!</definedName>
    <definedName name="ｽﾐﾄﾛ材FOB率" localSheetId="41">#REF!</definedName>
    <definedName name="ｽﾐﾄﾛ材FOB率" localSheetId="42">#REF!</definedName>
    <definedName name="ｽﾐﾄﾛ材FOB率" localSheetId="43">#REF!</definedName>
    <definedName name="ｽﾐﾄﾛ材FOB率" localSheetId="44">#REF!</definedName>
    <definedName name="ｽﾐﾄﾛ材FOB率" localSheetId="45">#REF!</definedName>
    <definedName name="ｽﾐﾄﾛ材FOB率" localSheetId="46">#REF!</definedName>
    <definedName name="ｽﾐﾄﾛ材FOB率" localSheetId="47">#REF!</definedName>
    <definedName name="ｽﾐﾄﾛ材FOB率" localSheetId="48">#REF!</definedName>
    <definedName name="ｽﾐﾄﾛ材FOB率" localSheetId="49">#REF!</definedName>
    <definedName name="ｽﾐﾄﾛ材FOB率" localSheetId="50">#REF!</definedName>
    <definedName name="ｽﾐﾄﾛ材FOB率" localSheetId="51">#REF!</definedName>
    <definedName name="ｽﾐﾄﾛ材FOB率" localSheetId="52">#REF!</definedName>
    <definedName name="ｽﾐﾄﾛ材FOB率" localSheetId="53">#REF!</definedName>
    <definedName name="ｽﾐﾄﾛ材FOB率" localSheetId="54">#REF!</definedName>
    <definedName name="ｽﾐﾄﾛ材FOB率" localSheetId="55">#REF!</definedName>
    <definedName name="ｽﾐﾄﾛ材FOB率" localSheetId="56">#REF!</definedName>
    <definedName name="ｽﾐﾄﾛ材FOB率" localSheetId="57">#REF!</definedName>
    <definedName name="ｽﾐﾄﾛ材FOB率" localSheetId="58">#REF!</definedName>
    <definedName name="ｽﾐﾄﾛ材FOB率" localSheetId="59">#REF!</definedName>
    <definedName name="ｽﾐﾄﾛ材FOB率" localSheetId="60">#REF!</definedName>
    <definedName name="ｽﾐﾄﾛ材FOB率" localSheetId="61">#REF!</definedName>
    <definedName name="ｽﾐﾄﾛ材FOB率" localSheetId="62">#REF!</definedName>
    <definedName name="ｽﾐﾄﾛ材FOB率" localSheetId="63">#REF!</definedName>
    <definedName name="ｽﾐﾄﾛ材FOB率" localSheetId="64">#REF!</definedName>
    <definedName name="ｽﾐﾄﾛ材FOB率" localSheetId="65">#REF!</definedName>
    <definedName name="ｽﾐﾄﾛ材FOB率" localSheetId="66">#REF!</definedName>
    <definedName name="ｽﾐﾄﾛ材FOB率" localSheetId="67">#REF!</definedName>
    <definedName name="ｽﾐﾄﾛ材FOB率" localSheetId="68">#REF!</definedName>
    <definedName name="ｽﾐﾄﾛ材FOB率" localSheetId="69">#REF!</definedName>
    <definedName name="ｽﾐﾄﾛ材FOB率" localSheetId="70">#REF!</definedName>
    <definedName name="ｽﾐﾄﾛ材FOB率" localSheetId="71">#REF!</definedName>
    <definedName name="ｽﾐﾄﾛ材FOB率" localSheetId="72">#REF!</definedName>
    <definedName name="ｽﾐﾄﾛ材FOB率" localSheetId="73">#REF!</definedName>
    <definedName name="ｽﾐﾄﾛ材FOB率" localSheetId="74">#REF!</definedName>
    <definedName name="ｽﾐﾄﾛ材FOB率" localSheetId="75">#REF!</definedName>
    <definedName name="ｽﾐﾄﾛ材FOB率" localSheetId="76">#REF!</definedName>
    <definedName name="ｽﾐﾄﾛ材FOB率" localSheetId="77">#REF!</definedName>
    <definedName name="ｽﾐﾄﾛ材FOB率" localSheetId="78">#REF!</definedName>
    <definedName name="ｽﾐﾄﾛ材FOB率" localSheetId="79">#REF!</definedName>
    <definedName name="ｽﾐﾄﾛ材FOB率" localSheetId="80">#REF!</definedName>
    <definedName name="ｽﾐﾄﾛ材FOB率" localSheetId="81">#REF!</definedName>
    <definedName name="ｽﾐﾄﾛ材FOB率" localSheetId="82">#REF!</definedName>
    <definedName name="ｽﾐﾄﾛ材FOB率" localSheetId="83">#REF!</definedName>
    <definedName name="ｽﾐﾄﾛ材FOB率" localSheetId="84">#REF!</definedName>
    <definedName name="ｽﾐﾄﾛ材FOB率" localSheetId="85">#REF!</definedName>
    <definedName name="ｽﾐﾄﾛ材FOB率" localSheetId="86">#REF!</definedName>
    <definedName name="ｽﾐﾄﾛ材FOB率" localSheetId="87">#REF!</definedName>
    <definedName name="ｽﾐﾄﾛ材FOB率" localSheetId="88">#REF!</definedName>
    <definedName name="ｽﾐﾄﾛ材FOB率" localSheetId="89">#REF!</definedName>
    <definedName name="ｽﾐﾄﾛ材FOB率" localSheetId="90">#REF!</definedName>
    <definedName name="ｽﾐﾄﾛ材FOB率" localSheetId="91">#REF!</definedName>
    <definedName name="ｽﾐﾄﾛ材FOB率" localSheetId="92">#REF!</definedName>
    <definedName name="ｽﾐﾄﾛ材FOB率" localSheetId="93">#REF!</definedName>
    <definedName name="ｽﾐﾄﾛ材FOB率" localSheetId="94">#REF!</definedName>
    <definedName name="ｽﾐﾄﾛ材FOB率" localSheetId="95">#REF!</definedName>
    <definedName name="ｽﾐﾄﾛ材FOB率" localSheetId="96">#REF!</definedName>
    <definedName name="ｽﾐﾄﾛ材FOB率" localSheetId="97">#REF!</definedName>
    <definedName name="ｽﾐﾄﾛ材FOB率" localSheetId="98">#REF!</definedName>
    <definedName name="ｽﾐﾄﾛ材FOB率" localSheetId="99">#REF!</definedName>
    <definedName name="ｽﾐﾄﾛ材FOB率" localSheetId="100">#REF!</definedName>
    <definedName name="ｽﾐﾄﾛ材FOB率" localSheetId="101">#REF!</definedName>
    <definedName name="ｽﾐﾄﾛ材FOB率" localSheetId="102">#REF!</definedName>
    <definedName name="ｽﾐﾄﾛ材FOB率" localSheetId="103">#REF!</definedName>
    <definedName name="ｽﾐﾄﾛ材FOB率" localSheetId="15">#REF!</definedName>
    <definedName name="ｽﾐﾄﾛ材FOB率" localSheetId="16">#REF!</definedName>
    <definedName name="ｽﾐﾄﾛ材FOB率" localSheetId="20">#REF!</definedName>
    <definedName name="ｽﾐﾄﾛ材FOB率" localSheetId="21">#REF!</definedName>
    <definedName name="ｽﾐﾄﾛ材FOB率" localSheetId="22">#REF!</definedName>
    <definedName name="ｽﾐﾄﾛ材FOB率" localSheetId="23">#REF!</definedName>
    <definedName name="ｽﾐﾄﾛ材FOB率" localSheetId="17">#REF!</definedName>
    <definedName name="ｽﾐﾄﾛ材FOB率" localSheetId="24">#REF!</definedName>
    <definedName name="ｽﾐﾄﾛ材FOB率" localSheetId="25">#REF!</definedName>
    <definedName name="ｽﾐﾄﾛ材FOB率" localSheetId="18">#REF!</definedName>
    <definedName name="ｽﾐﾄﾛ材FOB率" localSheetId="19">#REF!</definedName>
    <definedName name="ｽﾐﾄﾛ材FOB率" localSheetId="5">#REF!</definedName>
    <definedName name="ｽﾐﾄﾛ材FOB率" localSheetId="6">#REF!</definedName>
    <definedName name="ｽﾐﾄﾛ材FOB率" localSheetId="7">#REF!</definedName>
    <definedName name="ｽﾐﾄﾛ材FOB率" localSheetId="8">#REF!</definedName>
    <definedName name="ｽﾐﾄﾛ材FOB率" localSheetId="9">#REF!</definedName>
    <definedName name="ｽﾐﾄﾛ材FOB率" localSheetId="10">#REF!</definedName>
    <definedName name="ｽﾐﾄﾛ材FOB率" localSheetId="11">#REF!</definedName>
    <definedName name="ｽﾐﾄﾛ材FOB率" localSheetId="12">#REF!</definedName>
    <definedName name="ｽﾐﾄﾛ材FOB率" localSheetId="13">#REF!</definedName>
    <definedName name="ｽﾐﾄﾛ材FOB率" localSheetId="14">#REF!</definedName>
    <definedName name="ｽﾐﾄﾛ材FOB率">#REF!</definedName>
    <definedName name="テーブルレイアウト作成" localSheetId="27">#REF!</definedName>
    <definedName name="テーブルレイアウト作成" localSheetId="26">#REF!</definedName>
    <definedName name="テーブルレイアウト作成" localSheetId="28">#REF!</definedName>
    <definedName name="テーブルレイアウト作成" localSheetId="29">#REF!</definedName>
    <definedName name="テーブルレイアウト作成" localSheetId="30">#REF!</definedName>
    <definedName name="テーブルレイアウト作成" localSheetId="31">#REF!</definedName>
    <definedName name="テーブルレイアウト作成" localSheetId="32">#REF!</definedName>
    <definedName name="テーブルレイアウト作成" localSheetId="33">#REF!</definedName>
    <definedName name="テーブルレイアウト作成" localSheetId="34">#REF!</definedName>
    <definedName name="テーブルレイアウト作成" localSheetId="35">#REF!</definedName>
    <definedName name="テーブルレイアウト作成" localSheetId="36">#REF!</definedName>
    <definedName name="テーブルレイアウト作成" localSheetId="37">#REF!</definedName>
    <definedName name="テーブルレイアウト作成" localSheetId="38">#REF!</definedName>
    <definedName name="テーブルレイアウト作成" localSheetId="39">#REF!</definedName>
    <definedName name="テーブルレイアウト作成" localSheetId="40">#REF!</definedName>
    <definedName name="テーブルレイアウト作成" localSheetId="41">#REF!</definedName>
    <definedName name="テーブルレイアウト作成" localSheetId="42">#REF!</definedName>
    <definedName name="テーブルレイアウト作成" localSheetId="43">#REF!</definedName>
    <definedName name="テーブルレイアウト作成" localSheetId="44">#REF!</definedName>
    <definedName name="テーブルレイアウト作成" localSheetId="45">#REF!</definedName>
    <definedName name="テーブルレイアウト作成" localSheetId="46">#REF!</definedName>
    <definedName name="テーブルレイアウト作成" localSheetId="47">#REF!</definedName>
    <definedName name="テーブルレイアウト作成" localSheetId="48">#REF!</definedName>
    <definedName name="テーブルレイアウト作成" localSheetId="49">#REF!</definedName>
    <definedName name="テーブルレイアウト作成" localSheetId="50">#REF!</definedName>
    <definedName name="テーブルレイアウト作成" localSheetId="51">#REF!</definedName>
    <definedName name="テーブルレイアウト作成" localSheetId="52">#REF!</definedName>
    <definedName name="テーブルレイアウト作成" localSheetId="53">#REF!</definedName>
    <definedName name="テーブルレイアウト作成" localSheetId="54">#REF!</definedName>
    <definedName name="テーブルレイアウト作成" localSheetId="55">#REF!</definedName>
    <definedName name="テーブルレイアウト作成" localSheetId="56">#REF!</definedName>
    <definedName name="テーブルレイアウト作成" localSheetId="57">#REF!</definedName>
    <definedName name="テーブルレイアウト作成" localSheetId="58">#REF!</definedName>
    <definedName name="テーブルレイアウト作成" localSheetId="59">#REF!</definedName>
    <definedName name="テーブルレイアウト作成" localSheetId="60">#REF!</definedName>
    <definedName name="テーブルレイアウト作成" localSheetId="61">#REF!</definedName>
    <definedName name="テーブルレイアウト作成" localSheetId="62">#REF!</definedName>
    <definedName name="テーブルレイアウト作成" localSheetId="63">#REF!</definedName>
    <definedName name="テーブルレイアウト作成" localSheetId="64">#REF!</definedName>
    <definedName name="テーブルレイアウト作成" localSheetId="65">#REF!</definedName>
    <definedName name="テーブルレイアウト作成" localSheetId="66">#REF!</definedName>
    <definedName name="テーブルレイアウト作成" localSheetId="67">#REF!</definedName>
    <definedName name="テーブルレイアウト作成" localSheetId="68">#REF!</definedName>
    <definedName name="テーブルレイアウト作成" localSheetId="69">#REF!</definedName>
    <definedName name="テーブルレイアウト作成" localSheetId="70">#REF!</definedName>
    <definedName name="テーブルレイアウト作成" localSheetId="71">#REF!</definedName>
    <definedName name="テーブルレイアウト作成" localSheetId="72">#REF!</definedName>
    <definedName name="テーブルレイアウト作成" localSheetId="73">#REF!</definedName>
    <definedName name="テーブルレイアウト作成" localSheetId="74">#REF!</definedName>
    <definedName name="テーブルレイアウト作成" localSheetId="75">#REF!</definedName>
    <definedName name="テーブルレイアウト作成" localSheetId="76">#REF!</definedName>
    <definedName name="テーブルレイアウト作成" localSheetId="77">#REF!</definedName>
    <definedName name="テーブルレイアウト作成" localSheetId="78">#REF!</definedName>
    <definedName name="テーブルレイアウト作成" localSheetId="79">#REF!</definedName>
    <definedName name="テーブルレイアウト作成" localSheetId="80">#REF!</definedName>
    <definedName name="テーブルレイアウト作成" localSheetId="81">#REF!</definedName>
    <definedName name="テーブルレイアウト作成" localSheetId="82">#REF!</definedName>
    <definedName name="テーブルレイアウト作成" localSheetId="83">#REF!</definedName>
    <definedName name="テーブルレイアウト作成" localSheetId="84">#REF!</definedName>
    <definedName name="テーブルレイアウト作成" localSheetId="85">#REF!</definedName>
    <definedName name="テーブルレイアウト作成" localSheetId="86">#REF!</definedName>
    <definedName name="テーブルレイアウト作成" localSheetId="87">#REF!</definedName>
    <definedName name="テーブルレイアウト作成" localSheetId="88">#REF!</definedName>
    <definedName name="テーブルレイアウト作成" localSheetId="89">#REF!</definedName>
    <definedName name="テーブルレイアウト作成" localSheetId="90">#REF!</definedName>
    <definedName name="テーブルレイアウト作成" localSheetId="91">#REF!</definedName>
    <definedName name="テーブルレイアウト作成" localSheetId="92">#REF!</definedName>
    <definedName name="テーブルレイアウト作成" localSheetId="93">#REF!</definedName>
    <definedName name="テーブルレイアウト作成" localSheetId="94">#REF!</definedName>
    <definedName name="テーブルレイアウト作成" localSheetId="95">#REF!</definedName>
    <definedName name="テーブルレイアウト作成" localSheetId="96">#REF!</definedName>
    <definedName name="テーブルレイアウト作成" localSheetId="97">#REF!</definedName>
    <definedName name="テーブルレイアウト作成" localSheetId="98">#REF!</definedName>
    <definedName name="テーブルレイアウト作成" localSheetId="99">#REF!</definedName>
    <definedName name="テーブルレイアウト作成" localSheetId="100">#REF!</definedName>
    <definedName name="テーブルレイアウト作成" localSheetId="101">#REF!</definedName>
    <definedName name="テーブルレイアウト作成" localSheetId="102">#REF!</definedName>
    <definedName name="テーブルレイアウト作成" localSheetId="103">#REF!</definedName>
    <definedName name="テーブルレイアウト作成" localSheetId="15">#REF!</definedName>
    <definedName name="テーブルレイアウト作成" localSheetId="16">#REF!</definedName>
    <definedName name="テーブルレイアウト作成" localSheetId="20">#REF!</definedName>
    <definedName name="テーブルレイアウト作成" localSheetId="21">#REF!</definedName>
    <definedName name="テーブルレイアウト作成" localSheetId="22">#REF!</definedName>
    <definedName name="テーブルレイアウト作成" localSheetId="23">#REF!</definedName>
    <definedName name="テーブルレイアウト作成" localSheetId="17">#REF!</definedName>
    <definedName name="テーブルレイアウト作成" localSheetId="24">#REF!</definedName>
    <definedName name="テーブルレイアウト作成" localSheetId="25">#REF!</definedName>
    <definedName name="テーブルレイアウト作成" localSheetId="18">#REF!</definedName>
    <definedName name="テーブルレイアウト作成" localSheetId="19">#REF!</definedName>
    <definedName name="テーブルレイアウト作成" localSheetId="5">#REF!</definedName>
    <definedName name="テーブルレイアウト作成" localSheetId="6">#REF!</definedName>
    <definedName name="テーブルレイアウト作成" localSheetId="7">#REF!</definedName>
    <definedName name="テーブルレイアウト作成" localSheetId="8">#REF!</definedName>
    <definedName name="テーブルレイアウト作成" localSheetId="9">#REF!</definedName>
    <definedName name="テーブルレイアウト作成" localSheetId="10">#REF!</definedName>
    <definedName name="テーブルレイアウト作成" localSheetId="11">#REF!</definedName>
    <definedName name="テーブルレイアウト作成" localSheetId="12">#REF!</definedName>
    <definedName name="テーブルレイアウト作成" localSheetId="13">#REF!</definedName>
    <definedName name="テーブルレイアウト作成" localSheetId="14">#REF!</definedName>
    <definedName name="テーブルレイアウト作成">#REF!</definedName>
    <definedName name="プログラム区分名称">[23]選択項目一覧!$A$1</definedName>
    <definedName name="ﾚｰﾄKD" localSheetId="27">#REF!</definedName>
    <definedName name="ﾚｰﾄKD" localSheetId="26">#REF!</definedName>
    <definedName name="ﾚｰﾄKD" localSheetId="28">#REF!</definedName>
    <definedName name="ﾚｰﾄKD" localSheetId="29">#REF!</definedName>
    <definedName name="ﾚｰﾄKD" localSheetId="30">#REF!</definedName>
    <definedName name="ﾚｰﾄKD" localSheetId="31">#REF!</definedName>
    <definedName name="ﾚｰﾄKD" localSheetId="32">#REF!</definedName>
    <definedName name="ﾚｰﾄKD" localSheetId="33">#REF!</definedName>
    <definedName name="ﾚｰﾄKD" localSheetId="34">#REF!</definedName>
    <definedName name="ﾚｰﾄKD" localSheetId="35">#REF!</definedName>
    <definedName name="ﾚｰﾄKD" localSheetId="36">#REF!</definedName>
    <definedName name="ﾚｰﾄKD" localSheetId="37">#REF!</definedName>
    <definedName name="ﾚｰﾄKD" localSheetId="38">#REF!</definedName>
    <definedName name="ﾚｰﾄKD" localSheetId="39">#REF!</definedName>
    <definedName name="ﾚｰﾄKD" localSheetId="40">#REF!</definedName>
    <definedName name="ﾚｰﾄKD" localSheetId="41">#REF!</definedName>
    <definedName name="ﾚｰﾄKD" localSheetId="42">#REF!</definedName>
    <definedName name="ﾚｰﾄKD" localSheetId="43">#REF!</definedName>
    <definedName name="ﾚｰﾄKD" localSheetId="44">#REF!</definedName>
    <definedName name="ﾚｰﾄKD" localSheetId="45">#REF!</definedName>
    <definedName name="ﾚｰﾄKD" localSheetId="46">#REF!</definedName>
    <definedName name="ﾚｰﾄKD" localSheetId="47">#REF!</definedName>
    <definedName name="ﾚｰﾄKD" localSheetId="48">#REF!</definedName>
    <definedName name="ﾚｰﾄKD" localSheetId="49">#REF!</definedName>
    <definedName name="ﾚｰﾄKD" localSheetId="50">#REF!</definedName>
    <definedName name="ﾚｰﾄKD" localSheetId="51">#REF!</definedName>
    <definedName name="ﾚｰﾄKD" localSheetId="52">#REF!</definedName>
    <definedName name="ﾚｰﾄKD" localSheetId="53">#REF!</definedName>
    <definedName name="ﾚｰﾄKD" localSheetId="54">#REF!</definedName>
    <definedName name="ﾚｰﾄKD" localSheetId="55">#REF!</definedName>
    <definedName name="ﾚｰﾄKD" localSheetId="56">#REF!</definedName>
    <definedName name="ﾚｰﾄKD" localSheetId="57">#REF!</definedName>
    <definedName name="ﾚｰﾄKD" localSheetId="58">#REF!</definedName>
    <definedName name="ﾚｰﾄKD" localSheetId="59">#REF!</definedName>
    <definedName name="ﾚｰﾄKD" localSheetId="60">#REF!</definedName>
    <definedName name="ﾚｰﾄKD" localSheetId="61">#REF!</definedName>
    <definedName name="ﾚｰﾄKD" localSheetId="62">#REF!</definedName>
    <definedName name="ﾚｰﾄKD" localSheetId="63">#REF!</definedName>
    <definedName name="ﾚｰﾄKD" localSheetId="64">#REF!</definedName>
    <definedName name="ﾚｰﾄKD" localSheetId="65">#REF!</definedName>
    <definedName name="ﾚｰﾄKD" localSheetId="66">#REF!</definedName>
    <definedName name="ﾚｰﾄKD" localSheetId="67">#REF!</definedName>
    <definedName name="ﾚｰﾄKD" localSheetId="68">#REF!</definedName>
    <definedName name="ﾚｰﾄKD" localSheetId="69">#REF!</definedName>
    <definedName name="ﾚｰﾄKD" localSheetId="70">#REF!</definedName>
    <definedName name="ﾚｰﾄKD" localSheetId="71">#REF!</definedName>
    <definedName name="ﾚｰﾄKD" localSheetId="72">#REF!</definedName>
    <definedName name="ﾚｰﾄKD" localSheetId="73">#REF!</definedName>
    <definedName name="ﾚｰﾄKD" localSheetId="74">#REF!</definedName>
    <definedName name="ﾚｰﾄKD" localSheetId="75">#REF!</definedName>
    <definedName name="ﾚｰﾄKD" localSheetId="76">#REF!</definedName>
    <definedName name="ﾚｰﾄKD" localSheetId="77">#REF!</definedName>
    <definedName name="ﾚｰﾄKD" localSheetId="78">#REF!</definedName>
    <definedName name="ﾚｰﾄKD" localSheetId="79">#REF!</definedName>
    <definedName name="ﾚｰﾄKD" localSheetId="80">#REF!</definedName>
    <definedName name="ﾚｰﾄKD" localSheetId="81">#REF!</definedName>
    <definedName name="ﾚｰﾄKD" localSheetId="82">#REF!</definedName>
    <definedName name="ﾚｰﾄKD" localSheetId="83">#REF!</definedName>
    <definedName name="ﾚｰﾄKD" localSheetId="84">#REF!</definedName>
    <definedName name="ﾚｰﾄKD" localSheetId="85">#REF!</definedName>
    <definedName name="ﾚｰﾄKD" localSheetId="86">#REF!</definedName>
    <definedName name="ﾚｰﾄKD" localSheetId="87">#REF!</definedName>
    <definedName name="ﾚｰﾄKD" localSheetId="88">#REF!</definedName>
    <definedName name="ﾚｰﾄKD" localSheetId="89">#REF!</definedName>
    <definedName name="ﾚｰﾄKD" localSheetId="90">#REF!</definedName>
    <definedName name="ﾚｰﾄKD" localSheetId="91">#REF!</definedName>
    <definedName name="ﾚｰﾄKD" localSheetId="92">#REF!</definedName>
    <definedName name="ﾚｰﾄKD" localSheetId="93">#REF!</definedName>
    <definedName name="ﾚｰﾄKD" localSheetId="94">#REF!</definedName>
    <definedName name="ﾚｰﾄKD" localSheetId="95">#REF!</definedName>
    <definedName name="ﾚｰﾄKD" localSheetId="96">#REF!</definedName>
    <definedName name="ﾚｰﾄKD" localSheetId="97">#REF!</definedName>
    <definedName name="ﾚｰﾄKD" localSheetId="98">#REF!</definedName>
    <definedName name="ﾚｰﾄKD" localSheetId="99">#REF!</definedName>
    <definedName name="ﾚｰﾄKD" localSheetId="100">#REF!</definedName>
    <definedName name="ﾚｰﾄKD" localSheetId="101">#REF!</definedName>
    <definedName name="ﾚｰﾄKD" localSheetId="102">#REF!</definedName>
    <definedName name="ﾚｰﾄKD" localSheetId="103">#REF!</definedName>
    <definedName name="ﾚｰﾄKD" localSheetId="15">#REF!</definedName>
    <definedName name="ﾚｰﾄKD" localSheetId="16">#REF!</definedName>
    <definedName name="ﾚｰﾄKD" localSheetId="20">#REF!</definedName>
    <definedName name="ﾚｰﾄKD" localSheetId="21">#REF!</definedName>
    <definedName name="ﾚｰﾄKD" localSheetId="22">#REF!</definedName>
    <definedName name="ﾚｰﾄKD" localSheetId="23">#REF!</definedName>
    <definedName name="ﾚｰﾄKD" localSheetId="17">#REF!</definedName>
    <definedName name="ﾚｰﾄKD" localSheetId="24">#REF!</definedName>
    <definedName name="ﾚｰﾄKD" localSheetId="25">#REF!</definedName>
    <definedName name="ﾚｰﾄKD" localSheetId="18">#REF!</definedName>
    <definedName name="ﾚｰﾄKD" localSheetId="19">#REF!</definedName>
    <definedName name="ﾚｰﾄKD" localSheetId="5">#REF!</definedName>
    <definedName name="ﾚｰﾄKD" localSheetId="6">#REF!</definedName>
    <definedName name="ﾚｰﾄKD" localSheetId="7">#REF!</definedName>
    <definedName name="ﾚｰﾄKD" localSheetId="8">#REF!</definedName>
    <definedName name="ﾚｰﾄKD" localSheetId="9">#REF!</definedName>
    <definedName name="ﾚｰﾄKD" localSheetId="10">#REF!</definedName>
    <definedName name="ﾚｰﾄKD" localSheetId="11">#REF!</definedName>
    <definedName name="ﾚｰﾄKD" localSheetId="12">#REF!</definedName>
    <definedName name="ﾚｰﾄKD" localSheetId="13">#REF!</definedName>
    <definedName name="ﾚｰﾄKD" localSheetId="14">#REF!</definedName>
    <definedName name="ﾚｰﾄKD">#REF!</definedName>
    <definedName name="ﾚｰﾄKD外" localSheetId="27">#REF!</definedName>
    <definedName name="ﾚｰﾄKD外" localSheetId="26">#REF!</definedName>
    <definedName name="ﾚｰﾄKD外" localSheetId="28">#REF!</definedName>
    <definedName name="ﾚｰﾄKD外" localSheetId="29">#REF!</definedName>
    <definedName name="ﾚｰﾄKD外" localSheetId="30">#REF!</definedName>
    <definedName name="ﾚｰﾄKD外" localSheetId="31">#REF!</definedName>
    <definedName name="ﾚｰﾄKD外" localSheetId="32">#REF!</definedName>
    <definedName name="ﾚｰﾄKD外" localSheetId="33">#REF!</definedName>
    <definedName name="ﾚｰﾄKD外" localSheetId="34">#REF!</definedName>
    <definedName name="ﾚｰﾄKD外" localSheetId="35">#REF!</definedName>
    <definedName name="ﾚｰﾄKD外" localSheetId="36">#REF!</definedName>
    <definedName name="ﾚｰﾄKD外" localSheetId="37">#REF!</definedName>
    <definedName name="ﾚｰﾄKD外" localSheetId="38">#REF!</definedName>
    <definedName name="ﾚｰﾄKD外" localSheetId="39">#REF!</definedName>
    <definedName name="ﾚｰﾄKD外" localSheetId="40">#REF!</definedName>
    <definedName name="ﾚｰﾄKD外" localSheetId="41">#REF!</definedName>
    <definedName name="ﾚｰﾄKD外" localSheetId="42">#REF!</definedName>
    <definedName name="ﾚｰﾄKD外" localSheetId="43">#REF!</definedName>
    <definedName name="ﾚｰﾄKD外" localSheetId="44">#REF!</definedName>
    <definedName name="ﾚｰﾄKD外" localSheetId="45">#REF!</definedName>
    <definedName name="ﾚｰﾄKD外" localSheetId="46">#REF!</definedName>
    <definedName name="ﾚｰﾄKD外" localSheetId="47">#REF!</definedName>
    <definedName name="ﾚｰﾄKD外" localSheetId="48">#REF!</definedName>
    <definedName name="ﾚｰﾄKD外" localSheetId="49">#REF!</definedName>
    <definedName name="ﾚｰﾄKD外" localSheetId="50">#REF!</definedName>
    <definedName name="ﾚｰﾄKD外" localSheetId="51">#REF!</definedName>
    <definedName name="ﾚｰﾄKD外" localSheetId="52">#REF!</definedName>
    <definedName name="ﾚｰﾄKD外" localSheetId="53">#REF!</definedName>
    <definedName name="ﾚｰﾄKD外" localSheetId="54">#REF!</definedName>
    <definedName name="ﾚｰﾄKD外" localSheetId="55">#REF!</definedName>
    <definedName name="ﾚｰﾄKD外" localSheetId="56">#REF!</definedName>
    <definedName name="ﾚｰﾄKD外" localSheetId="57">#REF!</definedName>
    <definedName name="ﾚｰﾄKD外" localSheetId="58">#REF!</definedName>
    <definedName name="ﾚｰﾄKD外" localSheetId="59">#REF!</definedName>
    <definedName name="ﾚｰﾄKD外" localSheetId="60">#REF!</definedName>
    <definedName name="ﾚｰﾄKD外" localSheetId="61">#REF!</definedName>
    <definedName name="ﾚｰﾄKD外" localSheetId="62">#REF!</definedName>
    <definedName name="ﾚｰﾄKD外" localSheetId="63">#REF!</definedName>
    <definedName name="ﾚｰﾄKD外" localSheetId="64">#REF!</definedName>
    <definedName name="ﾚｰﾄKD外" localSheetId="65">#REF!</definedName>
    <definedName name="ﾚｰﾄKD外" localSheetId="66">#REF!</definedName>
    <definedName name="ﾚｰﾄKD外" localSheetId="67">#REF!</definedName>
    <definedName name="ﾚｰﾄKD外" localSheetId="68">#REF!</definedName>
    <definedName name="ﾚｰﾄKD外" localSheetId="69">#REF!</definedName>
    <definedName name="ﾚｰﾄKD外" localSheetId="70">#REF!</definedName>
    <definedName name="ﾚｰﾄKD外" localSheetId="71">#REF!</definedName>
    <definedName name="ﾚｰﾄKD外" localSheetId="72">#REF!</definedName>
    <definedName name="ﾚｰﾄKD外" localSheetId="73">#REF!</definedName>
    <definedName name="ﾚｰﾄKD外" localSheetId="74">#REF!</definedName>
    <definedName name="ﾚｰﾄKD外" localSheetId="75">#REF!</definedName>
    <definedName name="ﾚｰﾄKD外" localSheetId="76">#REF!</definedName>
    <definedName name="ﾚｰﾄKD外" localSheetId="77">#REF!</definedName>
    <definedName name="ﾚｰﾄKD外" localSheetId="78">#REF!</definedName>
    <definedName name="ﾚｰﾄKD外" localSheetId="79">#REF!</definedName>
    <definedName name="ﾚｰﾄKD外" localSheetId="80">#REF!</definedName>
    <definedName name="ﾚｰﾄKD外" localSheetId="81">#REF!</definedName>
    <definedName name="ﾚｰﾄKD外" localSheetId="82">#REF!</definedName>
    <definedName name="ﾚｰﾄKD外" localSheetId="83">#REF!</definedName>
    <definedName name="ﾚｰﾄKD外" localSheetId="84">#REF!</definedName>
    <definedName name="ﾚｰﾄKD外" localSheetId="85">#REF!</definedName>
    <definedName name="ﾚｰﾄKD外" localSheetId="86">#REF!</definedName>
    <definedName name="ﾚｰﾄKD外" localSheetId="87">#REF!</definedName>
    <definedName name="ﾚｰﾄKD外" localSheetId="88">#REF!</definedName>
    <definedName name="ﾚｰﾄKD外" localSheetId="89">#REF!</definedName>
    <definedName name="ﾚｰﾄKD外" localSheetId="90">#REF!</definedName>
    <definedName name="ﾚｰﾄKD外" localSheetId="91">#REF!</definedName>
    <definedName name="ﾚｰﾄKD外" localSheetId="92">#REF!</definedName>
    <definedName name="ﾚｰﾄKD外" localSheetId="93">#REF!</definedName>
    <definedName name="ﾚｰﾄKD外" localSheetId="94">#REF!</definedName>
    <definedName name="ﾚｰﾄKD外" localSheetId="95">#REF!</definedName>
    <definedName name="ﾚｰﾄKD外" localSheetId="96">#REF!</definedName>
    <definedName name="ﾚｰﾄKD外" localSheetId="97">#REF!</definedName>
    <definedName name="ﾚｰﾄKD外" localSheetId="98">#REF!</definedName>
    <definedName name="ﾚｰﾄKD外" localSheetId="99">#REF!</definedName>
    <definedName name="ﾚｰﾄKD外" localSheetId="100">#REF!</definedName>
    <definedName name="ﾚｰﾄKD外" localSheetId="101">#REF!</definedName>
    <definedName name="ﾚｰﾄKD外" localSheetId="102">#REF!</definedName>
    <definedName name="ﾚｰﾄKD外" localSheetId="103">#REF!</definedName>
    <definedName name="ﾚｰﾄKD外" localSheetId="15">#REF!</definedName>
    <definedName name="ﾚｰﾄKD外" localSheetId="16">#REF!</definedName>
    <definedName name="ﾚｰﾄKD外" localSheetId="20">#REF!</definedName>
    <definedName name="ﾚｰﾄKD外" localSheetId="21">#REF!</definedName>
    <definedName name="ﾚｰﾄKD外" localSheetId="22">#REF!</definedName>
    <definedName name="ﾚｰﾄKD外" localSheetId="23">#REF!</definedName>
    <definedName name="ﾚｰﾄKD外" localSheetId="17">#REF!</definedName>
    <definedName name="ﾚｰﾄKD外" localSheetId="24">#REF!</definedName>
    <definedName name="ﾚｰﾄKD外" localSheetId="25">#REF!</definedName>
    <definedName name="ﾚｰﾄKD外" localSheetId="18">#REF!</definedName>
    <definedName name="ﾚｰﾄKD外" localSheetId="19">#REF!</definedName>
    <definedName name="ﾚｰﾄKD外" localSheetId="5">#REF!</definedName>
    <definedName name="ﾚｰﾄKD外" localSheetId="6">#REF!</definedName>
    <definedName name="ﾚｰﾄKD外" localSheetId="7">#REF!</definedName>
    <definedName name="ﾚｰﾄKD外" localSheetId="8">#REF!</definedName>
    <definedName name="ﾚｰﾄKD外" localSheetId="9">#REF!</definedName>
    <definedName name="ﾚｰﾄKD外" localSheetId="10">#REF!</definedName>
    <definedName name="ﾚｰﾄKD外" localSheetId="11">#REF!</definedName>
    <definedName name="ﾚｰﾄKD外" localSheetId="12">#REF!</definedName>
    <definedName name="ﾚｰﾄKD外" localSheetId="13">#REF!</definedName>
    <definedName name="ﾚｰﾄKD外" localSheetId="14">#REF!</definedName>
    <definedName name="ﾚｰﾄKD外">#REF!</definedName>
    <definedName name="為替レート">[24]D1BOX原価表!$C$6</definedName>
    <definedName name="為替ﾚﾄ円ﾄﾞﾙ" localSheetId="27">#REF!</definedName>
    <definedName name="為替ﾚﾄ円ﾄﾞﾙ" localSheetId="26">#REF!</definedName>
    <definedName name="為替ﾚﾄ円ﾄﾞﾙ" localSheetId="28">#REF!</definedName>
    <definedName name="為替ﾚﾄ円ﾄﾞﾙ" localSheetId="29">#REF!</definedName>
    <definedName name="為替ﾚﾄ円ﾄﾞﾙ" localSheetId="30">#REF!</definedName>
    <definedName name="為替ﾚﾄ円ﾄﾞﾙ" localSheetId="31">#REF!</definedName>
    <definedName name="為替ﾚﾄ円ﾄﾞﾙ" localSheetId="32">#REF!</definedName>
    <definedName name="為替ﾚﾄ円ﾄﾞﾙ" localSheetId="33">#REF!</definedName>
    <definedName name="為替ﾚﾄ円ﾄﾞﾙ" localSheetId="34">#REF!</definedName>
    <definedName name="為替ﾚﾄ円ﾄﾞﾙ" localSheetId="35">#REF!</definedName>
    <definedName name="為替ﾚﾄ円ﾄﾞﾙ" localSheetId="36">#REF!</definedName>
    <definedName name="為替ﾚﾄ円ﾄﾞﾙ" localSheetId="37">#REF!</definedName>
    <definedName name="為替ﾚﾄ円ﾄﾞﾙ" localSheetId="38">#REF!</definedName>
    <definedName name="為替ﾚﾄ円ﾄﾞﾙ" localSheetId="39">#REF!</definedName>
    <definedName name="為替ﾚﾄ円ﾄﾞﾙ" localSheetId="40">#REF!</definedName>
    <definedName name="為替ﾚﾄ円ﾄﾞﾙ" localSheetId="41">#REF!</definedName>
    <definedName name="為替ﾚﾄ円ﾄﾞﾙ" localSheetId="42">#REF!</definedName>
    <definedName name="為替ﾚﾄ円ﾄﾞﾙ" localSheetId="43">#REF!</definedName>
    <definedName name="為替ﾚﾄ円ﾄﾞﾙ" localSheetId="44">#REF!</definedName>
    <definedName name="為替ﾚﾄ円ﾄﾞﾙ" localSheetId="45">#REF!</definedName>
    <definedName name="為替ﾚﾄ円ﾄﾞﾙ" localSheetId="46">#REF!</definedName>
    <definedName name="為替ﾚﾄ円ﾄﾞﾙ" localSheetId="47">#REF!</definedName>
    <definedName name="為替ﾚﾄ円ﾄﾞﾙ" localSheetId="48">#REF!</definedName>
    <definedName name="為替ﾚﾄ円ﾄﾞﾙ" localSheetId="49">#REF!</definedName>
    <definedName name="為替ﾚﾄ円ﾄﾞﾙ" localSheetId="50">#REF!</definedName>
    <definedName name="為替ﾚﾄ円ﾄﾞﾙ" localSheetId="51">#REF!</definedName>
    <definedName name="為替ﾚﾄ円ﾄﾞﾙ" localSheetId="52">#REF!</definedName>
    <definedName name="為替ﾚﾄ円ﾄﾞﾙ" localSheetId="53">#REF!</definedName>
    <definedName name="為替ﾚﾄ円ﾄﾞﾙ" localSheetId="54">#REF!</definedName>
    <definedName name="為替ﾚﾄ円ﾄﾞﾙ" localSheetId="55">#REF!</definedName>
    <definedName name="為替ﾚﾄ円ﾄﾞﾙ" localSheetId="56">#REF!</definedName>
    <definedName name="為替ﾚﾄ円ﾄﾞﾙ" localSheetId="57">#REF!</definedName>
    <definedName name="為替ﾚﾄ円ﾄﾞﾙ" localSheetId="58">#REF!</definedName>
    <definedName name="為替ﾚﾄ円ﾄﾞﾙ" localSheetId="59">#REF!</definedName>
    <definedName name="為替ﾚﾄ円ﾄﾞﾙ" localSheetId="60">#REF!</definedName>
    <definedName name="為替ﾚﾄ円ﾄﾞﾙ" localSheetId="61">#REF!</definedName>
    <definedName name="為替ﾚﾄ円ﾄﾞﾙ" localSheetId="62">#REF!</definedName>
    <definedName name="為替ﾚﾄ円ﾄﾞﾙ" localSheetId="63">#REF!</definedName>
    <definedName name="為替ﾚﾄ円ﾄﾞﾙ" localSheetId="64">#REF!</definedName>
    <definedName name="為替ﾚﾄ円ﾄﾞﾙ" localSheetId="65">#REF!</definedName>
    <definedName name="為替ﾚﾄ円ﾄﾞﾙ" localSheetId="66">#REF!</definedName>
    <definedName name="為替ﾚﾄ円ﾄﾞﾙ" localSheetId="67">#REF!</definedName>
    <definedName name="為替ﾚﾄ円ﾄﾞﾙ" localSheetId="68">#REF!</definedName>
    <definedName name="為替ﾚﾄ円ﾄﾞﾙ" localSheetId="69">#REF!</definedName>
    <definedName name="為替ﾚﾄ円ﾄﾞﾙ" localSheetId="70">#REF!</definedName>
    <definedName name="為替ﾚﾄ円ﾄﾞﾙ" localSheetId="71">#REF!</definedName>
    <definedName name="為替ﾚﾄ円ﾄﾞﾙ" localSheetId="72">#REF!</definedName>
    <definedName name="為替ﾚﾄ円ﾄﾞﾙ" localSheetId="73">#REF!</definedName>
    <definedName name="為替ﾚﾄ円ﾄﾞﾙ" localSheetId="74">#REF!</definedName>
    <definedName name="為替ﾚﾄ円ﾄﾞﾙ" localSheetId="75">#REF!</definedName>
    <definedName name="為替ﾚﾄ円ﾄﾞﾙ" localSheetId="76">#REF!</definedName>
    <definedName name="為替ﾚﾄ円ﾄﾞﾙ" localSheetId="77">#REF!</definedName>
    <definedName name="為替ﾚﾄ円ﾄﾞﾙ" localSheetId="78">#REF!</definedName>
    <definedName name="為替ﾚﾄ円ﾄﾞﾙ" localSheetId="79">#REF!</definedName>
    <definedName name="為替ﾚﾄ円ﾄﾞﾙ" localSheetId="80">#REF!</definedName>
    <definedName name="為替ﾚﾄ円ﾄﾞﾙ" localSheetId="81">#REF!</definedName>
    <definedName name="為替ﾚﾄ円ﾄﾞﾙ" localSheetId="82">#REF!</definedName>
    <definedName name="為替ﾚﾄ円ﾄﾞﾙ" localSheetId="83">#REF!</definedName>
    <definedName name="為替ﾚﾄ円ﾄﾞﾙ" localSheetId="84">#REF!</definedName>
    <definedName name="為替ﾚﾄ円ﾄﾞﾙ" localSheetId="85">#REF!</definedName>
    <definedName name="為替ﾚﾄ円ﾄﾞﾙ" localSheetId="86">#REF!</definedName>
    <definedName name="為替ﾚﾄ円ﾄﾞﾙ" localSheetId="87">#REF!</definedName>
    <definedName name="為替ﾚﾄ円ﾄﾞﾙ" localSheetId="88">#REF!</definedName>
    <definedName name="為替ﾚﾄ円ﾄﾞﾙ" localSheetId="89">#REF!</definedName>
    <definedName name="為替ﾚﾄ円ﾄﾞﾙ" localSheetId="90">#REF!</definedName>
    <definedName name="為替ﾚﾄ円ﾄﾞﾙ" localSheetId="91">#REF!</definedName>
    <definedName name="為替ﾚﾄ円ﾄﾞﾙ" localSheetId="92">#REF!</definedName>
    <definedName name="為替ﾚﾄ円ﾄﾞﾙ" localSheetId="93">#REF!</definedName>
    <definedName name="為替ﾚﾄ円ﾄﾞﾙ" localSheetId="94">#REF!</definedName>
    <definedName name="為替ﾚﾄ円ﾄﾞﾙ" localSheetId="95">#REF!</definedName>
    <definedName name="為替ﾚﾄ円ﾄﾞﾙ" localSheetId="96">#REF!</definedName>
    <definedName name="為替ﾚﾄ円ﾄﾞﾙ" localSheetId="97">#REF!</definedName>
    <definedName name="為替ﾚﾄ円ﾄﾞﾙ" localSheetId="98">#REF!</definedName>
    <definedName name="為替ﾚﾄ円ﾄﾞﾙ" localSheetId="99">#REF!</definedName>
    <definedName name="為替ﾚﾄ円ﾄﾞﾙ" localSheetId="100">#REF!</definedName>
    <definedName name="為替ﾚﾄ円ﾄﾞﾙ" localSheetId="101">#REF!</definedName>
    <definedName name="為替ﾚﾄ円ﾄﾞﾙ" localSheetId="102">#REF!</definedName>
    <definedName name="為替ﾚﾄ円ﾄﾞﾙ" localSheetId="103">#REF!</definedName>
    <definedName name="為替ﾚﾄ円ﾄﾞﾙ" localSheetId="15">#REF!</definedName>
    <definedName name="為替ﾚﾄ円ﾄﾞﾙ" localSheetId="16">#REF!</definedName>
    <definedName name="為替ﾚﾄ円ﾄﾞﾙ" localSheetId="20">#REF!</definedName>
    <definedName name="為替ﾚﾄ円ﾄﾞﾙ" localSheetId="21">#REF!</definedName>
    <definedName name="為替ﾚﾄ円ﾄﾞﾙ" localSheetId="22">#REF!</definedName>
    <definedName name="為替ﾚﾄ円ﾄﾞﾙ" localSheetId="23">#REF!</definedName>
    <definedName name="為替ﾚﾄ円ﾄﾞﾙ" localSheetId="17">#REF!</definedName>
    <definedName name="為替ﾚﾄ円ﾄﾞﾙ" localSheetId="24">#REF!</definedName>
    <definedName name="為替ﾚﾄ円ﾄﾞﾙ" localSheetId="25">#REF!</definedName>
    <definedName name="為替ﾚﾄ円ﾄﾞﾙ" localSheetId="18">#REF!</definedName>
    <definedName name="為替ﾚﾄ円ﾄﾞﾙ" localSheetId="19">#REF!</definedName>
    <definedName name="為替ﾚﾄ円ﾄﾞﾙ" localSheetId="5">#REF!</definedName>
    <definedName name="為替ﾚﾄ円ﾄﾞﾙ" localSheetId="6">#REF!</definedName>
    <definedName name="為替ﾚﾄ円ﾄﾞﾙ" localSheetId="7">#REF!</definedName>
    <definedName name="為替ﾚﾄ円ﾄﾞﾙ" localSheetId="8">#REF!</definedName>
    <definedName name="為替ﾚﾄ円ﾄﾞﾙ" localSheetId="9">#REF!</definedName>
    <definedName name="為替ﾚﾄ円ﾄﾞﾙ" localSheetId="10">#REF!</definedName>
    <definedName name="為替ﾚﾄ円ﾄﾞﾙ" localSheetId="11">#REF!</definedName>
    <definedName name="為替ﾚﾄ円ﾄﾞﾙ" localSheetId="12">#REF!</definedName>
    <definedName name="為替ﾚﾄ円ﾄﾞﾙ" localSheetId="13">#REF!</definedName>
    <definedName name="為替ﾚﾄ円ﾄﾞﾙ" localSheetId="14">#REF!</definedName>
    <definedName name="為替ﾚﾄ円ﾄﾞﾙ">#REF!</definedName>
    <definedName name="為替ﾚﾄ円元" localSheetId="27">#REF!</definedName>
    <definedName name="為替ﾚﾄ円元" localSheetId="26">#REF!</definedName>
    <definedName name="為替ﾚﾄ円元" localSheetId="28">#REF!</definedName>
    <definedName name="為替ﾚﾄ円元" localSheetId="29">#REF!</definedName>
    <definedName name="為替ﾚﾄ円元" localSheetId="30">#REF!</definedName>
    <definedName name="為替ﾚﾄ円元" localSheetId="31">#REF!</definedName>
    <definedName name="為替ﾚﾄ円元" localSheetId="32">#REF!</definedName>
    <definedName name="為替ﾚﾄ円元" localSheetId="33">#REF!</definedName>
    <definedName name="為替ﾚﾄ円元" localSheetId="34">#REF!</definedName>
    <definedName name="為替ﾚﾄ円元" localSheetId="35">#REF!</definedName>
    <definedName name="為替ﾚﾄ円元" localSheetId="36">#REF!</definedName>
    <definedName name="為替ﾚﾄ円元" localSheetId="37">#REF!</definedName>
    <definedName name="為替ﾚﾄ円元" localSheetId="38">#REF!</definedName>
    <definedName name="為替ﾚﾄ円元" localSheetId="39">#REF!</definedName>
    <definedName name="為替ﾚﾄ円元" localSheetId="40">#REF!</definedName>
    <definedName name="為替ﾚﾄ円元" localSheetId="41">#REF!</definedName>
    <definedName name="為替ﾚﾄ円元" localSheetId="42">#REF!</definedName>
    <definedName name="為替ﾚﾄ円元" localSheetId="43">#REF!</definedName>
    <definedName name="為替ﾚﾄ円元" localSheetId="44">#REF!</definedName>
    <definedName name="為替ﾚﾄ円元" localSheetId="45">#REF!</definedName>
    <definedName name="為替ﾚﾄ円元" localSheetId="46">#REF!</definedName>
    <definedName name="為替ﾚﾄ円元" localSheetId="47">#REF!</definedName>
    <definedName name="為替ﾚﾄ円元" localSheetId="48">#REF!</definedName>
    <definedName name="為替ﾚﾄ円元" localSheetId="49">#REF!</definedName>
    <definedName name="為替ﾚﾄ円元" localSheetId="50">#REF!</definedName>
    <definedName name="為替ﾚﾄ円元" localSheetId="51">#REF!</definedName>
    <definedName name="為替ﾚﾄ円元" localSheetId="52">#REF!</definedName>
    <definedName name="為替ﾚﾄ円元" localSheetId="53">#REF!</definedName>
    <definedName name="為替ﾚﾄ円元" localSheetId="54">#REF!</definedName>
    <definedName name="為替ﾚﾄ円元" localSheetId="55">#REF!</definedName>
    <definedName name="為替ﾚﾄ円元" localSheetId="56">#REF!</definedName>
    <definedName name="為替ﾚﾄ円元" localSheetId="57">#REF!</definedName>
    <definedName name="為替ﾚﾄ円元" localSheetId="58">#REF!</definedName>
    <definedName name="為替ﾚﾄ円元" localSheetId="59">#REF!</definedName>
    <definedName name="為替ﾚﾄ円元" localSheetId="60">#REF!</definedName>
    <definedName name="為替ﾚﾄ円元" localSheetId="61">#REF!</definedName>
    <definedName name="為替ﾚﾄ円元" localSheetId="62">#REF!</definedName>
    <definedName name="為替ﾚﾄ円元" localSheetId="63">#REF!</definedName>
    <definedName name="為替ﾚﾄ円元" localSheetId="64">#REF!</definedName>
    <definedName name="為替ﾚﾄ円元" localSheetId="65">#REF!</definedName>
    <definedName name="為替ﾚﾄ円元" localSheetId="66">#REF!</definedName>
    <definedName name="為替ﾚﾄ円元" localSheetId="67">#REF!</definedName>
    <definedName name="為替ﾚﾄ円元" localSheetId="68">#REF!</definedName>
    <definedName name="為替ﾚﾄ円元" localSheetId="69">#REF!</definedName>
    <definedName name="為替ﾚﾄ円元" localSheetId="70">#REF!</definedName>
    <definedName name="為替ﾚﾄ円元" localSheetId="71">#REF!</definedName>
    <definedName name="為替ﾚﾄ円元" localSheetId="72">#REF!</definedName>
    <definedName name="為替ﾚﾄ円元" localSheetId="73">#REF!</definedName>
    <definedName name="為替ﾚﾄ円元" localSheetId="74">#REF!</definedName>
    <definedName name="為替ﾚﾄ円元" localSheetId="75">#REF!</definedName>
    <definedName name="為替ﾚﾄ円元" localSheetId="76">#REF!</definedName>
    <definedName name="為替ﾚﾄ円元" localSheetId="77">#REF!</definedName>
    <definedName name="為替ﾚﾄ円元" localSheetId="78">#REF!</definedName>
    <definedName name="為替ﾚﾄ円元" localSheetId="79">#REF!</definedName>
    <definedName name="為替ﾚﾄ円元" localSheetId="80">#REF!</definedName>
    <definedName name="為替ﾚﾄ円元" localSheetId="81">#REF!</definedName>
    <definedName name="為替ﾚﾄ円元" localSheetId="82">#REF!</definedName>
    <definedName name="為替ﾚﾄ円元" localSheetId="83">#REF!</definedName>
    <definedName name="為替ﾚﾄ円元" localSheetId="84">#REF!</definedName>
    <definedName name="為替ﾚﾄ円元" localSheetId="85">#REF!</definedName>
    <definedName name="為替ﾚﾄ円元" localSheetId="86">#REF!</definedName>
    <definedName name="為替ﾚﾄ円元" localSheetId="87">#REF!</definedName>
    <definedName name="為替ﾚﾄ円元" localSheetId="88">#REF!</definedName>
    <definedName name="為替ﾚﾄ円元" localSheetId="89">#REF!</definedName>
    <definedName name="為替ﾚﾄ円元" localSheetId="90">#REF!</definedName>
    <definedName name="為替ﾚﾄ円元" localSheetId="91">#REF!</definedName>
    <definedName name="為替ﾚﾄ円元" localSheetId="92">#REF!</definedName>
    <definedName name="為替ﾚﾄ円元" localSheetId="93">#REF!</definedName>
    <definedName name="為替ﾚﾄ円元" localSheetId="94">#REF!</definedName>
    <definedName name="為替ﾚﾄ円元" localSheetId="95">#REF!</definedName>
    <definedName name="為替ﾚﾄ円元" localSheetId="96">#REF!</definedName>
    <definedName name="為替ﾚﾄ円元" localSheetId="97">#REF!</definedName>
    <definedName name="為替ﾚﾄ円元" localSheetId="98">#REF!</definedName>
    <definedName name="為替ﾚﾄ円元" localSheetId="99">#REF!</definedName>
    <definedName name="為替ﾚﾄ円元" localSheetId="100">#REF!</definedName>
    <definedName name="為替ﾚﾄ円元" localSheetId="101">#REF!</definedName>
    <definedName name="為替ﾚﾄ円元" localSheetId="102">#REF!</definedName>
    <definedName name="為替ﾚﾄ円元" localSheetId="103">#REF!</definedName>
    <definedName name="為替ﾚﾄ円元" localSheetId="15">#REF!</definedName>
    <definedName name="為替ﾚﾄ円元" localSheetId="16">#REF!</definedName>
    <definedName name="為替ﾚﾄ円元" localSheetId="20">#REF!</definedName>
    <definedName name="為替ﾚﾄ円元" localSheetId="21">#REF!</definedName>
    <definedName name="為替ﾚﾄ円元" localSheetId="22">#REF!</definedName>
    <definedName name="為替ﾚﾄ円元" localSheetId="23">#REF!</definedName>
    <definedName name="為替ﾚﾄ円元" localSheetId="17">#REF!</definedName>
    <definedName name="為替ﾚﾄ円元" localSheetId="24">#REF!</definedName>
    <definedName name="為替ﾚﾄ円元" localSheetId="25">#REF!</definedName>
    <definedName name="為替ﾚﾄ円元" localSheetId="18">#REF!</definedName>
    <definedName name="為替ﾚﾄ円元" localSheetId="19">#REF!</definedName>
    <definedName name="為替ﾚﾄ円元" localSheetId="5">#REF!</definedName>
    <definedName name="為替ﾚﾄ円元" localSheetId="6">#REF!</definedName>
    <definedName name="為替ﾚﾄ円元" localSheetId="7">#REF!</definedName>
    <definedName name="為替ﾚﾄ円元" localSheetId="8">#REF!</definedName>
    <definedName name="為替ﾚﾄ円元" localSheetId="9">#REF!</definedName>
    <definedName name="為替ﾚﾄ円元" localSheetId="10">#REF!</definedName>
    <definedName name="為替ﾚﾄ円元" localSheetId="11">#REF!</definedName>
    <definedName name="為替ﾚﾄ円元" localSheetId="12">#REF!</definedName>
    <definedName name="為替ﾚﾄ円元" localSheetId="13">#REF!</definedName>
    <definedName name="為替ﾚﾄ円元" localSheetId="14">#REF!</definedName>
    <definedName name="為替ﾚﾄ円元">#REF!</definedName>
    <definedName name="為替ﾚﾄ元ﾄﾞﾙ" localSheetId="27">#REF!</definedName>
    <definedName name="為替ﾚﾄ元ﾄﾞﾙ" localSheetId="26">#REF!</definedName>
    <definedName name="為替ﾚﾄ元ﾄﾞﾙ" localSheetId="28">#REF!</definedName>
    <definedName name="為替ﾚﾄ元ﾄﾞﾙ" localSheetId="29">#REF!</definedName>
    <definedName name="為替ﾚﾄ元ﾄﾞﾙ" localSheetId="30">#REF!</definedName>
    <definedName name="為替ﾚﾄ元ﾄﾞﾙ" localSheetId="31">#REF!</definedName>
    <definedName name="為替ﾚﾄ元ﾄﾞﾙ" localSheetId="32">#REF!</definedName>
    <definedName name="為替ﾚﾄ元ﾄﾞﾙ" localSheetId="33">#REF!</definedName>
    <definedName name="為替ﾚﾄ元ﾄﾞﾙ" localSheetId="34">#REF!</definedName>
    <definedName name="為替ﾚﾄ元ﾄﾞﾙ" localSheetId="35">#REF!</definedName>
    <definedName name="為替ﾚﾄ元ﾄﾞﾙ" localSheetId="36">#REF!</definedName>
    <definedName name="為替ﾚﾄ元ﾄﾞﾙ" localSheetId="37">#REF!</definedName>
    <definedName name="為替ﾚﾄ元ﾄﾞﾙ" localSheetId="38">#REF!</definedName>
    <definedName name="為替ﾚﾄ元ﾄﾞﾙ" localSheetId="39">#REF!</definedName>
    <definedName name="為替ﾚﾄ元ﾄﾞﾙ" localSheetId="40">#REF!</definedName>
    <definedName name="為替ﾚﾄ元ﾄﾞﾙ" localSheetId="41">#REF!</definedName>
    <definedName name="為替ﾚﾄ元ﾄﾞﾙ" localSheetId="42">#REF!</definedName>
    <definedName name="為替ﾚﾄ元ﾄﾞﾙ" localSheetId="43">#REF!</definedName>
    <definedName name="為替ﾚﾄ元ﾄﾞﾙ" localSheetId="44">#REF!</definedName>
    <definedName name="為替ﾚﾄ元ﾄﾞﾙ" localSheetId="45">#REF!</definedName>
    <definedName name="為替ﾚﾄ元ﾄﾞﾙ" localSheetId="46">#REF!</definedName>
    <definedName name="為替ﾚﾄ元ﾄﾞﾙ" localSheetId="47">#REF!</definedName>
    <definedName name="為替ﾚﾄ元ﾄﾞﾙ" localSheetId="48">#REF!</definedName>
    <definedName name="為替ﾚﾄ元ﾄﾞﾙ" localSheetId="49">#REF!</definedName>
    <definedName name="為替ﾚﾄ元ﾄﾞﾙ" localSheetId="50">#REF!</definedName>
    <definedName name="為替ﾚﾄ元ﾄﾞﾙ" localSheetId="51">#REF!</definedName>
    <definedName name="為替ﾚﾄ元ﾄﾞﾙ" localSheetId="52">#REF!</definedName>
    <definedName name="為替ﾚﾄ元ﾄﾞﾙ" localSheetId="53">#REF!</definedName>
    <definedName name="為替ﾚﾄ元ﾄﾞﾙ" localSheetId="54">#REF!</definedName>
    <definedName name="為替ﾚﾄ元ﾄﾞﾙ" localSheetId="55">#REF!</definedName>
    <definedName name="為替ﾚﾄ元ﾄﾞﾙ" localSheetId="56">#REF!</definedName>
    <definedName name="為替ﾚﾄ元ﾄﾞﾙ" localSheetId="57">#REF!</definedName>
    <definedName name="為替ﾚﾄ元ﾄﾞﾙ" localSheetId="58">#REF!</definedName>
    <definedName name="為替ﾚﾄ元ﾄﾞﾙ" localSheetId="59">#REF!</definedName>
    <definedName name="為替ﾚﾄ元ﾄﾞﾙ" localSheetId="60">#REF!</definedName>
    <definedName name="為替ﾚﾄ元ﾄﾞﾙ" localSheetId="61">#REF!</definedName>
    <definedName name="為替ﾚﾄ元ﾄﾞﾙ" localSheetId="62">#REF!</definedName>
    <definedName name="為替ﾚﾄ元ﾄﾞﾙ" localSheetId="63">#REF!</definedName>
    <definedName name="為替ﾚﾄ元ﾄﾞﾙ" localSheetId="64">#REF!</definedName>
    <definedName name="為替ﾚﾄ元ﾄﾞﾙ" localSheetId="65">#REF!</definedName>
    <definedName name="為替ﾚﾄ元ﾄﾞﾙ" localSheetId="66">#REF!</definedName>
    <definedName name="為替ﾚﾄ元ﾄﾞﾙ" localSheetId="67">#REF!</definedName>
    <definedName name="為替ﾚﾄ元ﾄﾞﾙ" localSheetId="68">#REF!</definedName>
    <definedName name="為替ﾚﾄ元ﾄﾞﾙ" localSheetId="69">#REF!</definedName>
    <definedName name="為替ﾚﾄ元ﾄﾞﾙ" localSheetId="70">#REF!</definedName>
    <definedName name="為替ﾚﾄ元ﾄﾞﾙ" localSheetId="71">#REF!</definedName>
    <definedName name="為替ﾚﾄ元ﾄﾞﾙ" localSheetId="72">#REF!</definedName>
    <definedName name="為替ﾚﾄ元ﾄﾞﾙ" localSheetId="73">#REF!</definedName>
    <definedName name="為替ﾚﾄ元ﾄﾞﾙ" localSheetId="74">#REF!</definedName>
    <definedName name="為替ﾚﾄ元ﾄﾞﾙ" localSheetId="75">#REF!</definedName>
    <definedName name="為替ﾚﾄ元ﾄﾞﾙ" localSheetId="76">#REF!</definedName>
    <definedName name="為替ﾚﾄ元ﾄﾞﾙ" localSheetId="77">#REF!</definedName>
    <definedName name="為替ﾚﾄ元ﾄﾞﾙ" localSheetId="78">#REF!</definedName>
    <definedName name="為替ﾚﾄ元ﾄﾞﾙ" localSheetId="79">#REF!</definedName>
    <definedName name="為替ﾚﾄ元ﾄﾞﾙ" localSheetId="80">#REF!</definedName>
    <definedName name="為替ﾚﾄ元ﾄﾞﾙ" localSheetId="81">#REF!</definedName>
    <definedName name="為替ﾚﾄ元ﾄﾞﾙ" localSheetId="82">#REF!</definedName>
    <definedName name="為替ﾚﾄ元ﾄﾞﾙ" localSheetId="83">#REF!</definedName>
    <definedName name="為替ﾚﾄ元ﾄﾞﾙ" localSheetId="84">#REF!</definedName>
    <definedName name="為替ﾚﾄ元ﾄﾞﾙ" localSheetId="85">#REF!</definedName>
    <definedName name="為替ﾚﾄ元ﾄﾞﾙ" localSheetId="86">#REF!</definedName>
    <definedName name="為替ﾚﾄ元ﾄﾞﾙ" localSheetId="87">#REF!</definedName>
    <definedName name="為替ﾚﾄ元ﾄﾞﾙ" localSheetId="88">#REF!</definedName>
    <definedName name="為替ﾚﾄ元ﾄﾞﾙ" localSheetId="89">#REF!</definedName>
    <definedName name="為替ﾚﾄ元ﾄﾞﾙ" localSheetId="90">#REF!</definedName>
    <definedName name="為替ﾚﾄ元ﾄﾞﾙ" localSheetId="91">#REF!</definedName>
    <definedName name="為替ﾚﾄ元ﾄﾞﾙ" localSheetId="92">#REF!</definedName>
    <definedName name="為替ﾚﾄ元ﾄﾞﾙ" localSheetId="93">#REF!</definedName>
    <definedName name="為替ﾚﾄ元ﾄﾞﾙ" localSheetId="94">#REF!</definedName>
    <definedName name="為替ﾚﾄ元ﾄﾞﾙ" localSheetId="95">#REF!</definedName>
    <definedName name="為替ﾚﾄ元ﾄﾞﾙ" localSheetId="96">#REF!</definedName>
    <definedName name="為替ﾚﾄ元ﾄﾞﾙ" localSheetId="97">#REF!</definedName>
    <definedName name="為替ﾚﾄ元ﾄﾞﾙ" localSheetId="98">#REF!</definedName>
    <definedName name="為替ﾚﾄ元ﾄﾞﾙ" localSheetId="99">#REF!</definedName>
    <definedName name="為替ﾚﾄ元ﾄﾞﾙ" localSheetId="100">#REF!</definedName>
    <definedName name="為替ﾚﾄ元ﾄﾞﾙ" localSheetId="101">#REF!</definedName>
    <definedName name="為替ﾚﾄ元ﾄﾞﾙ" localSheetId="102">#REF!</definedName>
    <definedName name="為替ﾚﾄ元ﾄﾞﾙ" localSheetId="103">#REF!</definedName>
    <definedName name="為替ﾚﾄ元ﾄﾞﾙ" localSheetId="15">#REF!</definedName>
    <definedName name="為替ﾚﾄ元ﾄﾞﾙ" localSheetId="16">#REF!</definedName>
    <definedName name="為替ﾚﾄ元ﾄﾞﾙ" localSheetId="20">#REF!</definedName>
    <definedName name="為替ﾚﾄ元ﾄﾞﾙ" localSheetId="21">#REF!</definedName>
    <definedName name="為替ﾚﾄ元ﾄﾞﾙ" localSheetId="22">#REF!</definedName>
    <definedName name="為替ﾚﾄ元ﾄﾞﾙ" localSheetId="23">#REF!</definedName>
    <definedName name="為替ﾚﾄ元ﾄﾞﾙ" localSheetId="17">#REF!</definedName>
    <definedName name="為替ﾚﾄ元ﾄﾞﾙ" localSheetId="24">#REF!</definedName>
    <definedName name="為替ﾚﾄ元ﾄﾞﾙ" localSheetId="25">#REF!</definedName>
    <definedName name="為替ﾚﾄ元ﾄﾞﾙ" localSheetId="18">#REF!</definedName>
    <definedName name="為替ﾚﾄ元ﾄﾞﾙ" localSheetId="19">#REF!</definedName>
    <definedName name="為替ﾚﾄ元ﾄﾞﾙ" localSheetId="5">#REF!</definedName>
    <definedName name="為替ﾚﾄ元ﾄﾞﾙ" localSheetId="6">#REF!</definedName>
    <definedName name="為替ﾚﾄ元ﾄﾞﾙ" localSheetId="7">#REF!</definedName>
    <definedName name="為替ﾚﾄ元ﾄﾞﾙ" localSheetId="8">#REF!</definedName>
    <definedName name="為替ﾚﾄ元ﾄﾞﾙ" localSheetId="9">#REF!</definedName>
    <definedName name="為替ﾚﾄ元ﾄﾞﾙ" localSheetId="10">#REF!</definedName>
    <definedName name="為替ﾚﾄ元ﾄﾞﾙ" localSheetId="11">#REF!</definedName>
    <definedName name="為替ﾚﾄ元ﾄﾞﾙ" localSheetId="12">#REF!</definedName>
    <definedName name="為替ﾚﾄ元ﾄﾞﾙ" localSheetId="13">#REF!</definedName>
    <definedName name="為替ﾚﾄ元ﾄﾞﾙ" localSheetId="14">#REF!</definedName>
    <definedName name="為替ﾚﾄ元ﾄﾞﾙ">#REF!</definedName>
    <definedName name="移行" localSheetId="27">#REF!</definedName>
    <definedName name="移行" localSheetId="26">#REF!</definedName>
    <definedName name="移行" localSheetId="28">#REF!</definedName>
    <definedName name="移行" localSheetId="29">#REF!</definedName>
    <definedName name="移行" localSheetId="30">#REF!</definedName>
    <definedName name="移行" localSheetId="31">#REF!</definedName>
    <definedName name="移行" localSheetId="32">#REF!</definedName>
    <definedName name="移行" localSheetId="33">#REF!</definedName>
    <definedName name="移行" localSheetId="34">#REF!</definedName>
    <definedName name="移行" localSheetId="35">#REF!</definedName>
    <definedName name="移行" localSheetId="36">#REF!</definedName>
    <definedName name="移行" localSheetId="37">#REF!</definedName>
    <definedName name="移行" localSheetId="38">#REF!</definedName>
    <definedName name="移行" localSheetId="39">#REF!</definedName>
    <definedName name="移行" localSheetId="40">#REF!</definedName>
    <definedName name="移行" localSheetId="41">#REF!</definedName>
    <definedName name="移行" localSheetId="42">#REF!</definedName>
    <definedName name="移行" localSheetId="43">#REF!</definedName>
    <definedName name="移行" localSheetId="44">#REF!</definedName>
    <definedName name="移行" localSheetId="45">#REF!</definedName>
    <definedName name="移行" localSheetId="46">#REF!</definedName>
    <definedName name="移行" localSheetId="47">#REF!</definedName>
    <definedName name="移行" localSheetId="48">#REF!</definedName>
    <definedName name="移行" localSheetId="49">#REF!</definedName>
    <definedName name="移行" localSheetId="50">#REF!</definedName>
    <definedName name="移行" localSheetId="51">#REF!</definedName>
    <definedName name="移行" localSheetId="52">#REF!</definedName>
    <definedName name="移行" localSheetId="53">#REF!</definedName>
    <definedName name="移行" localSheetId="54">#REF!</definedName>
    <definedName name="移行" localSheetId="55">#REF!</definedName>
    <definedName name="移行" localSheetId="56">#REF!</definedName>
    <definedName name="移行" localSheetId="57">#REF!</definedName>
    <definedName name="移行" localSheetId="58">#REF!</definedName>
    <definedName name="移行" localSheetId="59">#REF!</definedName>
    <definedName name="移行" localSheetId="60">#REF!</definedName>
    <definedName name="移行" localSheetId="61">#REF!</definedName>
    <definedName name="移行" localSheetId="62">#REF!</definedName>
    <definedName name="移行" localSheetId="63">#REF!</definedName>
    <definedName name="移行" localSheetId="64">#REF!</definedName>
    <definedName name="移行" localSheetId="65">#REF!</definedName>
    <definedName name="移行" localSheetId="66">#REF!</definedName>
    <definedName name="移行" localSheetId="67">#REF!</definedName>
    <definedName name="移行" localSheetId="68">#REF!</definedName>
    <definedName name="移行" localSheetId="69">#REF!</definedName>
    <definedName name="移行" localSheetId="70">#REF!</definedName>
    <definedName name="移行" localSheetId="71">#REF!</definedName>
    <definedName name="移行" localSheetId="72">#REF!</definedName>
    <definedName name="移行" localSheetId="73">#REF!</definedName>
    <definedName name="移行" localSheetId="74">#REF!</definedName>
    <definedName name="移行" localSheetId="75">#REF!</definedName>
    <definedName name="移行" localSheetId="76">#REF!</definedName>
    <definedName name="移行" localSheetId="77">#REF!</definedName>
    <definedName name="移行" localSheetId="78">#REF!</definedName>
    <definedName name="移行" localSheetId="79">#REF!</definedName>
    <definedName name="移行" localSheetId="80">#REF!</definedName>
    <definedName name="移行" localSheetId="81">#REF!</definedName>
    <definedName name="移行" localSheetId="82">#REF!</definedName>
    <definedName name="移行" localSheetId="83">#REF!</definedName>
    <definedName name="移行" localSheetId="84">#REF!</definedName>
    <definedName name="移行" localSheetId="85">#REF!</definedName>
    <definedName name="移行" localSheetId="86">#REF!</definedName>
    <definedName name="移行" localSheetId="87">#REF!</definedName>
    <definedName name="移行" localSheetId="88">#REF!</definedName>
    <definedName name="移行" localSheetId="89">#REF!</definedName>
    <definedName name="移行" localSheetId="90">#REF!</definedName>
    <definedName name="移行" localSheetId="91">#REF!</definedName>
    <definedName name="移行" localSheetId="92">#REF!</definedName>
    <definedName name="移行" localSheetId="93">#REF!</definedName>
    <definedName name="移行" localSheetId="94">#REF!</definedName>
    <definedName name="移行" localSheetId="95">#REF!</definedName>
    <definedName name="移行" localSheetId="96">#REF!</definedName>
    <definedName name="移行" localSheetId="97">#REF!</definedName>
    <definedName name="移行" localSheetId="98">#REF!</definedName>
    <definedName name="移行" localSheetId="99">#REF!</definedName>
    <definedName name="移行" localSheetId="100">#REF!</definedName>
    <definedName name="移行" localSheetId="101">#REF!</definedName>
    <definedName name="移行" localSheetId="102">#REF!</definedName>
    <definedName name="移行" localSheetId="103">#REF!</definedName>
    <definedName name="移行" localSheetId="15">#REF!</definedName>
    <definedName name="移行" localSheetId="16">#REF!</definedName>
    <definedName name="移行" localSheetId="20">#REF!</definedName>
    <definedName name="移行" localSheetId="21">#REF!</definedName>
    <definedName name="移行" localSheetId="22">#REF!</definedName>
    <definedName name="移行" localSheetId="23">#REF!</definedName>
    <definedName name="移行" localSheetId="17">#REF!</definedName>
    <definedName name="移行" localSheetId="24">#REF!</definedName>
    <definedName name="移行" localSheetId="25">#REF!</definedName>
    <definedName name="移行" localSheetId="18">#REF!</definedName>
    <definedName name="移行" localSheetId="19">#REF!</definedName>
    <definedName name="移行" localSheetId="5">#REF!</definedName>
    <definedName name="移行" localSheetId="6">#REF!</definedName>
    <definedName name="移行" localSheetId="7">#REF!</definedName>
    <definedName name="移行" localSheetId="8">#REF!</definedName>
    <definedName name="移行" localSheetId="9">#REF!</definedName>
    <definedName name="移行" localSheetId="10">#REF!</definedName>
    <definedName name="移行" localSheetId="11">#REF!</definedName>
    <definedName name="移行" localSheetId="12">#REF!</definedName>
    <definedName name="移行" localSheetId="13">#REF!</definedName>
    <definedName name="移行" localSheetId="14">#REF!</definedName>
    <definedName name="移行">#REF!</definedName>
    <definedName name="一般為替ﾚｰﾄ円ﾄﾞﾙ" localSheetId="27">#REF!</definedName>
    <definedName name="一般為替ﾚｰﾄ円ﾄﾞﾙ" localSheetId="26">#REF!</definedName>
    <definedName name="一般為替ﾚｰﾄ円ﾄﾞﾙ" localSheetId="28">#REF!</definedName>
    <definedName name="一般為替ﾚｰﾄ円ﾄﾞﾙ" localSheetId="29">#REF!</definedName>
    <definedName name="一般為替ﾚｰﾄ円ﾄﾞﾙ" localSheetId="30">#REF!</definedName>
    <definedName name="一般為替ﾚｰﾄ円ﾄﾞﾙ" localSheetId="31">#REF!</definedName>
    <definedName name="一般為替ﾚｰﾄ円ﾄﾞﾙ" localSheetId="32">#REF!</definedName>
    <definedName name="一般為替ﾚｰﾄ円ﾄﾞﾙ" localSheetId="33">#REF!</definedName>
    <definedName name="一般為替ﾚｰﾄ円ﾄﾞﾙ" localSheetId="34">#REF!</definedName>
    <definedName name="一般為替ﾚｰﾄ円ﾄﾞﾙ" localSheetId="35">#REF!</definedName>
    <definedName name="一般為替ﾚｰﾄ円ﾄﾞﾙ" localSheetId="36">#REF!</definedName>
    <definedName name="一般為替ﾚｰﾄ円ﾄﾞﾙ" localSheetId="37">#REF!</definedName>
    <definedName name="一般為替ﾚｰﾄ円ﾄﾞﾙ" localSheetId="38">#REF!</definedName>
    <definedName name="一般為替ﾚｰﾄ円ﾄﾞﾙ" localSheetId="39">#REF!</definedName>
    <definedName name="一般為替ﾚｰﾄ円ﾄﾞﾙ" localSheetId="40">#REF!</definedName>
    <definedName name="一般為替ﾚｰﾄ円ﾄﾞﾙ" localSheetId="41">#REF!</definedName>
    <definedName name="一般為替ﾚｰﾄ円ﾄﾞﾙ" localSheetId="42">#REF!</definedName>
    <definedName name="一般為替ﾚｰﾄ円ﾄﾞﾙ" localSheetId="43">#REF!</definedName>
    <definedName name="一般為替ﾚｰﾄ円ﾄﾞﾙ" localSheetId="44">#REF!</definedName>
    <definedName name="一般為替ﾚｰﾄ円ﾄﾞﾙ" localSheetId="45">#REF!</definedName>
    <definedName name="一般為替ﾚｰﾄ円ﾄﾞﾙ" localSheetId="46">#REF!</definedName>
    <definedName name="一般為替ﾚｰﾄ円ﾄﾞﾙ" localSheetId="47">#REF!</definedName>
    <definedName name="一般為替ﾚｰﾄ円ﾄﾞﾙ" localSheetId="48">#REF!</definedName>
    <definedName name="一般為替ﾚｰﾄ円ﾄﾞﾙ" localSheetId="49">#REF!</definedName>
    <definedName name="一般為替ﾚｰﾄ円ﾄﾞﾙ" localSheetId="50">#REF!</definedName>
    <definedName name="一般為替ﾚｰﾄ円ﾄﾞﾙ" localSheetId="51">#REF!</definedName>
    <definedName name="一般為替ﾚｰﾄ円ﾄﾞﾙ" localSheetId="52">#REF!</definedName>
    <definedName name="一般為替ﾚｰﾄ円ﾄﾞﾙ" localSheetId="53">#REF!</definedName>
    <definedName name="一般為替ﾚｰﾄ円ﾄﾞﾙ" localSheetId="54">#REF!</definedName>
    <definedName name="一般為替ﾚｰﾄ円ﾄﾞﾙ" localSheetId="55">#REF!</definedName>
    <definedName name="一般為替ﾚｰﾄ円ﾄﾞﾙ" localSheetId="56">#REF!</definedName>
    <definedName name="一般為替ﾚｰﾄ円ﾄﾞﾙ" localSheetId="57">#REF!</definedName>
    <definedName name="一般為替ﾚｰﾄ円ﾄﾞﾙ" localSheetId="58">#REF!</definedName>
    <definedName name="一般為替ﾚｰﾄ円ﾄﾞﾙ" localSheetId="59">#REF!</definedName>
    <definedName name="一般為替ﾚｰﾄ円ﾄﾞﾙ" localSheetId="60">#REF!</definedName>
    <definedName name="一般為替ﾚｰﾄ円ﾄﾞﾙ" localSheetId="61">#REF!</definedName>
    <definedName name="一般為替ﾚｰﾄ円ﾄﾞﾙ" localSheetId="62">#REF!</definedName>
    <definedName name="一般為替ﾚｰﾄ円ﾄﾞﾙ" localSheetId="63">#REF!</definedName>
    <definedName name="一般為替ﾚｰﾄ円ﾄﾞﾙ" localSheetId="64">#REF!</definedName>
    <definedName name="一般為替ﾚｰﾄ円ﾄﾞﾙ" localSheetId="65">#REF!</definedName>
    <definedName name="一般為替ﾚｰﾄ円ﾄﾞﾙ" localSheetId="66">#REF!</definedName>
    <definedName name="一般為替ﾚｰﾄ円ﾄﾞﾙ" localSheetId="67">#REF!</definedName>
    <definedName name="一般為替ﾚｰﾄ円ﾄﾞﾙ" localSheetId="68">#REF!</definedName>
    <definedName name="一般為替ﾚｰﾄ円ﾄﾞﾙ" localSheetId="69">#REF!</definedName>
    <definedName name="一般為替ﾚｰﾄ円ﾄﾞﾙ" localSheetId="70">#REF!</definedName>
    <definedName name="一般為替ﾚｰﾄ円ﾄﾞﾙ" localSheetId="71">#REF!</definedName>
    <definedName name="一般為替ﾚｰﾄ円ﾄﾞﾙ" localSheetId="72">#REF!</definedName>
    <definedName name="一般為替ﾚｰﾄ円ﾄﾞﾙ" localSheetId="73">#REF!</definedName>
    <definedName name="一般為替ﾚｰﾄ円ﾄﾞﾙ" localSheetId="74">#REF!</definedName>
    <definedName name="一般為替ﾚｰﾄ円ﾄﾞﾙ" localSheetId="75">#REF!</definedName>
    <definedName name="一般為替ﾚｰﾄ円ﾄﾞﾙ" localSheetId="76">#REF!</definedName>
    <definedName name="一般為替ﾚｰﾄ円ﾄﾞﾙ" localSheetId="77">#REF!</definedName>
    <definedName name="一般為替ﾚｰﾄ円ﾄﾞﾙ" localSheetId="78">#REF!</definedName>
    <definedName name="一般為替ﾚｰﾄ円ﾄﾞﾙ" localSheetId="79">#REF!</definedName>
    <definedName name="一般為替ﾚｰﾄ円ﾄﾞﾙ" localSheetId="80">#REF!</definedName>
    <definedName name="一般為替ﾚｰﾄ円ﾄﾞﾙ" localSheetId="81">#REF!</definedName>
    <definedName name="一般為替ﾚｰﾄ円ﾄﾞﾙ" localSheetId="82">#REF!</definedName>
    <definedName name="一般為替ﾚｰﾄ円ﾄﾞﾙ" localSheetId="83">#REF!</definedName>
    <definedName name="一般為替ﾚｰﾄ円ﾄﾞﾙ" localSheetId="84">#REF!</definedName>
    <definedName name="一般為替ﾚｰﾄ円ﾄﾞﾙ" localSheetId="85">#REF!</definedName>
    <definedName name="一般為替ﾚｰﾄ円ﾄﾞﾙ" localSheetId="86">#REF!</definedName>
    <definedName name="一般為替ﾚｰﾄ円ﾄﾞﾙ" localSheetId="87">#REF!</definedName>
    <definedName name="一般為替ﾚｰﾄ円ﾄﾞﾙ" localSheetId="88">#REF!</definedName>
    <definedName name="一般為替ﾚｰﾄ円ﾄﾞﾙ" localSheetId="89">#REF!</definedName>
    <definedName name="一般為替ﾚｰﾄ円ﾄﾞﾙ" localSheetId="90">#REF!</definedName>
    <definedName name="一般為替ﾚｰﾄ円ﾄﾞﾙ" localSheetId="91">#REF!</definedName>
    <definedName name="一般為替ﾚｰﾄ円ﾄﾞﾙ" localSheetId="92">#REF!</definedName>
    <definedName name="一般為替ﾚｰﾄ円ﾄﾞﾙ" localSheetId="93">#REF!</definedName>
    <definedName name="一般為替ﾚｰﾄ円ﾄﾞﾙ" localSheetId="94">#REF!</definedName>
    <definedName name="一般為替ﾚｰﾄ円ﾄﾞﾙ" localSheetId="95">#REF!</definedName>
    <definedName name="一般為替ﾚｰﾄ円ﾄﾞﾙ" localSheetId="96">#REF!</definedName>
    <definedName name="一般為替ﾚｰﾄ円ﾄﾞﾙ" localSheetId="97">#REF!</definedName>
    <definedName name="一般為替ﾚｰﾄ円ﾄﾞﾙ" localSheetId="98">#REF!</definedName>
    <definedName name="一般為替ﾚｰﾄ円ﾄﾞﾙ" localSheetId="99">#REF!</definedName>
    <definedName name="一般為替ﾚｰﾄ円ﾄﾞﾙ" localSheetId="100">#REF!</definedName>
    <definedName name="一般為替ﾚｰﾄ円ﾄﾞﾙ" localSheetId="101">#REF!</definedName>
    <definedName name="一般為替ﾚｰﾄ円ﾄﾞﾙ" localSheetId="102">#REF!</definedName>
    <definedName name="一般為替ﾚｰﾄ円ﾄﾞﾙ" localSheetId="103">#REF!</definedName>
    <definedName name="一般為替ﾚｰﾄ円ﾄﾞﾙ" localSheetId="15">#REF!</definedName>
    <definedName name="一般為替ﾚｰﾄ円ﾄﾞﾙ" localSheetId="16">#REF!</definedName>
    <definedName name="一般為替ﾚｰﾄ円ﾄﾞﾙ" localSheetId="20">#REF!</definedName>
    <definedName name="一般為替ﾚｰﾄ円ﾄﾞﾙ" localSheetId="21">#REF!</definedName>
    <definedName name="一般為替ﾚｰﾄ円ﾄﾞﾙ" localSheetId="22">#REF!</definedName>
    <definedName name="一般為替ﾚｰﾄ円ﾄﾞﾙ" localSheetId="23">#REF!</definedName>
    <definedName name="一般為替ﾚｰﾄ円ﾄﾞﾙ" localSheetId="17">#REF!</definedName>
    <definedName name="一般為替ﾚｰﾄ円ﾄﾞﾙ" localSheetId="24">#REF!</definedName>
    <definedName name="一般為替ﾚｰﾄ円ﾄﾞﾙ" localSheetId="25">#REF!</definedName>
    <definedName name="一般為替ﾚｰﾄ円ﾄﾞﾙ" localSheetId="18">#REF!</definedName>
    <definedName name="一般為替ﾚｰﾄ円ﾄﾞﾙ" localSheetId="19">#REF!</definedName>
    <definedName name="一般為替ﾚｰﾄ円ﾄﾞﾙ" localSheetId="5">#REF!</definedName>
    <definedName name="一般為替ﾚｰﾄ円ﾄﾞﾙ" localSheetId="6">#REF!</definedName>
    <definedName name="一般為替ﾚｰﾄ円ﾄﾞﾙ" localSheetId="7">#REF!</definedName>
    <definedName name="一般為替ﾚｰﾄ円ﾄﾞﾙ" localSheetId="8">#REF!</definedName>
    <definedName name="一般為替ﾚｰﾄ円ﾄﾞﾙ" localSheetId="9">#REF!</definedName>
    <definedName name="一般為替ﾚｰﾄ円ﾄﾞﾙ" localSheetId="10">#REF!</definedName>
    <definedName name="一般為替ﾚｰﾄ円ﾄﾞﾙ" localSheetId="11">#REF!</definedName>
    <definedName name="一般為替ﾚｰﾄ円ﾄﾞﾙ" localSheetId="12">#REF!</definedName>
    <definedName name="一般為替ﾚｰﾄ円ﾄﾞﾙ" localSheetId="13">#REF!</definedName>
    <definedName name="一般為替ﾚｰﾄ円ﾄﾞﾙ" localSheetId="14">#REF!</definedName>
    <definedName name="一般為替ﾚｰﾄ円ﾄﾞﾙ">#REF!</definedName>
    <definedName name="一般為替ﾚｰﾄ円元" localSheetId="27">#REF!</definedName>
    <definedName name="一般為替ﾚｰﾄ円元" localSheetId="26">#REF!</definedName>
    <definedName name="一般為替ﾚｰﾄ円元" localSheetId="28">#REF!</definedName>
    <definedName name="一般為替ﾚｰﾄ円元" localSheetId="29">#REF!</definedName>
    <definedName name="一般為替ﾚｰﾄ円元" localSheetId="30">#REF!</definedName>
    <definedName name="一般為替ﾚｰﾄ円元" localSheetId="31">#REF!</definedName>
    <definedName name="一般為替ﾚｰﾄ円元" localSheetId="32">#REF!</definedName>
    <definedName name="一般為替ﾚｰﾄ円元" localSheetId="33">#REF!</definedName>
    <definedName name="一般為替ﾚｰﾄ円元" localSheetId="34">#REF!</definedName>
    <definedName name="一般為替ﾚｰﾄ円元" localSheetId="35">#REF!</definedName>
    <definedName name="一般為替ﾚｰﾄ円元" localSheetId="36">#REF!</definedName>
    <definedName name="一般為替ﾚｰﾄ円元" localSheetId="37">#REF!</definedName>
    <definedName name="一般為替ﾚｰﾄ円元" localSheetId="38">#REF!</definedName>
    <definedName name="一般為替ﾚｰﾄ円元" localSheetId="39">#REF!</definedName>
    <definedName name="一般為替ﾚｰﾄ円元" localSheetId="40">#REF!</definedName>
    <definedName name="一般為替ﾚｰﾄ円元" localSheetId="41">#REF!</definedName>
    <definedName name="一般為替ﾚｰﾄ円元" localSheetId="42">#REF!</definedName>
    <definedName name="一般為替ﾚｰﾄ円元" localSheetId="43">#REF!</definedName>
    <definedName name="一般為替ﾚｰﾄ円元" localSheetId="44">#REF!</definedName>
    <definedName name="一般為替ﾚｰﾄ円元" localSheetId="45">#REF!</definedName>
    <definedName name="一般為替ﾚｰﾄ円元" localSheetId="46">#REF!</definedName>
    <definedName name="一般為替ﾚｰﾄ円元" localSheetId="47">#REF!</definedName>
    <definedName name="一般為替ﾚｰﾄ円元" localSheetId="48">#REF!</definedName>
    <definedName name="一般為替ﾚｰﾄ円元" localSheetId="49">#REF!</definedName>
    <definedName name="一般為替ﾚｰﾄ円元" localSheetId="50">#REF!</definedName>
    <definedName name="一般為替ﾚｰﾄ円元" localSheetId="51">#REF!</definedName>
    <definedName name="一般為替ﾚｰﾄ円元" localSheetId="52">#REF!</definedName>
    <definedName name="一般為替ﾚｰﾄ円元" localSheetId="53">#REF!</definedName>
    <definedName name="一般為替ﾚｰﾄ円元" localSheetId="54">#REF!</definedName>
    <definedName name="一般為替ﾚｰﾄ円元" localSheetId="55">#REF!</definedName>
    <definedName name="一般為替ﾚｰﾄ円元" localSheetId="56">#REF!</definedName>
    <definedName name="一般為替ﾚｰﾄ円元" localSheetId="57">#REF!</definedName>
    <definedName name="一般為替ﾚｰﾄ円元" localSheetId="58">#REF!</definedName>
    <definedName name="一般為替ﾚｰﾄ円元" localSheetId="59">#REF!</definedName>
    <definedName name="一般為替ﾚｰﾄ円元" localSheetId="60">#REF!</definedName>
    <definedName name="一般為替ﾚｰﾄ円元" localSheetId="61">#REF!</definedName>
    <definedName name="一般為替ﾚｰﾄ円元" localSheetId="62">#REF!</definedName>
    <definedName name="一般為替ﾚｰﾄ円元" localSheetId="63">#REF!</definedName>
    <definedName name="一般為替ﾚｰﾄ円元" localSheetId="64">#REF!</definedName>
    <definedName name="一般為替ﾚｰﾄ円元" localSheetId="65">#REF!</definedName>
    <definedName name="一般為替ﾚｰﾄ円元" localSheetId="66">#REF!</definedName>
    <definedName name="一般為替ﾚｰﾄ円元" localSheetId="67">#REF!</definedName>
    <definedName name="一般為替ﾚｰﾄ円元" localSheetId="68">#REF!</definedName>
    <definedName name="一般為替ﾚｰﾄ円元" localSheetId="69">#REF!</definedName>
    <definedName name="一般為替ﾚｰﾄ円元" localSheetId="70">#REF!</definedName>
    <definedName name="一般為替ﾚｰﾄ円元" localSheetId="71">#REF!</definedName>
    <definedName name="一般為替ﾚｰﾄ円元" localSheetId="72">#REF!</definedName>
    <definedName name="一般為替ﾚｰﾄ円元" localSheetId="73">#REF!</definedName>
    <definedName name="一般為替ﾚｰﾄ円元" localSheetId="74">#REF!</definedName>
    <definedName name="一般為替ﾚｰﾄ円元" localSheetId="75">#REF!</definedName>
    <definedName name="一般為替ﾚｰﾄ円元" localSheetId="76">#REF!</definedName>
    <definedName name="一般為替ﾚｰﾄ円元" localSheetId="77">#REF!</definedName>
    <definedName name="一般為替ﾚｰﾄ円元" localSheetId="78">#REF!</definedName>
    <definedName name="一般為替ﾚｰﾄ円元" localSheetId="79">#REF!</definedName>
    <definedName name="一般為替ﾚｰﾄ円元" localSheetId="80">#REF!</definedName>
    <definedName name="一般為替ﾚｰﾄ円元" localSheetId="81">#REF!</definedName>
    <definedName name="一般為替ﾚｰﾄ円元" localSheetId="82">#REF!</definedName>
    <definedName name="一般為替ﾚｰﾄ円元" localSheetId="83">#REF!</definedName>
    <definedName name="一般為替ﾚｰﾄ円元" localSheetId="84">#REF!</definedName>
    <definedName name="一般為替ﾚｰﾄ円元" localSheetId="85">#REF!</definedName>
    <definedName name="一般為替ﾚｰﾄ円元" localSheetId="86">#REF!</definedName>
    <definedName name="一般為替ﾚｰﾄ円元" localSheetId="87">#REF!</definedName>
    <definedName name="一般為替ﾚｰﾄ円元" localSheetId="88">#REF!</definedName>
    <definedName name="一般為替ﾚｰﾄ円元" localSheetId="89">#REF!</definedName>
    <definedName name="一般為替ﾚｰﾄ円元" localSheetId="90">#REF!</definedName>
    <definedName name="一般為替ﾚｰﾄ円元" localSheetId="91">#REF!</definedName>
    <definedName name="一般為替ﾚｰﾄ円元" localSheetId="92">#REF!</definedName>
    <definedName name="一般為替ﾚｰﾄ円元" localSheetId="93">#REF!</definedName>
    <definedName name="一般為替ﾚｰﾄ円元" localSheetId="94">#REF!</definedName>
    <definedName name="一般為替ﾚｰﾄ円元" localSheetId="95">#REF!</definedName>
    <definedName name="一般為替ﾚｰﾄ円元" localSheetId="96">#REF!</definedName>
    <definedName name="一般為替ﾚｰﾄ円元" localSheetId="97">#REF!</definedName>
    <definedName name="一般為替ﾚｰﾄ円元" localSheetId="98">#REF!</definedName>
    <definedName name="一般為替ﾚｰﾄ円元" localSheetId="99">#REF!</definedName>
    <definedName name="一般為替ﾚｰﾄ円元" localSheetId="100">#REF!</definedName>
    <definedName name="一般為替ﾚｰﾄ円元" localSheetId="101">#REF!</definedName>
    <definedName name="一般為替ﾚｰﾄ円元" localSheetId="102">#REF!</definedName>
    <definedName name="一般為替ﾚｰﾄ円元" localSheetId="103">#REF!</definedName>
    <definedName name="一般為替ﾚｰﾄ円元" localSheetId="15">#REF!</definedName>
    <definedName name="一般為替ﾚｰﾄ円元" localSheetId="16">#REF!</definedName>
    <definedName name="一般為替ﾚｰﾄ円元" localSheetId="20">#REF!</definedName>
    <definedName name="一般為替ﾚｰﾄ円元" localSheetId="21">#REF!</definedName>
    <definedName name="一般為替ﾚｰﾄ円元" localSheetId="22">#REF!</definedName>
    <definedName name="一般為替ﾚｰﾄ円元" localSheetId="23">#REF!</definedName>
    <definedName name="一般為替ﾚｰﾄ円元" localSheetId="17">#REF!</definedName>
    <definedName name="一般為替ﾚｰﾄ円元" localSheetId="24">#REF!</definedName>
    <definedName name="一般為替ﾚｰﾄ円元" localSheetId="25">#REF!</definedName>
    <definedName name="一般為替ﾚｰﾄ円元" localSheetId="18">#REF!</definedName>
    <definedName name="一般為替ﾚｰﾄ円元" localSheetId="19">#REF!</definedName>
    <definedName name="一般為替ﾚｰﾄ円元" localSheetId="5">#REF!</definedName>
    <definedName name="一般為替ﾚｰﾄ円元" localSheetId="6">#REF!</definedName>
    <definedName name="一般為替ﾚｰﾄ円元" localSheetId="7">#REF!</definedName>
    <definedName name="一般為替ﾚｰﾄ円元" localSheetId="8">#REF!</definedName>
    <definedName name="一般為替ﾚｰﾄ円元" localSheetId="9">#REF!</definedName>
    <definedName name="一般為替ﾚｰﾄ円元" localSheetId="10">#REF!</definedName>
    <definedName name="一般為替ﾚｰﾄ円元" localSheetId="11">#REF!</definedName>
    <definedName name="一般為替ﾚｰﾄ円元" localSheetId="12">#REF!</definedName>
    <definedName name="一般為替ﾚｰﾄ円元" localSheetId="13">#REF!</definedName>
    <definedName name="一般為替ﾚｰﾄ円元" localSheetId="14">#REF!</definedName>
    <definedName name="一般為替ﾚｰﾄ円元">#REF!</definedName>
    <definedName name="一般為替ﾚｰﾄ元ﾄﾞﾙ" localSheetId="27">#REF!</definedName>
    <definedName name="一般為替ﾚｰﾄ元ﾄﾞﾙ" localSheetId="26">#REF!</definedName>
    <definedName name="一般為替ﾚｰﾄ元ﾄﾞﾙ" localSheetId="28">#REF!</definedName>
    <definedName name="一般為替ﾚｰﾄ元ﾄﾞﾙ" localSheetId="29">#REF!</definedName>
    <definedName name="一般為替ﾚｰﾄ元ﾄﾞﾙ" localSheetId="30">#REF!</definedName>
    <definedName name="一般為替ﾚｰﾄ元ﾄﾞﾙ" localSheetId="31">#REF!</definedName>
    <definedName name="一般為替ﾚｰﾄ元ﾄﾞﾙ" localSheetId="32">#REF!</definedName>
    <definedName name="一般為替ﾚｰﾄ元ﾄﾞﾙ" localSheetId="33">#REF!</definedName>
    <definedName name="一般為替ﾚｰﾄ元ﾄﾞﾙ" localSheetId="34">#REF!</definedName>
    <definedName name="一般為替ﾚｰﾄ元ﾄﾞﾙ" localSheetId="35">#REF!</definedName>
    <definedName name="一般為替ﾚｰﾄ元ﾄﾞﾙ" localSheetId="36">#REF!</definedName>
    <definedName name="一般為替ﾚｰﾄ元ﾄﾞﾙ" localSheetId="37">#REF!</definedName>
    <definedName name="一般為替ﾚｰﾄ元ﾄﾞﾙ" localSheetId="38">#REF!</definedName>
    <definedName name="一般為替ﾚｰﾄ元ﾄﾞﾙ" localSheetId="39">#REF!</definedName>
    <definedName name="一般為替ﾚｰﾄ元ﾄﾞﾙ" localSheetId="40">#REF!</definedName>
    <definedName name="一般為替ﾚｰﾄ元ﾄﾞﾙ" localSheetId="41">#REF!</definedName>
    <definedName name="一般為替ﾚｰﾄ元ﾄﾞﾙ" localSheetId="42">#REF!</definedName>
    <definedName name="一般為替ﾚｰﾄ元ﾄﾞﾙ" localSheetId="43">#REF!</definedName>
    <definedName name="一般為替ﾚｰﾄ元ﾄﾞﾙ" localSheetId="44">#REF!</definedName>
    <definedName name="一般為替ﾚｰﾄ元ﾄﾞﾙ" localSheetId="45">#REF!</definedName>
    <definedName name="一般為替ﾚｰﾄ元ﾄﾞﾙ" localSheetId="46">#REF!</definedName>
    <definedName name="一般為替ﾚｰﾄ元ﾄﾞﾙ" localSheetId="47">#REF!</definedName>
    <definedName name="一般為替ﾚｰﾄ元ﾄﾞﾙ" localSheetId="48">#REF!</definedName>
    <definedName name="一般為替ﾚｰﾄ元ﾄﾞﾙ" localSheetId="49">#REF!</definedName>
    <definedName name="一般為替ﾚｰﾄ元ﾄﾞﾙ" localSheetId="50">#REF!</definedName>
    <definedName name="一般為替ﾚｰﾄ元ﾄﾞﾙ" localSheetId="51">#REF!</definedName>
    <definedName name="一般為替ﾚｰﾄ元ﾄﾞﾙ" localSheetId="52">#REF!</definedName>
    <definedName name="一般為替ﾚｰﾄ元ﾄﾞﾙ" localSheetId="53">#REF!</definedName>
    <definedName name="一般為替ﾚｰﾄ元ﾄﾞﾙ" localSheetId="54">#REF!</definedName>
    <definedName name="一般為替ﾚｰﾄ元ﾄﾞﾙ" localSheetId="55">#REF!</definedName>
    <definedName name="一般為替ﾚｰﾄ元ﾄﾞﾙ" localSheetId="56">#REF!</definedName>
    <definedName name="一般為替ﾚｰﾄ元ﾄﾞﾙ" localSheetId="57">#REF!</definedName>
    <definedName name="一般為替ﾚｰﾄ元ﾄﾞﾙ" localSheetId="58">#REF!</definedName>
    <definedName name="一般為替ﾚｰﾄ元ﾄﾞﾙ" localSheetId="59">#REF!</definedName>
    <definedName name="一般為替ﾚｰﾄ元ﾄﾞﾙ" localSheetId="60">#REF!</definedName>
    <definedName name="一般為替ﾚｰﾄ元ﾄﾞﾙ" localSheetId="61">#REF!</definedName>
    <definedName name="一般為替ﾚｰﾄ元ﾄﾞﾙ" localSheetId="62">#REF!</definedName>
    <definedName name="一般為替ﾚｰﾄ元ﾄﾞﾙ" localSheetId="63">#REF!</definedName>
    <definedName name="一般為替ﾚｰﾄ元ﾄﾞﾙ" localSheetId="64">#REF!</definedName>
    <definedName name="一般為替ﾚｰﾄ元ﾄﾞﾙ" localSheetId="65">#REF!</definedName>
    <definedName name="一般為替ﾚｰﾄ元ﾄﾞﾙ" localSheetId="66">#REF!</definedName>
    <definedName name="一般為替ﾚｰﾄ元ﾄﾞﾙ" localSheetId="67">#REF!</definedName>
    <definedName name="一般為替ﾚｰﾄ元ﾄﾞﾙ" localSheetId="68">#REF!</definedName>
    <definedName name="一般為替ﾚｰﾄ元ﾄﾞﾙ" localSheetId="69">#REF!</definedName>
    <definedName name="一般為替ﾚｰﾄ元ﾄﾞﾙ" localSheetId="70">#REF!</definedName>
    <definedName name="一般為替ﾚｰﾄ元ﾄﾞﾙ" localSheetId="71">#REF!</definedName>
    <definedName name="一般為替ﾚｰﾄ元ﾄﾞﾙ" localSheetId="72">#REF!</definedName>
    <definedName name="一般為替ﾚｰﾄ元ﾄﾞﾙ" localSheetId="73">#REF!</definedName>
    <definedName name="一般為替ﾚｰﾄ元ﾄﾞﾙ" localSheetId="74">#REF!</definedName>
    <definedName name="一般為替ﾚｰﾄ元ﾄﾞﾙ" localSheetId="75">#REF!</definedName>
    <definedName name="一般為替ﾚｰﾄ元ﾄﾞﾙ" localSheetId="76">#REF!</definedName>
    <definedName name="一般為替ﾚｰﾄ元ﾄﾞﾙ" localSheetId="77">#REF!</definedName>
    <definedName name="一般為替ﾚｰﾄ元ﾄﾞﾙ" localSheetId="78">#REF!</definedName>
    <definedName name="一般為替ﾚｰﾄ元ﾄﾞﾙ" localSheetId="79">#REF!</definedName>
    <definedName name="一般為替ﾚｰﾄ元ﾄﾞﾙ" localSheetId="80">#REF!</definedName>
    <definedName name="一般為替ﾚｰﾄ元ﾄﾞﾙ" localSheetId="81">#REF!</definedName>
    <definedName name="一般為替ﾚｰﾄ元ﾄﾞﾙ" localSheetId="82">#REF!</definedName>
    <definedName name="一般為替ﾚｰﾄ元ﾄﾞﾙ" localSheetId="83">#REF!</definedName>
    <definedName name="一般為替ﾚｰﾄ元ﾄﾞﾙ" localSheetId="84">#REF!</definedName>
    <definedName name="一般為替ﾚｰﾄ元ﾄﾞﾙ" localSheetId="85">#REF!</definedName>
    <definedName name="一般為替ﾚｰﾄ元ﾄﾞﾙ" localSheetId="86">#REF!</definedName>
    <definedName name="一般為替ﾚｰﾄ元ﾄﾞﾙ" localSheetId="87">#REF!</definedName>
    <definedName name="一般為替ﾚｰﾄ元ﾄﾞﾙ" localSheetId="88">#REF!</definedName>
    <definedName name="一般為替ﾚｰﾄ元ﾄﾞﾙ" localSheetId="89">#REF!</definedName>
    <definedName name="一般為替ﾚｰﾄ元ﾄﾞﾙ" localSheetId="90">#REF!</definedName>
    <definedName name="一般為替ﾚｰﾄ元ﾄﾞﾙ" localSheetId="91">#REF!</definedName>
    <definedName name="一般為替ﾚｰﾄ元ﾄﾞﾙ" localSheetId="92">#REF!</definedName>
    <definedName name="一般為替ﾚｰﾄ元ﾄﾞﾙ" localSheetId="93">#REF!</definedName>
    <definedName name="一般為替ﾚｰﾄ元ﾄﾞﾙ" localSheetId="94">#REF!</definedName>
    <definedName name="一般為替ﾚｰﾄ元ﾄﾞﾙ" localSheetId="95">#REF!</definedName>
    <definedName name="一般為替ﾚｰﾄ元ﾄﾞﾙ" localSheetId="96">#REF!</definedName>
    <definedName name="一般為替ﾚｰﾄ元ﾄﾞﾙ" localSheetId="97">#REF!</definedName>
    <definedName name="一般為替ﾚｰﾄ元ﾄﾞﾙ" localSheetId="98">#REF!</definedName>
    <definedName name="一般為替ﾚｰﾄ元ﾄﾞﾙ" localSheetId="99">#REF!</definedName>
    <definedName name="一般為替ﾚｰﾄ元ﾄﾞﾙ" localSheetId="100">#REF!</definedName>
    <definedName name="一般為替ﾚｰﾄ元ﾄﾞﾙ" localSheetId="101">#REF!</definedName>
    <definedName name="一般為替ﾚｰﾄ元ﾄﾞﾙ" localSheetId="102">#REF!</definedName>
    <definedName name="一般為替ﾚｰﾄ元ﾄﾞﾙ" localSheetId="103">#REF!</definedName>
    <definedName name="一般為替ﾚｰﾄ元ﾄﾞﾙ" localSheetId="15">#REF!</definedName>
    <definedName name="一般為替ﾚｰﾄ元ﾄﾞﾙ" localSheetId="16">#REF!</definedName>
    <definedName name="一般為替ﾚｰﾄ元ﾄﾞﾙ" localSheetId="20">#REF!</definedName>
    <definedName name="一般為替ﾚｰﾄ元ﾄﾞﾙ" localSheetId="21">#REF!</definedName>
    <definedName name="一般為替ﾚｰﾄ元ﾄﾞﾙ" localSheetId="22">#REF!</definedName>
    <definedName name="一般為替ﾚｰﾄ元ﾄﾞﾙ" localSheetId="23">#REF!</definedName>
    <definedName name="一般為替ﾚｰﾄ元ﾄﾞﾙ" localSheetId="17">#REF!</definedName>
    <definedName name="一般為替ﾚｰﾄ元ﾄﾞﾙ" localSheetId="24">#REF!</definedName>
    <definedName name="一般為替ﾚｰﾄ元ﾄﾞﾙ" localSheetId="25">#REF!</definedName>
    <definedName name="一般為替ﾚｰﾄ元ﾄﾞﾙ" localSheetId="18">#REF!</definedName>
    <definedName name="一般為替ﾚｰﾄ元ﾄﾞﾙ" localSheetId="19">#REF!</definedName>
    <definedName name="一般為替ﾚｰﾄ元ﾄﾞﾙ" localSheetId="5">#REF!</definedName>
    <definedName name="一般為替ﾚｰﾄ元ﾄﾞﾙ" localSheetId="6">#REF!</definedName>
    <definedName name="一般為替ﾚｰﾄ元ﾄﾞﾙ" localSheetId="7">#REF!</definedName>
    <definedName name="一般為替ﾚｰﾄ元ﾄﾞﾙ" localSheetId="8">#REF!</definedName>
    <definedName name="一般為替ﾚｰﾄ元ﾄﾞﾙ" localSheetId="9">#REF!</definedName>
    <definedName name="一般為替ﾚｰﾄ元ﾄﾞﾙ" localSheetId="10">#REF!</definedName>
    <definedName name="一般為替ﾚｰﾄ元ﾄﾞﾙ" localSheetId="11">#REF!</definedName>
    <definedName name="一般為替ﾚｰﾄ元ﾄﾞﾙ" localSheetId="12">#REF!</definedName>
    <definedName name="一般為替ﾚｰﾄ元ﾄﾞﾙ" localSheetId="13">#REF!</definedName>
    <definedName name="一般為替ﾚｰﾄ元ﾄﾞﾙ" localSheetId="14">#REF!</definedName>
    <definedName name="一般為替ﾚｰﾄ元ﾄﾞﾙ">#REF!</definedName>
    <definedName name="印刷用" localSheetId="27">[25]レポートレイアウト!#REF!</definedName>
    <definedName name="印刷用" localSheetId="26">[25]レポートレイアウト!#REF!</definedName>
    <definedName name="印刷用" localSheetId="28">[25]レポートレイアウト!#REF!</definedName>
    <definedName name="印刷用" localSheetId="29">[25]レポートレイアウト!#REF!</definedName>
    <definedName name="印刷用" localSheetId="30">[25]レポートレイアウト!#REF!</definedName>
    <definedName name="印刷用" localSheetId="31">[25]レポートレイアウト!#REF!</definedName>
    <definedName name="印刷用" localSheetId="32">[25]レポートレイアウト!#REF!</definedName>
    <definedName name="印刷用" localSheetId="33">[25]レポートレイアウト!#REF!</definedName>
    <definedName name="印刷用" localSheetId="34">[25]レポートレイアウト!#REF!</definedName>
    <definedName name="印刷用" localSheetId="35">[25]レポートレイアウト!#REF!</definedName>
    <definedName name="印刷用" localSheetId="36">[25]レポートレイアウト!#REF!</definedName>
    <definedName name="印刷用" localSheetId="37">[25]レポートレイアウト!#REF!</definedName>
    <definedName name="印刷用" localSheetId="38">[25]レポートレイアウト!#REF!</definedName>
    <definedName name="印刷用" localSheetId="39">[25]レポートレイアウト!#REF!</definedName>
    <definedName name="印刷用" localSheetId="40">[25]レポートレイアウト!#REF!</definedName>
    <definedName name="印刷用" localSheetId="41">[25]レポートレイアウト!#REF!</definedName>
    <definedName name="印刷用" localSheetId="42">[25]レポートレイアウト!#REF!</definedName>
    <definedName name="印刷用" localSheetId="43">[25]レポートレイアウト!#REF!</definedName>
    <definedName name="印刷用" localSheetId="44">[25]レポートレイアウト!#REF!</definedName>
    <definedName name="印刷用" localSheetId="45">[25]レポートレイアウト!#REF!</definedName>
    <definedName name="印刷用" localSheetId="46">[25]レポートレイアウト!#REF!</definedName>
    <definedName name="印刷用" localSheetId="47">[25]レポートレイアウト!#REF!</definedName>
    <definedName name="印刷用" localSheetId="48">[25]レポートレイアウト!#REF!</definedName>
    <definedName name="印刷用" localSheetId="49">[25]レポートレイアウト!#REF!</definedName>
    <definedName name="印刷用" localSheetId="50">[25]レポートレイアウト!#REF!</definedName>
    <definedName name="印刷用" localSheetId="51">[25]レポートレイアウト!#REF!</definedName>
    <definedName name="印刷用" localSheetId="52">[25]レポートレイアウト!#REF!</definedName>
    <definedName name="印刷用" localSheetId="53">[25]レポートレイアウト!#REF!</definedName>
    <definedName name="印刷用" localSheetId="54">[25]レポートレイアウト!#REF!</definedName>
    <definedName name="印刷用" localSheetId="55">[25]レポートレイアウト!#REF!</definedName>
    <definedName name="印刷用" localSheetId="56">[25]レポートレイアウト!#REF!</definedName>
    <definedName name="印刷用" localSheetId="57">[25]レポートレイアウト!#REF!</definedName>
    <definedName name="印刷用" localSheetId="58">[25]レポートレイアウト!#REF!</definedName>
    <definedName name="印刷用" localSheetId="59">[25]レポートレイアウト!#REF!</definedName>
    <definedName name="印刷用" localSheetId="60">[25]レポートレイアウト!#REF!</definedName>
    <definedName name="印刷用" localSheetId="61">[25]レポートレイアウト!#REF!</definedName>
    <definedName name="印刷用" localSheetId="62">[25]レポートレイアウト!#REF!</definedName>
    <definedName name="印刷用" localSheetId="63">[25]レポートレイアウト!#REF!</definedName>
    <definedName name="印刷用" localSheetId="64">[25]レポートレイアウト!#REF!</definedName>
    <definedName name="印刷用" localSheetId="65">[25]レポートレイアウト!#REF!</definedName>
    <definedName name="印刷用" localSheetId="66">[25]レポートレイアウト!#REF!</definedName>
    <definedName name="印刷用" localSheetId="67">[25]レポートレイアウト!#REF!</definedName>
    <definedName name="印刷用" localSheetId="68">[25]レポートレイアウト!#REF!</definedName>
    <definedName name="印刷用" localSheetId="69">[25]レポートレイアウト!#REF!</definedName>
    <definedName name="印刷用" localSheetId="70">[25]レポートレイアウト!#REF!</definedName>
    <definedName name="印刷用" localSheetId="71">[25]レポートレイアウト!#REF!</definedName>
    <definedName name="印刷用" localSheetId="72">[25]レポートレイアウト!#REF!</definedName>
    <definedName name="印刷用" localSheetId="73">[25]レポートレイアウト!#REF!</definedName>
    <definedName name="印刷用" localSheetId="74">[25]レポートレイアウト!#REF!</definedName>
    <definedName name="印刷用" localSheetId="75">[25]レポートレイアウト!#REF!</definedName>
    <definedName name="印刷用" localSheetId="76">[25]レポートレイアウト!#REF!</definedName>
    <definedName name="印刷用" localSheetId="77">[25]レポートレイアウト!#REF!</definedName>
    <definedName name="印刷用" localSheetId="78">[25]レポートレイアウト!#REF!</definedName>
    <definedName name="印刷用" localSheetId="79">[25]レポートレイアウト!#REF!</definedName>
    <definedName name="印刷用" localSheetId="80">[25]レポートレイアウト!#REF!</definedName>
    <definedName name="印刷用" localSheetId="81">[25]レポートレイアウト!#REF!</definedName>
    <definedName name="印刷用" localSheetId="82">[25]レポートレイアウト!#REF!</definedName>
    <definedName name="印刷用" localSheetId="83">[25]レポートレイアウト!#REF!</definedName>
    <definedName name="印刷用" localSheetId="84">[25]レポートレイアウト!#REF!</definedName>
    <definedName name="印刷用" localSheetId="85">[25]レポートレイアウト!#REF!</definedName>
    <definedName name="印刷用" localSheetId="86">[25]レポートレイアウト!#REF!</definedName>
    <definedName name="印刷用" localSheetId="87">[25]レポートレイアウト!#REF!</definedName>
    <definedName name="印刷用" localSheetId="88">[25]レポートレイアウト!#REF!</definedName>
    <definedName name="印刷用" localSheetId="89">[25]レポートレイアウト!#REF!</definedName>
    <definedName name="印刷用" localSheetId="90">[25]レポートレイアウト!#REF!</definedName>
    <definedName name="印刷用" localSheetId="91">[25]レポートレイアウト!#REF!</definedName>
    <definedName name="印刷用" localSheetId="92">[25]レポートレイアウト!#REF!</definedName>
    <definedName name="印刷用" localSheetId="93">[25]レポートレイアウト!#REF!</definedName>
    <definedName name="印刷用" localSheetId="94">[25]レポートレイアウト!#REF!</definedName>
    <definedName name="印刷用" localSheetId="95">[25]レポートレイアウト!#REF!</definedName>
    <definedName name="印刷用" localSheetId="96">[25]レポートレイアウト!#REF!</definedName>
    <definedName name="印刷用" localSheetId="97">[25]レポートレイアウト!#REF!</definedName>
    <definedName name="印刷用" localSheetId="98">[25]レポートレイアウト!#REF!</definedName>
    <definedName name="印刷用" localSheetId="99">[25]レポートレイアウト!#REF!</definedName>
    <definedName name="印刷用" localSheetId="100">[25]レポートレイアウト!#REF!</definedName>
    <definedName name="印刷用" localSheetId="101">[25]レポートレイアウト!#REF!</definedName>
    <definedName name="印刷用" localSheetId="102">[25]レポートレイアウト!#REF!</definedName>
    <definedName name="印刷用" localSheetId="103">[25]レポートレイアウト!#REF!</definedName>
    <definedName name="印刷用" localSheetId="15">[25]レポートレイアウト!#REF!</definedName>
    <definedName name="印刷用" localSheetId="16">[25]レポートレイアウト!#REF!</definedName>
    <definedName name="印刷用" localSheetId="20">[25]レポートレイアウト!#REF!</definedName>
    <definedName name="印刷用" localSheetId="21">[25]レポートレイアウト!#REF!</definedName>
    <definedName name="印刷用" localSheetId="22">[25]レポートレイアウト!#REF!</definedName>
    <definedName name="印刷用" localSheetId="23">[25]レポートレイアウト!#REF!</definedName>
    <definedName name="印刷用" localSheetId="17">[25]レポートレイアウト!#REF!</definedName>
    <definedName name="印刷用" localSheetId="24">[25]レポートレイアウト!#REF!</definedName>
    <definedName name="印刷用" localSheetId="25">[25]レポートレイアウト!#REF!</definedName>
    <definedName name="印刷用" localSheetId="18">[25]レポートレイアウト!#REF!</definedName>
    <definedName name="印刷用" localSheetId="19">[25]レポートレイアウト!#REF!</definedName>
    <definedName name="印刷用" localSheetId="5">[25]レポートレイアウト!#REF!</definedName>
    <definedName name="印刷用" localSheetId="6">[25]レポートレイアウト!#REF!</definedName>
    <definedName name="印刷用" localSheetId="7">[25]レポートレイアウト!#REF!</definedName>
    <definedName name="印刷用" localSheetId="8">[25]レポートレイアウト!#REF!</definedName>
    <definedName name="印刷用" localSheetId="9">[25]レポートレイアウト!#REF!</definedName>
    <definedName name="印刷用" localSheetId="10">[25]レポートレイアウト!#REF!</definedName>
    <definedName name="印刷用" localSheetId="11">[25]レポートレイアウト!#REF!</definedName>
    <definedName name="印刷用" localSheetId="12">[25]レポートレイアウト!#REF!</definedName>
    <definedName name="印刷用" localSheetId="13">[25]レポートレイアウト!#REF!</definedName>
    <definedName name="印刷用" localSheetId="14">[25]レポートレイアウト!#REF!</definedName>
    <definedName name="印刷用">[25]レポートレイアウト!#REF!</definedName>
    <definedName name="円ドル" localSheetId="27">#REF!</definedName>
    <definedName name="円ドル" localSheetId="26">#REF!</definedName>
    <definedName name="円ドル" localSheetId="28">#REF!</definedName>
    <definedName name="円ドル" localSheetId="29">#REF!</definedName>
    <definedName name="円ドル" localSheetId="30">#REF!</definedName>
    <definedName name="円ドル" localSheetId="31">#REF!</definedName>
    <definedName name="円ドル" localSheetId="32">#REF!</definedName>
    <definedName name="円ドル" localSheetId="33">#REF!</definedName>
    <definedName name="円ドル" localSheetId="34">#REF!</definedName>
    <definedName name="円ドル" localSheetId="35">#REF!</definedName>
    <definedName name="円ドル" localSheetId="36">#REF!</definedName>
    <definedName name="円ドル" localSheetId="37">#REF!</definedName>
    <definedName name="円ドル" localSheetId="38">#REF!</definedName>
    <definedName name="円ドル" localSheetId="39">#REF!</definedName>
    <definedName name="円ドル" localSheetId="40">#REF!</definedName>
    <definedName name="円ドル" localSheetId="41">#REF!</definedName>
    <definedName name="円ドル" localSheetId="42">#REF!</definedName>
    <definedName name="円ドル" localSheetId="43">#REF!</definedName>
    <definedName name="円ドル" localSheetId="44">#REF!</definedName>
    <definedName name="円ドル" localSheetId="45">#REF!</definedName>
    <definedName name="円ドル" localSheetId="46">#REF!</definedName>
    <definedName name="円ドル" localSheetId="47">#REF!</definedName>
    <definedName name="円ドル" localSheetId="48">#REF!</definedName>
    <definedName name="円ドル" localSheetId="49">#REF!</definedName>
    <definedName name="円ドル" localSheetId="50">#REF!</definedName>
    <definedName name="円ドル" localSheetId="51">#REF!</definedName>
    <definedName name="円ドル" localSheetId="52">#REF!</definedName>
    <definedName name="円ドル" localSheetId="53">#REF!</definedName>
    <definedName name="円ドル" localSheetId="54">#REF!</definedName>
    <definedName name="円ドル" localSheetId="55">#REF!</definedName>
    <definedName name="円ドル" localSheetId="56">#REF!</definedName>
    <definedName name="円ドル" localSheetId="57">#REF!</definedName>
    <definedName name="円ドル" localSheetId="58">#REF!</definedName>
    <definedName name="円ドル" localSheetId="59">#REF!</definedName>
    <definedName name="円ドル" localSheetId="60">#REF!</definedName>
    <definedName name="円ドル" localSheetId="61">#REF!</definedName>
    <definedName name="円ドル" localSheetId="62">#REF!</definedName>
    <definedName name="円ドル" localSheetId="63">#REF!</definedName>
    <definedName name="円ドル" localSheetId="64">#REF!</definedName>
    <definedName name="円ドル" localSheetId="65">#REF!</definedName>
    <definedName name="円ドル" localSheetId="66">#REF!</definedName>
    <definedName name="円ドル" localSheetId="67">#REF!</definedName>
    <definedName name="円ドル" localSheetId="68">#REF!</definedName>
    <definedName name="円ドル" localSheetId="69">#REF!</definedName>
    <definedName name="円ドル" localSheetId="70">#REF!</definedName>
    <definedName name="円ドル" localSheetId="71">#REF!</definedName>
    <definedName name="円ドル" localSheetId="72">#REF!</definedName>
    <definedName name="円ドル" localSheetId="73">#REF!</definedName>
    <definedName name="円ドル" localSheetId="74">#REF!</definedName>
    <definedName name="円ドル" localSheetId="75">#REF!</definedName>
    <definedName name="円ドル" localSheetId="76">#REF!</definedName>
    <definedName name="円ドル" localSheetId="77">#REF!</definedName>
    <definedName name="円ドル" localSheetId="78">#REF!</definedName>
    <definedName name="円ドル" localSheetId="79">#REF!</definedName>
    <definedName name="円ドル" localSheetId="80">#REF!</definedName>
    <definedName name="円ドル" localSheetId="81">#REF!</definedName>
    <definedName name="円ドル" localSheetId="82">#REF!</definedName>
    <definedName name="円ドル" localSheetId="83">#REF!</definedName>
    <definedName name="円ドル" localSheetId="84">#REF!</definedName>
    <definedName name="円ドル" localSheetId="85">#REF!</definedName>
    <definedName name="円ドル" localSheetId="86">#REF!</definedName>
    <definedName name="円ドル" localSheetId="87">#REF!</definedName>
    <definedName name="円ドル" localSheetId="88">#REF!</definedName>
    <definedName name="円ドル" localSheetId="89">#REF!</definedName>
    <definedName name="円ドル" localSheetId="90">#REF!</definedName>
    <definedName name="円ドル" localSheetId="91">#REF!</definedName>
    <definedName name="円ドル" localSheetId="92">#REF!</definedName>
    <definedName name="円ドル" localSheetId="93">#REF!</definedName>
    <definedName name="円ドル" localSheetId="94">#REF!</definedName>
    <definedName name="円ドル" localSheetId="95">#REF!</definedName>
    <definedName name="円ドル" localSheetId="96">#REF!</definedName>
    <definedName name="円ドル" localSheetId="97">#REF!</definedName>
    <definedName name="円ドル" localSheetId="98">#REF!</definedName>
    <definedName name="円ドル" localSheetId="99">#REF!</definedName>
    <definedName name="円ドル" localSheetId="100">#REF!</definedName>
    <definedName name="円ドル" localSheetId="101">#REF!</definedName>
    <definedName name="円ドル" localSheetId="102">#REF!</definedName>
    <definedName name="円ドル" localSheetId="103">#REF!</definedName>
    <definedName name="円ドル" localSheetId="15">#REF!</definedName>
    <definedName name="円ドル" localSheetId="16">#REF!</definedName>
    <definedName name="円ドル" localSheetId="20">#REF!</definedName>
    <definedName name="円ドル" localSheetId="21">#REF!</definedName>
    <definedName name="円ドル" localSheetId="22">#REF!</definedName>
    <definedName name="円ドル" localSheetId="23">#REF!</definedName>
    <definedName name="円ドル" localSheetId="17">#REF!</definedName>
    <definedName name="円ドル" localSheetId="24">#REF!</definedName>
    <definedName name="円ドル" localSheetId="25">#REF!</definedName>
    <definedName name="円ドル" localSheetId="18">#REF!</definedName>
    <definedName name="円ドル" localSheetId="19">#REF!</definedName>
    <definedName name="円ドル" localSheetId="5">#REF!</definedName>
    <definedName name="円ドル" localSheetId="6">#REF!</definedName>
    <definedName name="円ドル" localSheetId="7">#REF!</definedName>
    <definedName name="円ドル" localSheetId="8">#REF!</definedName>
    <definedName name="円ドル" localSheetId="9">#REF!</definedName>
    <definedName name="円ドル" localSheetId="10">#REF!</definedName>
    <definedName name="円ドル" localSheetId="11">#REF!</definedName>
    <definedName name="円ドル" localSheetId="12">#REF!</definedName>
    <definedName name="円ドル" localSheetId="13">#REF!</definedName>
    <definedName name="円ドル" localSheetId="14">#REF!</definedName>
    <definedName name="円ドル">#REF!</definedName>
    <definedName name="海上運賃率" localSheetId="27">#REF!</definedName>
    <definedName name="海上運賃率" localSheetId="26">#REF!</definedName>
    <definedName name="海上運賃率" localSheetId="28">#REF!</definedName>
    <definedName name="海上運賃率" localSheetId="29">#REF!</definedName>
    <definedName name="海上運賃率" localSheetId="30">#REF!</definedName>
    <definedName name="海上運賃率" localSheetId="31">#REF!</definedName>
    <definedName name="海上運賃率" localSheetId="32">#REF!</definedName>
    <definedName name="海上運賃率" localSheetId="33">#REF!</definedName>
    <definedName name="海上運賃率" localSheetId="34">#REF!</definedName>
    <definedName name="海上運賃率" localSheetId="35">#REF!</definedName>
    <definedName name="海上運賃率" localSheetId="36">#REF!</definedName>
    <definedName name="海上運賃率" localSheetId="37">#REF!</definedName>
    <definedName name="海上運賃率" localSheetId="38">#REF!</definedName>
    <definedName name="海上運賃率" localSheetId="39">#REF!</definedName>
    <definedName name="海上運賃率" localSheetId="40">#REF!</definedName>
    <definedName name="海上運賃率" localSheetId="41">#REF!</definedName>
    <definedName name="海上運賃率" localSheetId="42">#REF!</definedName>
    <definedName name="海上運賃率" localSheetId="43">#REF!</definedName>
    <definedName name="海上運賃率" localSheetId="44">#REF!</definedName>
    <definedName name="海上運賃率" localSheetId="45">#REF!</definedName>
    <definedName name="海上運賃率" localSheetId="46">#REF!</definedName>
    <definedName name="海上運賃率" localSheetId="47">#REF!</definedName>
    <definedName name="海上運賃率" localSheetId="48">#REF!</definedName>
    <definedName name="海上運賃率" localSheetId="49">#REF!</definedName>
    <definedName name="海上運賃率" localSheetId="50">#REF!</definedName>
    <definedName name="海上運賃率" localSheetId="51">#REF!</definedName>
    <definedName name="海上運賃率" localSheetId="52">#REF!</definedName>
    <definedName name="海上運賃率" localSheetId="53">#REF!</definedName>
    <definedName name="海上運賃率" localSheetId="54">#REF!</definedName>
    <definedName name="海上運賃率" localSheetId="55">#REF!</definedName>
    <definedName name="海上運賃率" localSheetId="56">#REF!</definedName>
    <definedName name="海上運賃率" localSheetId="57">#REF!</definedName>
    <definedName name="海上運賃率" localSheetId="58">#REF!</definedName>
    <definedName name="海上運賃率" localSheetId="59">#REF!</definedName>
    <definedName name="海上運賃率" localSheetId="60">#REF!</definedName>
    <definedName name="海上運賃率" localSheetId="61">#REF!</definedName>
    <definedName name="海上運賃率" localSheetId="62">#REF!</definedName>
    <definedName name="海上運賃率" localSheetId="63">#REF!</definedName>
    <definedName name="海上運賃率" localSheetId="64">#REF!</definedName>
    <definedName name="海上運賃率" localSheetId="65">#REF!</definedName>
    <definedName name="海上運賃率" localSheetId="66">#REF!</definedName>
    <definedName name="海上運賃率" localSheetId="67">#REF!</definedName>
    <definedName name="海上運賃率" localSheetId="68">#REF!</definedName>
    <definedName name="海上運賃率" localSheetId="69">#REF!</definedName>
    <definedName name="海上運賃率" localSheetId="70">#REF!</definedName>
    <definedName name="海上運賃率" localSheetId="71">#REF!</definedName>
    <definedName name="海上運賃率" localSheetId="72">#REF!</definedName>
    <definedName name="海上運賃率" localSheetId="73">#REF!</definedName>
    <definedName name="海上運賃率" localSheetId="74">#REF!</definedName>
    <definedName name="海上運賃率" localSheetId="75">#REF!</definedName>
    <definedName name="海上運賃率" localSheetId="76">#REF!</definedName>
    <definedName name="海上運賃率" localSheetId="77">#REF!</definedName>
    <definedName name="海上運賃率" localSheetId="78">#REF!</definedName>
    <definedName name="海上運賃率" localSheetId="79">#REF!</definedName>
    <definedName name="海上運賃率" localSheetId="80">#REF!</definedName>
    <definedName name="海上運賃率" localSheetId="81">#REF!</definedName>
    <definedName name="海上運賃率" localSheetId="82">#REF!</definedName>
    <definedName name="海上運賃率" localSheetId="83">#REF!</definedName>
    <definedName name="海上運賃率" localSheetId="84">#REF!</definedName>
    <definedName name="海上運賃率" localSheetId="85">#REF!</definedName>
    <definedName name="海上運賃率" localSheetId="86">#REF!</definedName>
    <definedName name="海上運賃率" localSheetId="87">#REF!</definedName>
    <definedName name="海上運賃率" localSheetId="88">#REF!</definedName>
    <definedName name="海上運賃率" localSheetId="89">#REF!</definedName>
    <definedName name="海上運賃率" localSheetId="90">#REF!</definedName>
    <definedName name="海上運賃率" localSheetId="91">#REF!</definedName>
    <definedName name="海上運賃率" localSheetId="92">#REF!</definedName>
    <definedName name="海上運賃率" localSheetId="93">#REF!</definedName>
    <definedName name="海上運賃率" localSheetId="94">#REF!</definedName>
    <definedName name="海上運賃率" localSheetId="95">#REF!</definedName>
    <definedName name="海上運賃率" localSheetId="96">#REF!</definedName>
    <definedName name="海上運賃率" localSheetId="97">#REF!</definedName>
    <definedName name="海上運賃率" localSheetId="98">#REF!</definedName>
    <definedName name="海上運賃率" localSheetId="99">#REF!</definedName>
    <definedName name="海上運賃率" localSheetId="100">#REF!</definedName>
    <definedName name="海上運賃率" localSheetId="101">#REF!</definedName>
    <definedName name="海上運賃率" localSheetId="102">#REF!</definedName>
    <definedName name="海上運賃率" localSheetId="103">#REF!</definedName>
    <definedName name="海上運賃率" localSheetId="15">#REF!</definedName>
    <definedName name="海上運賃率" localSheetId="16">#REF!</definedName>
    <definedName name="海上運賃率" localSheetId="20">#REF!</definedName>
    <definedName name="海上運賃率" localSheetId="21">#REF!</definedName>
    <definedName name="海上運賃率" localSheetId="22">#REF!</definedName>
    <definedName name="海上運賃率" localSheetId="23">#REF!</definedName>
    <definedName name="海上運賃率" localSheetId="17">#REF!</definedName>
    <definedName name="海上運賃率" localSheetId="24">#REF!</definedName>
    <definedName name="海上運賃率" localSheetId="25">#REF!</definedName>
    <definedName name="海上運賃率" localSheetId="18">#REF!</definedName>
    <definedName name="海上運賃率" localSheetId="19">#REF!</definedName>
    <definedName name="海上運賃率" localSheetId="5">#REF!</definedName>
    <definedName name="海上運賃率" localSheetId="6">#REF!</definedName>
    <definedName name="海上運賃率" localSheetId="7">#REF!</definedName>
    <definedName name="海上運賃率" localSheetId="8">#REF!</definedName>
    <definedName name="海上運賃率" localSheetId="9">#REF!</definedName>
    <definedName name="海上運賃率" localSheetId="10">#REF!</definedName>
    <definedName name="海上運賃率" localSheetId="11">#REF!</definedName>
    <definedName name="海上運賃率" localSheetId="12">#REF!</definedName>
    <definedName name="海上運賃率" localSheetId="13">#REF!</definedName>
    <definedName name="海上運賃率" localSheetId="14">#REF!</definedName>
    <definedName name="海上運賃率">#REF!</definedName>
    <definedName name="開始行" localSheetId="27">[26]書換え条件!#REF!</definedName>
    <definedName name="開始行" localSheetId="26">[26]書換え条件!#REF!</definedName>
    <definedName name="開始行" localSheetId="28">[26]書換え条件!#REF!</definedName>
    <definedName name="開始行" localSheetId="29">[26]書換え条件!#REF!</definedName>
    <definedName name="開始行" localSheetId="30">[26]書換え条件!#REF!</definedName>
    <definedName name="開始行" localSheetId="31">[26]書換え条件!#REF!</definedName>
    <definedName name="開始行" localSheetId="32">[26]書換え条件!#REF!</definedName>
    <definedName name="開始行" localSheetId="33">[26]書換え条件!#REF!</definedName>
    <definedName name="開始行" localSheetId="34">[26]書換え条件!#REF!</definedName>
    <definedName name="開始行" localSheetId="35">[26]書換え条件!#REF!</definedName>
    <definedName name="開始行" localSheetId="36">[26]書換え条件!#REF!</definedName>
    <definedName name="開始行" localSheetId="37">[26]書換え条件!#REF!</definedName>
    <definedName name="開始行" localSheetId="38">[26]書換え条件!#REF!</definedName>
    <definedName name="開始行" localSheetId="39">[26]書換え条件!#REF!</definedName>
    <definedName name="開始行" localSheetId="40">[26]書換え条件!#REF!</definedName>
    <definedName name="開始行" localSheetId="41">[26]書換え条件!#REF!</definedName>
    <definedName name="開始行" localSheetId="42">[26]書換え条件!#REF!</definedName>
    <definedName name="開始行" localSheetId="43">[26]書換え条件!#REF!</definedName>
    <definedName name="開始行" localSheetId="44">[26]書換え条件!#REF!</definedName>
    <definedName name="開始行" localSheetId="45">[26]書換え条件!#REF!</definedName>
    <definedName name="開始行" localSheetId="46">[26]書換え条件!#REF!</definedName>
    <definedName name="開始行" localSheetId="47">[26]書換え条件!#REF!</definedName>
    <definedName name="開始行" localSheetId="48">[26]書換え条件!#REF!</definedName>
    <definedName name="開始行" localSheetId="49">[26]書換え条件!#REF!</definedName>
    <definedName name="開始行" localSheetId="50">[26]書換え条件!#REF!</definedName>
    <definedName name="開始行" localSheetId="51">[26]書換え条件!#REF!</definedName>
    <definedName name="開始行" localSheetId="52">[26]書換え条件!#REF!</definedName>
    <definedName name="開始行" localSheetId="53">[26]書換え条件!#REF!</definedName>
    <definedName name="開始行" localSheetId="54">[26]書換え条件!#REF!</definedName>
    <definedName name="開始行" localSheetId="55">[26]書換え条件!#REF!</definedName>
    <definedName name="開始行" localSheetId="56">[26]書換え条件!#REF!</definedName>
    <definedName name="開始行" localSheetId="57">[26]書換え条件!#REF!</definedName>
    <definedName name="開始行" localSheetId="58">[26]書換え条件!#REF!</definedName>
    <definedName name="開始行" localSheetId="59">[26]書換え条件!#REF!</definedName>
    <definedName name="開始行" localSheetId="60">[26]書換え条件!#REF!</definedName>
    <definedName name="開始行" localSheetId="61">[26]書換え条件!#REF!</definedName>
    <definedName name="開始行" localSheetId="62">[26]書換え条件!#REF!</definedName>
    <definedName name="開始行" localSheetId="63">[26]書換え条件!#REF!</definedName>
    <definedName name="開始行" localSheetId="64">[26]書換え条件!#REF!</definedName>
    <definedName name="開始行" localSheetId="65">[26]書換え条件!#REF!</definedName>
    <definedName name="開始行" localSheetId="66">[26]書換え条件!#REF!</definedName>
    <definedName name="開始行" localSheetId="67">[26]書換え条件!#REF!</definedName>
    <definedName name="開始行" localSheetId="68">[26]書換え条件!#REF!</definedName>
    <definedName name="開始行" localSheetId="69">[26]書換え条件!#REF!</definedName>
    <definedName name="開始行" localSheetId="70">[26]書換え条件!#REF!</definedName>
    <definedName name="開始行" localSheetId="71">[26]書換え条件!#REF!</definedName>
    <definedName name="開始行" localSheetId="72">[26]書換え条件!#REF!</definedName>
    <definedName name="開始行" localSheetId="73">[26]書換え条件!#REF!</definedName>
    <definedName name="開始行" localSheetId="74">[26]書換え条件!#REF!</definedName>
    <definedName name="開始行" localSheetId="75">[26]書換え条件!#REF!</definedName>
    <definedName name="開始行" localSheetId="76">[26]書換え条件!#REF!</definedName>
    <definedName name="開始行" localSheetId="77">[26]書換え条件!#REF!</definedName>
    <definedName name="開始行" localSheetId="78">[26]書換え条件!#REF!</definedName>
    <definedName name="開始行" localSheetId="79">[26]書換え条件!#REF!</definedName>
    <definedName name="開始行" localSheetId="80">[26]書換え条件!#REF!</definedName>
    <definedName name="開始行" localSheetId="81">[26]書換え条件!#REF!</definedName>
    <definedName name="開始行" localSheetId="82">[26]書換え条件!#REF!</definedName>
    <definedName name="開始行" localSheetId="83">[26]書換え条件!#REF!</definedName>
    <definedName name="開始行" localSheetId="84">[26]書換え条件!#REF!</definedName>
    <definedName name="開始行" localSheetId="85">[26]書換え条件!#REF!</definedName>
    <definedName name="開始行" localSheetId="86">[26]書換え条件!#REF!</definedName>
    <definedName name="開始行" localSheetId="87">[26]書換え条件!#REF!</definedName>
    <definedName name="開始行" localSheetId="88">[26]書換え条件!#REF!</definedName>
    <definedName name="開始行" localSheetId="89">[26]書換え条件!#REF!</definedName>
    <definedName name="開始行" localSheetId="90">[26]書換え条件!#REF!</definedName>
    <definedName name="開始行" localSheetId="91">[26]書換え条件!#REF!</definedName>
    <definedName name="開始行" localSheetId="92">[26]書換え条件!#REF!</definedName>
    <definedName name="開始行" localSheetId="93">[26]書換え条件!#REF!</definedName>
    <definedName name="開始行" localSheetId="94">[26]書換え条件!#REF!</definedName>
    <definedName name="開始行" localSheetId="95">[26]書換え条件!#REF!</definedName>
    <definedName name="開始行" localSheetId="96">[26]書換え条件!#REF!</definedName>
    <definedName name="開始行" localSheetId="97">[26]書換え条件!#REF!</definedName>
    <definedName name="開始行" localSheetId="98">[26]書換え条件!#REF!</definedName>
    <definedName name="開始行" localSheetId="99">[26]書換え条件!#REF!</definedName>
    <definedName name="開始行" localSheetId="100">[26]書換え条件!#REF!</definedName>
    <definedName name="開始行" localSheetId="101">[26]書換え条件!#REF!</definedName>
    <definedName name="開始行" localSheetId="102">[26]書換え条件!#REF!</definedName>
    <definedName name="開始行" localSheetId="103">[26]書換え条件!#REF!</definedName>
    <definedName name="開始行" localSheetId="15">[26]書換え条件!#REF!</definedName>
    <definedName name="開始行" localSheetId="16">[26]書換え条件!#REF!</definedName>
    <definedName name="開始行" localSheetId="20">[26]書換え条件!#REF!</definedName>
    <definedName name="開始行" localSheetId="21">[26]書換え条件!#REF!</definedName>
    <definedName name="開始行" localSheetId="22">[26]書換え条件!#REF!</definedName>
    <definedName name="開始行" localSheetId="23">[26]書換え条件!#REF!</definedName>
    <definedName name="開始行" localSheetId="17">[26]書換え条件!#REF!</definedName>
    <definedName name="開始行" localSheetId="24">[26]書換え条件!#REF!</definedName>
    <definedName name="開始行" localSheetId="25">[26]書換え条件!#REF!</definedName>
    <definedName name="開始行" localSheetId="18">[26]書換え条件!#REF!</definedName>
    <definedName name="開始行" localSheetId="19">[26]書換え条件!#REF!</definedName>
    <definedName name="開始行" localSheetId="5">[26]書換え条件!#REF!</definedName>
    <definedName name="開始行" localSheetId="6">[26]書換え条件!#REF!</definedName>
    <definedName name="開始行" localSheetId="7">[26]書換え条件!#REF!</definedName>
    <definedName name="開始行" localSheetId="8">[26]書換え条件!#REF!</definedName>
    <definedName name="開始行" localSheetId="9">[26]書換え条件!#REF!</definedName>
    <definedName name="開始行" localSheetId="10">[26]書換え条件!#REF!</definedName>
    <definedName name="開始行" localSheetId="11">[26]書換え条件!#REF!</definedName>
    <definedName name="開始行" localSheetId="12">[26]書換え条件!#REF!</definedName>
    <definedName name="開始行" localSheetId="13">[26]書換え条件!#REF!</definedName>
    <definedName name="開始行" localSheetId="14">[26]書換え条件!#REF!</definedName>
    <definedName name="開始行">[26]書換え条件!#REF!</definedName>
    <definedName name="基礎" localSheetId="27">#REF!</definedName>
    <definedName name="基礎" localSheetId="26">#REF!</definedName>
    <definedName name="基礎" localSheetId="28">#REF!</definedName>
    <definedName name="基礎" localSheetId="29">#REF!</definedName>
    <definedName name="基礎" localSheetId="30">#REF!</definedName>
    <definedName name="基礎" localSheetId="31">#REF!</definedName>
    <definedName name="基礎" localSheetId="32">#REF!</definedName>
    <definedName name="基礎" localSheetId="33">#REF!</definedName>
    <definedName name="基礎" localSheetId="34">#REF!</definedName>
    <definedName name="基礎" localSheetId="35">#REF!</definedName>
    <definedName name="基礎" localSheetId="36">#REF!</definedName>
    <definedName name="基礎" localSheetId="37">#REF!</definedName>
    <definedName name="基礎" localSheetId="38">#REF!</definedName>
    <definedName name="基礎" localSheetId="39">#REF!</definedName>
    <definedName name="基礎" localSheetId="40">#REF!</definedName>
    <definedName name="基礎" localSheetId="41">#REF!</definedName>
    <definedName name="基礎" localSheetId="42">#REF!</definedName>
    <definedName name="基礎" localSheetId="43">#REF!</definedName>
    <definedName name="基礎" localSheetId="44">#REF!</definedName>
    <definedName name="基礎" localSheetId="45">#REF!</definedName>
    <definedName name="基礎" localSheetId="46">#REF!</definedName>
    <definedName name="基礎" localSheetId="47">#REF!</definedName>
    <definedName name="基礎" localSheetId="48">#REF!</definedName>
    <definedName name="基礎" localSheetId="49">#REF!</definedName>
    <definedName name="基礎" localSheetId="50">#REF!</definedName>
    <definedName name="基礎" localSheetId="51">#REF!</definedName>
    <definedName name="基礎" localSheetId="52">#REF!</definedName>
    <definedName name="基礎" localSheetId="53">#REF!</definedName>
    <definedName name="基礎" localSheetId="54">#REF!</definedName>
    <definedName name="基礎" localSheetId="55">#REF!</definedName>
    <definedName name="基礎" localSheetId="56">#REF!</definedName>
    <definedName name="基礎" localSheetId="57">#REF!</definedName>
    <definedName name="基礎" localSheetId="58">#REF!</definedName>
    <definedName name="基礎" localSheetId="59">#REF!</definedName>
    <definedName name="基礎" localSheetId="60">#REF!</definedName>
    <definedName name="基礎" localSheetId="61">#REF!</definedName>
    <definedName name="基礎" localSheetId="62">#REF!</definedName>
    <definedName name="基礎" localSheetId="63">#REF!</definedName>
    <definedName name="基礎" localSheetId="64">#REF!</definedName>
    <definedName name="基礎" localSheetId="65">#REF!</definedName>
    <definedName name="基礎" localSheetId="66">#REF!</definedName>
    <definedName name="基礎" localSheetId="67">#REF!</definedName>
    <definedName name="基礎" localSheetId="68">#REF!</definedName>
    <definedName name="基礎" localSheetId="69">#REF!</definedName>
    <definedName name="基礎" localSheetId="70">#REF!</definedName>
    <definedName name="基礎" localSheetId="71">#REF!</definedName>
    <definedName name="基礎" localSheetId="72">#REF!</definedName>
    <definedName name="基礎" localSheetId="73">#REF!</definedName>
    <definedName name="基礎" localSheetId="74">#REF!</definedName>
    <definedName name="基礎" localSheetId="75">#REF!</definedName>
    <definedName name="基礎" localSheetId="76">#REF!</definedName>
    <definedName name="基礎" localSheetId="77">#REF!</definedName>
    <definedName name="基礎" localSheetId="78">#REF!</definedName>
    <definedName name="基礎" localSheetId="79">#REF!</definedName>
    <definedName name="基礎" localSheetId="80">#REF!</definedName>
    <definedName name="基礎" localSheetId="81">#REF!</definedName>
    <definedName name="基礎" localSheetId="82">#REF!</definedName>
    <definedName name="基礎" localSheetId="83">#REF!</definedName>
    <definedName name="基礎" localSheetId="84">#REF!</definedName>
    <definedName name="基礎" localSheetId="85">#REF!</definedName>
    <definedName name="基礎" localSheetId="86">#REF!</definedName>
    <definedName name="基礎" localSheetId="87">#REF!</definedName>
    <definedName name="基礎" localSheetId="88">#REF!</definedName>
    <definedName name="基礎" localSheetId="89">#REF!</definedName>
    <definedName name="基礎" localSheetId="90">#REF!</definedName>
    <definedName name="基礎" localSheetId="91">#REF!</definedName>
    <definedName name="基礎" localSheetId="92">#REF!</definedName>
    <definedName name="基礎" localSheetId="93">#REF!</definedName>
    <definedName name="基礎" localSheetId="94">#REF!</definedName>
    <definedName name="基礎" localSheetId="95">#REF!</definedName>
    <definedName name="基礎" localSheetId="96">#REF!</definedName>
    <definedName name="基礎" localSheetId="97">#REF!</definedName>
    <definedName name="基礎" localSheetId="98">#REF!</definedName>
    <definedName name="基礎" localSheetId="99">#REF!</definedName>
    <definedName name="基礎" localSheetId="100">#REF!</definedName>
    <definedName name="基礎" localSheetId="101">#REF!</definedName>
    <definedName name="基礎" localSheetId="102">#REF!</definedName>
    <definedName name="基礎" localSheetId="103">#REF!</definedName>
    <definedName name="基礎" localSheetId="15">#REF!</definedName>
    <definedName name="基礎" localSheetId="16">#REF!</definedName>
    <definedName name="基礎" localSheetId="20">#REF!</definedName>
    <definedName name="基礎" localSheetId="21">#REF!</definedName>
    <definedName name="基礎" localSheetId="22">#REF!</definedName>
    <definedName name="基礎" localSheetId="23">#REF!</definedName>
    <definedName name="基礎" localSheetId="17">#REF!</definedName>
    <definedName name="基礎" localSheetId="24">#REF!</definedName>
    <definedName name="基礎" localSheetId="25">#REF!</definedName>
    <definedName name="基礎" localSheetId="18">#REF!</definedName>
    <definedName name="基礎" localSheetId="19">#REF!</definedName>
    <definedName name="基礎" localSheetId="5">#REF!</definedName>
    <definedName name="基礎" localSheetId="6">#REF!</definedName>
    <definedName name="基礎" localSheetId="7">#REF!</definedName>
    <definedName name="基礎" localSheetId="8">#REF!</definedName>
    <definedName name="基礎" localSheetId="9">#REF!</definedName>
    <definedName name="基礎" localSheetId="10">#REF!</definedName>
    <definedName name="基礎" localSheetId="11">#REF!</definedName>
    <definedName name="基礎" localSheetId="12">#REF!</definedName>
    <definedName name="基礎" localSheetId="13">#REF!</definedName>
    <definedName name="基礎" localSheetId="14">#REF!</definedName>
    <definedName name="基礎">#REF!</definedName>
    <definedName name="機能" localSheetId="27">#REF!</definedName>
    <definedName name="機能" localSheetId="26">#REF!</definedName>
    <definedName name="機能" localSheetId="28">#REF!</definedName>
    <definedName name="機能" localSheetId="29">#REF!</definedName>
    <definedName name="機能" localSheetId="30">#REF!</definedName>
    <definedName name="機能" localSheetId="31">#REF!</definedName>
    <definedName name="機能" localSheetId="32">#REF!</definedName>
    <definedName name="機能" localSheetId="33">#REF!</definedName>
    <definedName name="機能" localSheetId="34">#REF!</definedName>
    <definedName name="機能" localSheetId="35">#REF!</definedName>
    <definedName name="機能" localSheetId="36">#REF!</definedName>
    <definedName name="機能" localSheetId="37">#REF!</definedName>
    <definedName name="機能" localSheetId="38">#REF!</definedName>
    <definedName name="機能" localSheetId="39">#REF!</definedName>
    <definedName name="機能" localSheetId="40">#REF!</definedName>
    <definedName name="機能" localSheetId="41">#REF!</definedName>
    <definedName name="機能" localSheetId="42">#REF!</definedName>
    <definedName name="機能" localSheetId="43">#REF!</definedName>
    <definedName name="機能" localSheetId="44">#REF!</definedName>
    <definedName name="機能" localSheetId="45">#REF!</definedName>
    <definedName name="機能" localSheetId="46">#REF!</definedName>
    <definedName name="機能" localSheetId="47">#REF!</definedName>
    <definedName name="機能" localSheetId="48">#REF!</definedName>
    <definedName name="機能" localSheetId="49">#REF!</definedName>
    <definedName name="機能" localSheetId="50">#REF!</definedName>
    <definedName name="機能" localSheetId="51">#REF!</definedName>
    <definedName name="機能" localSheetId="52">#REF!</definedName>
    <definedName name="機能" localSheetId="53">#REF!</definedName>
    <definedName name="機能" localSheetId="54">#REF!</definedName>
    <definedName name="機能" localSheetId="55">#REF!</definedName>
    <definedName name="機能" localSheetId="56">#REF!</definedName>
    <definedName name="機能" localSheetId="57">#REF!</definedName>
    <definedName name="機能" localSheetId="58">#REF!</definedName>
    <definedName name="機能" localSheetId="59">#REF!</definedName>
    <definedName name="機能" localSheetId="60">#REF!</definedName>
    <definedName name="機能" localSheetId="61">#REF!</definedName>
    <definedName name="機能" localSheetId="62">#REF!</definedName>
    <definedName name="機能" localSheetId="63">#REF!</definedName>
    <definedName name="機能" localSheetId="64">#REF!</definedName>
    <definedName name="機能" localSheetId="65">#REF!</definedName>
    <definedName name="機能" localSheetId="66">#REF!</definedName>
    <definedName name="機能" localSheetId="67">#REF!</definedName>
    <definedName name="機能" localSheetId="68">#REF!</definedName>
    <definedName name="機能" localSheetId="69">#REF!</definedName>
    <definedName name="機能" localSheetId="70">#REF!</definedName>
    <definedName name="機能" localSheetId="71">#REF!</definedName>
    <definedName name="機能" localSheetId="72">#REF!</definedName>
    <definedName name="機能" localSheetId="73">#REF!</definedName>
    <definedName name="機能" localSheetId="74">#REF!</definedName>
    <definedName name="機能" localSheetId="75">#REF!</definedName>
    <definedName name="機能" localSheetId="76">#REF!</definedName>
    <definedName name="機能" localSheetId="77">#REF!</definedName>
    <definedName name="機能" localSheetId="78">#REF!</definedName>
    <definedName name="機能" localSheetId="79">#REF!</definedName>
    <definedName name="機能" localSheetId="80">#REF!</definedName>
    <definedName name="機能" localSheetId="81">#REF!</definedName>
    <definedName name="機能" localSheetId="82">#REF!</definedName>
    <definedName name="機能" localSheetId="83">#REF!</definedName>
    <definedName name="機能" localSheetId="84">#REF!</definedName>
    <definedName name="機能" localSheetId="85">#REF!</definedName>
    <definedName name="機能" localSheetId="86">#REF!</definedName>
    <definedName name="機能" localSheetId="87">#REF!</definedName>
    <definedName name="機能" localSheetId="88">#REF!</definedName>
    <definedName name="機能" localSheetId="89">#REF!</definedName>
    <definedName name="機能" localSheetId="90">#REF!</definedName>
    <definedName name="機能" localSheetId="91">#REF!</definedName>
    <definedName name="機能" localSheetId="92">#REF!</definedName>
    <definedName name="機能" localSheetId="93">#REF!</definedName>
    <definedName name="機能" localSheetId="94">#REF!</definedName>
    <definedName name="機能" localSheetId="95">#REF!</definedName>
    <definedName name="機能" localSheetId="96">#REF!</definedName>
    <definedName name="機能" localSheetId="97">#REF!</definedName>
    <definedName name="機能" localSheetId="98">#REF!</definedName>
    <definedName name="機能" localSheetId="99">#REF!</definedName>
    <definedName name="機能" localSheetId="100">#REF!</definedName>
    <definedName name="機能" localSheetId="101">#REF!</definedName>
    <definedName name="機能" localSheetId="102">#REF!</definedName>
    <definedName name="機能" localSheetId="103">#REF!</definedName>
    <definedName name="機能" localSheetId="15">#REF!</definedName>
    <definedName name="機能" localSheetId="16">#REF!</definedName>
    <definedName name="機能" localSheetId="20">#REF!</definedName>
    <definedName name="機能" localSheetId="21">#REF!</definedName>
    <definedName name="機能" localSheetId="22">#REF!</definedName>
    <definedName name="機能" localSheetId="23">#REF!</definedName>
    <definedName name="機能" localSheetId="17">#REF!</definedName>
    <definedName name="機能" localSheetId="24">#REF!</definedName>
    <definedName name="機能" localSheetId="25">#REF!</definedName>
    <definedName name="機能" localSheetId="18">#REF!</definedName>
    <definedName name="機能" localSheetId="19">#REF!</definedName>
    <definedName name="機能" localSheetId="5">#REF!</definedName>
    <definedName name="機能" localSheetId="6">#REF!</definedName>
    <definedName name="機能" localSheetId="7">#REF!</definedName>
    <definedName name="機能" localSheetId="8">#REF!</definedName>
    <definedName name="機能" localSheetId="9">#REF!</definedName>
    <definedName name="機能" localSheetId="10">#REF!</definedName>
    <definedName name="機能" localSheetId="11">#REF!</definedName>
    <definedName name="機能" localSheetId="12">#REF!</definedName>
    <definedName name="機能" localSheetId="13">#REF!</definedName>
    <definedName name="機能" localSheetId="14">#REF!</definedName>
    <definedName name="機能">#REF!</definedName>
    <definedName name="検索" localSheetId="27">#REF!</definedName>
    <definedName name="検索" localSheetId="26">#REF!</definedName>
    <definedName name="検索" localSheetId="28">#REF!</definedName>
    <definedName name="検索" localSheetId="29">#REF!</definedName>
    <definedName name="検索" localSheetId="30">#REF!</definedName>
    <definedName name="検索" localSheetId="31">#REF!</definedName>
    <definedName name="検索" localSheetId="32">#REF!</definedName>
    <definedName name="検索" localSheetId="33">#REF!</definedName>
    <definedName name="検索" localSheetId="34">#REF!</definedName>
    <definedName name="検索" localSheetId="35">#REF!</definedName>
    <definedName name="検索" localSheetId="36">#REF!</definedName>
    <definedName name="検索" localSheetId="37">#REF!</definedName>
    <definedName name="検索" localSheetId="38">#REF!</definedName>
    <definedName name="検索" localSheetId="39">#REF!</definedName>
    <definedName name="検索" localSheetId="40">#REF!</definedName>
    <definedName name="検索" localSheetId="41">#REF!</definedName>
    <definedName name="検索" localSheetId="42">#REF!</definedName>
    <definedName name="検索" localSheetId="43">#REF!</definedName>
    <definedName name="検索" localSheetId="44">#REF!</definedName>
    <definedName name="検索" localSheetId="45">#REF!</definedName>
    <definedName name="検索" localSheetId="46">#REF!</definedName>
    <definedName name="検索" localSheetId="47">#REF!</definedName>
    <definedName name="検索" localSheetId="48">#REF!</definedName>
    <definedName name="検索" localSheetId="49">#REF!</definedName>
    <definedName name="検索" localSheetId="50">#REF!</definedName>
    <definedName name="検索" localSheetId="51">#REF!</definedName>
    <definedName name="検索" localSheetId="52">#REF!</definedName>
    <definedName name="検索" localSheetId="53">#REF!</definedName>
    <definedName name="検索" localSheetId="54">#REF!</definedName>
    <definedName name="検索" localSheetId="55">#REF!</definedName>
    <definedName name="検索" localSheetId="56">#REF!</definedName>
    <definedName name="検索" localSheetId="57">#REF!</definedName>
    <definedName name="検索" localSheetId="58">#REF!</definedName>
    <definedName name="検索" localSheetId="59">#REF!</definedName>
    <definedName name="検索" localSheetId="60">#REF!</definedName>
    <definedName name="検索" localSheetId="61">#REF!</definedName>
    <definedName name="検索" localSheetId="62">#REF!</definedName>
    <definedName name="検索" localSheetId="63">#REF!</definedName>
    <definedName name="検索" localSheetId="64">#REF!</definedName>
    <definedName name="検索" localSheetId="65">#REF!</definedName>
    <definedName name="検索" localSheetId="66">#REF!</definedName>
    <definedName name="検索" localSheetId="67">#REF!</definedName>
    <definedName name="検索" localSheetId="68">#REF!</definedName>
    <definedName name="検索" localSheetId="69">#REF!</definedName>
    <definedName name="検索" localSheetId="70">#REF!</definedName>
    <definedName name="検索" localSheetId="71">#REF!</definedName>
    <definedName name="検索" localSheetId="72">#REF!</definedName>
    <definedName name="検索" localSheetId="73">#REF!</definedName>
    <definedName name="検索" localSheetId="74">#REF!</definedName>
    <definedName name="検索" localSheetId="75">#REF!</definedName>
    <definedName name="検索" localSheetId="76">#REF!</definedName>
    <definedName name="検索" localSheetId="77">#REF!</definedName>
    <definedName name="検索" localSheetId="78">#REF!</definedName>
    <definedName name="検索" localSheetId="79">#REF!</definedName>
    <definedName name="検索" localSheetId="80">#REF!</definedName>
    <definedName name="検索" localSheetId="81">#REF!</definedName>
    <definedName name="検索" localSheetId="82">#REF!</definedName>
    <definedName name="検索" localSheetId="83">#REF!</definedName>
    <definedName name="検索" localSheetId="84">#REF!</definedName>
    <definedName name="検索" localSheetId="85">#REF!</definedName>
    <definedName name="検索" localSheetId="86">#REF!</definedName>
    <definedName name="検索" localSheetId="87">#REF!</definedName>
    <definedName name="検索" localSheetId="88">#REF!</definedName>
    <definedName name="検索" localSheetId="89">#REF!</definedName>
    <definedName name="検索" localSheetId="90">#REF!</definedName>
    <definedName name="検索" localSheetId="91">#REF!</definedName>
    <definedName name="検索" localSheetId="92">#REF!</definedName>
    <definedName name="検索" localSheetId="93">#REF!</definedName>
    <definedName name="検索" localSheetId="94">#REF!</definedName>
    <definedName name="検索" localSheetId="95">#REF!</definedName>
    <definedName name="検索" localSheetId="96">#REF!</definedName>
    <definedName name="検索" localSheetId="97">#REF!</definedName>
    <definedName name="検索" localSheetId="98">#REF!</definedName>
    <definedName name="検索" localSheetId="99">#REF!</definedName>
    <definedName name="検索" localSheetId="100">#REF!</definedName>
    <definedName name="検索" localSheetId="101">#REF!</definedName>
    <definedName name="検索" localSheetId="102">#REF!</definedName>
    <definedName name="検索" localSheetId="103">#REF!</definedName>
    <definedName name="検索" localSheetId="15">#REF!</definedName>
    <definedName name="検索" localSheetId="16">#REF!</definedName>
    <definedName name="検索" localSheetId="20">#REF!</definedName>
    <definedName name="検索" localSheetId="21">#REF!</definedName>
    <definedName name="検索" localSheetId="22">#REF!</definedName>
    <definedName name="検索" localSheetId="23">#REF!</definedName>
    <definedName name="検索" localSheetId="17">#REF!</definedName>
    <definedName name="検索" localSheetId="24">#REF!</definedName>
    <definedName name="検索" localSheetId="25">#REF!</definedName>
    <definedName name="検索" localSheetId="18">#REF!</definedName>
    <definedName name="検索" localSheetId="19">#REF!</definedName>
    <definedName name="検索" localSheetId="5">#REF!</definedName>
    <definedName name="検索" localSheetId="6">#REF!</definedName>
    <definedName name="検索" localSheetId="7">#REF!</definedName>
    <definedName name="検索" localSheetId="8">#REF!</definedName>
    <definedName name="検索" localSheetId="9">#REF!</definedName>
    <definedName name="検索" localSheetId="10">#REF!</definedName>
    <definedName name="検索" localSheetId="11">#REF!</definedName>
    <definedName name="検索" localSheetId="12">#REF!</definedName>
    <definedName name="検索" localSheetId="13">#REF!</definedName>
    <definedName name="検索" localSheetId="14">#REF!</definedName>
    <definedName name="検索">#REF!</definedName>
    <definedName name="現地共通費率" localSheetId="27">#REF!</definedName>
    <definedName name="現地共通費率" localSheetId="26">#REF!</definedName>
    <definedName name="現地共通費率" localSheetId="28">#REF!</definedName>
    <definedName name="現地共通費率" localSheetId="29">#REF!</definedName>
    <definedName name="現地共通費率" localSheetId="30">#REF!</definedName>
    <definedName name="現地共通費率" localSheetId="31">#REF!</definedName>
    <definedName name="現地共通費率" localSheetId="32">#REF!</definedName>
    <definedName name="現地共通費率" localSheetId="33">#REF!</definedName>
    <definedName name="現地共通費率" localSheetId="34">#REF!</definedName>
    <definedName name="現地共通費率" localSheetId="35">#REF!</definedName>
    <definedName name="現地共通費率" localSheetId="36">#REF!</definedName>
    <definedName name="現地共通費率" localSheetId="37">#REF!</definedName>
    <definedName name="現地共通費率" localSheetId="38">#REF!</definedName>
    <definedName name="現地共通費率" localSheetId="39">#REF!</definedName>
    <definedName name="現地共通費率" localSheetId="40">#REF!</definedName>
    <definedName name="現地共通費率" localSheetId="41">#REF!</definedName>
    <definedName name="現地共通費率" localSheetId="42">#REF!</definedName>
    <definedName name="現地共通費率" localSheetId="43">#REF!</definedName>
    <definedName name="現地共通費率" localSheetId="44">#REF!</definedName>
    <definedName name="現地共通費率" localSheetId="45">#REF!</definedName>
    <definedName name="現地共通費率" localSheetId="46">#REF!</definedName>
    <definedName name="現地共通費率" localSheetId="47">#REF!</definedName>
    <definedName name="現地共通費率" localSheetId="48">#REF!</definedName>
    <definedName name="現地共通費率" localSheetId="49">#REF!</definedName>
    <definedName name="現地共通費率" localSheetId="50">#REF!</definedName>
    <definedName name="現地共通費率" localSheetId="51">#REF!</definedName>
    <definedName name="現地共通費率" localSheetId="52">#REF!</definedName>
    <definedName name="現地共通費率" localSheetId="53">#REF!</definedName>
    <definedName name="現地共通費率" localSheetId="54">#REF!</definedName>
    <definedName name="現地共通費率" localSheetId="55">#REF!</definedName>
    <definedName name="現地共通費率" localSheetId="56">#REF!</definedName>
    <definedName name="現地共通費率" localSheetId="57">#REF!</definedName>
    <definedName name="現地共通費率" localSheetId="58">#REF!</definedName>
    <definedName name="現地共通費率" localSheetId="59">#REF!</definedName>
    <definedName name="現地共通費率" localSheetId="60">#REF!</definedName>
    <definedName name="現地共通費率" localSheetId="61">#REF!</definedName>
    <definedName name="現地共通費率" localSheetId="62">#REF!</definedName>
    <definedName name="現地共通費率" localSheetId="63">#REF!</definedName>
    <definedName name="現地共通費率" localSheetId="64">#REF!</definedName>
    <definedName name="現地共通費率" localSheetId="65">#REF!</definedName>
    <definedName name="現地共通費率" localSheetId="66">#REF!</definedName>
    <definedName name="現地共通費率" localSheetId="67">#REF!</definedName>
    <definedName name="現地共通費率" localSheetId="68">#REF!</definedName>
    <definedName name="現地共通費率" localSheetId="69">#REF!</definedName>
    <definedName name="現地共通費率" localSheetId="70">#REF!</definedName>
    <definedName name="現地共通費率" localSheetId="71">#REF!</definedName>
    <definedName name="現地共通費率" localSheetId="72">#REF!</definedName>
    <definedName name="現地共通費率" localSheetId="73">#REF!</definedName>
    <definedName name="現地共通費率" localSheetId="74">#REF!</definedName>
    <definedName name="現地共通費率" localSheetId="75">#REF!</definedName>
    <definedName name="現地共通費率" localSheetId="76">#REF!</definedName>
    <definedName name="現地共通費率" localSheetId="77">#REF!</definedName>
    <definedName name="現地共通費率" localSheetId="78">#REF!</definedName>
    <definedName name="現地共通費率" localSheetId="79">#REF!</definedName>
    <definedName name="現地共通費率" localSheetId="80">#REF!</definedName>
    <definedName name="現地共通費率" localSheetId="81">#REF!</definedName>
    <definedName name="現地共通費率" localSheetId="82">#REF!</definedName>
    <definedName name="現地共通費率" localSheetId="83">#REF!</definedName>
    <definedName name="現地共通費率" localSheetId="84">#REF!</definedName>
    <definedName name="現地共通費率" localSheetId="85">#REF!</definedName>
    <definedName name="現地共通費率" localSheetId="86">#REF!</definedName>
    <definedName name="現地共通費率" localSheetId="87">#REF!</definedName>
    <definedName name="現地共通費率" localSheetId="88">#REF!</definedName>
    <definedName name="現地共通費率" localSheetId="89">#REF!</definedName>
    <definedName name="現地共通費率" localSheetId="90">#REF!</definedName>
    <definedName name="現地共通費率" localSheetId="91">#REF!</definedName>
    <definedName name="現地共通費率" localSheetId="92">#REF!</definedName>
    <definedName name="現地共通費率" localSheetId="93">#REF!</definedName>
    <definedName name="現地共通費率" localSheetId="94">#REF!</definedName>
    <definedName name="現地共通費率" localSheetId="95">#REF!</definedName>
    <definedName name="現地共通費率" localSheetId="96">#REF!</definedName>
    <definedName name="現地共通費率" localSheetId="97">#REF!</definedName>
    <definedName name="現地共通費率" localSheetId="98">#REF!</definedName>
    <definedName name="現地共通費率" localSheetId="99">#REF!</definedName>
    <definedName name="現地共通費率" localSheetId="100">#REF!</definedName>
    <definedName name="現地共通費率" localSheetId="101">#REF!</definedName>
    <definedName name="現地共通費率" localSheetId="102">#REF!</definedName>
    <definedName name="現地共通費率" localSheetId="103">#REF!</definedName>
    <definedName name="現地共通費率" localSheetId="15">#REF!</definedName>
    <definedName name="現地共通費率" localSheetId="16">#REF!</definedName>
    <definedName name="現地共通費率" localSheetId="20">#REF!</definedName>
    <definedName name="現地共通費率" localSheetId="21">#REF!</definedName>
    <definedName name="現地共通費率" localSheetId="22">#REF!</definedName>
    <definedName name="現地共通費率" localSheetId="23">#REF!</definedName>
    <definedName name="現地共通費率" localSheetId="17">#REF!</definedName>
    <definedName name="現地共通費率" localSheetId="24">#REF!</definedName>
    <definedName name="現地共通費率" localSheetId="25">#REF!</definedName>
    <definedName name="現地共通費率" localSheetId="18">#REF!</definedName>
    <definedName name="現地共通費率" localSheetId="19">#REF!</definedName>
    <definedName name="現地共通費率" localSheetId="5">#REF!</definedName>
    <definedName name="現地共通費率" localSheetId="6">#REF!</definedName>
    <definedName name="現地共通費率" localSheetId="7">#REF!</definedName>
    <definedName name="現地共通費率" localSheetId="8">#REF!</definedName>
    <definedName name="現地共通費率" localSheetId="9">#REF!</definedName>
    <definedName name="現地共通費率" localSheetId="10">#REF!</definedName>
    <definedName name="現地共通費率" localSheetId="11">#REF!</definedName>
    <definedName name="現地共通費率" localSheetId="12">#REF!</definedName>
    <definedName name="現地共通費率" localSheetId="13">#REF!</definedName>
    <definedName name="現地共通費率" localSheetId="14">#REF!</definedName>
    <definedName name="現地共通費率">#REF!</definedName>
    <definedName name="現地材増値税除外品部品単価ﾄﾞﾙ" localSheetId="27">#REF!</definedName>
    <definedName name="現地材増値税除外品部品単価ﾄﾞﾙ" localSheetId="26">#REF!</definedName>
    <definedName name="現地材増値税除外品部品単価ﾄﾞﾙ" localSheetId="28">#REF!</definedName>
    <definedName name="現地材増値税除外品部品単価ﾄﾞﾙ" localSheetId="29">#REF!</definedName>
    <definedName name="現地材増値税除外品部品単価ﾄﾞﾙ" localSheetId="30">#REF!</definedName>
    <definedName name="現地材増値税除外品部品単価ﾄﾞﾙ" localSheetId="31">#REF!</definedName>
    <definedName name="現地材増値税除外品部品単価ﾄﾞﾙ" localSheetId="32">#REF!</definedName>
    <definedName name="現地材増値税除外品部品単価ﾄﾞﾙ" localSheetId="33">#REF!</definedName>
    <definedName name="現地材増値税除外品部品単価ﾄﾞﾙ" localSheetId="34">#REF!</definedName>
    <definedName name="現地材増値税除外品部品単価ﾄﾞﾙ" localSheetId="35">#REF!</definedName>
    <definedName name="現地材増値税除外品部品単価ﾄﾞﾙ" localSheetId="36">#REF!</definedName>
    <definedName name="現地材増値税除外品部品単価ﾄﾞﾙ" localSheetId="37">#REF!</definedName>
    <definedName name="現地材増値税除外品部品単価ﾄﾞﾙ" localSheetId="38">#REF!</definedName>
    <definedName name="現地材増値税除外品部品単価ﾄﾞﾙ" localSheetId="39">#REF!</definedName>
    <definedName name="現地材増値税除外品部品単価ﾄﾞﾙ" localSheetId="40">#REF!</definedName>
    <definedName name="現地材増値税除外品部品単価ﾄﾞﾙ" localSheetId="41">#REF!</definedName>
    <definedName name="現地材増値税除外品部品単価ﾄﾞﾙ" localSheetId="42">#REF!</definedName>
    <definedName name="現地材増値税除外品部品単価ﾄﾞﾙ" localSheetId="43">#REF!</definedName>
    <definedName name="現地材増値税除外品部品単価ﾄﾞﾙ" localSheetId="44">#REF!</definedName>
    <definedName name="現地材増値税除外品部品単価ﾄﾞﾙ" localSheetId="45">#REF!</definedName>
    <definedName name="現地材増値税除外品部品単価ﾄﾞﾙ" localSheetId="46">#REF!</definedName>
    <definedName name="現地材増値税除外品部品単価ﾄﾞﾙ" localSheetId="47">#REF!</definedName>
    <definedName name="現地材増値税除外品部品単価ﾄﾞﾙ" localSheetId="48">#REF!</definedName>
    <definedName name="現地材増値税除外品部品単価ﾄﾞﾙ" localSheetId="49">#REF!</definedName>
    <definedName name="現地材増値税除外品部品単価ﾄﾞﾙ" localSheetId="50">#REF!</definedName>
    <definedName name="現地材増値税除外品部品単価ﾄﾞﾙ" localSheetId="51">#REF!</definedName>
    <definedName name="現地材増値税除外品部品単価ﾄﾞﾙ" localSheetId="52">#REF!</definedName>
    <definedName name="現地材増値税除外品部品単価ﾄﾞﾙ" localSheetId="53">#REF!</definedName>
    <definedName name="現地材増値税除外品部品単価ﾄﾞﾙ" localSheetId="54">#REF!</definedName>
    <definedName name="現地材増値税除外品部品単価ﾄﾞﾙ" localSheetId="55">#REF!</definedName>
    <definedName name="現地材増値税除外品部品単価ﾄﾞﾙ" localSheetId="56">#REF!</definedName>
    <definedName name="現地材増値税除外品部品単価ﾄﾞﾙ" localSheetId="57">#REF!</definedName>
    <definedName name="現地材増値税除外品部品単価ﾄﾞﾙ" localSheetId="58">#REF!</definedName>
    <definedName name="現地材増値税除外品部品単価ﾄﾞﾙ" localSheetId="59">#REF!</definedName>
    <definedName name="現地材増値税除外品部品単価ﾄﾞﾙ" localSheetId="60">#REF!</definedName>
    <definedName name="現地材増値税除外品部品単価ﾄﾞﾙ" localSheetId="61">#REF!</definedName>
    <definedName name="現地材増値税除外品部品単価ﾄﾞﾙ" localSheetId="62">#REF!</definedName>
    <definedName name="現地材増値税除外品部品単価ﾄﾞﾙ" localSheetId="63">#REF!</definedName>
    <definedName name="現地材増値税除外品部品単価ﾄﾞﾙ" localSheetId="64">#REF!</definedName>
    <definedName name="現地材増値税除外品部品単価ﾄﾞﾙ" localSheetId="65">#REF!</definedName>
    <definedName name="現地材増値税除外品部品単価ﾄﾞﾙ" localSheetId="66">#REF!</definedName>
    <definedName name="現地材増値税除外品部品単価ﾄﾞﾙ" localSheetId="67">#REF!</definedName>
    <definedName name="現地材増値税除外品部品単価ﾄﾞﾙ" localSheetId="68">#REF!</definedName>
    <definedName name="現地材増値税除外品部品単価ﾄﾞﾙ" localSheetId="69">#REF!</definedName>
    <definedName name="現地材増値税除外品部品単価ﾄﾞﾙ" localSheetId="70">#REF!</definedName>
    <definedName name="現地材増値税除外品部品単価ﾄﾞﾙ" localSheetId="71">#REF!</definedName>
    <definedName name="現地材増値税除外品部品単価ﾄﾞﾙ" localSheetId="72">#REF!</definedName>
    <definedName name="現地材増値税除外品部品単価ﾄﾞﾙ" localSheetId="73">#REF!</definedName>
    <definedName name="現地材増値税除外品部品単価ﾄﾞﾙ" localSheetId="74">#REF!</definedName>
    <definedName name="現地材増値税除外品部品単価ﾄﾞﾙ" localSheetId="75">#REF!</definedName>
    <definedName name="現地材増値税除外品部品単価ﾄﾞﾙ" localSheetId="76">#REF!</definedName>
    <definedName name="現地材増値税除外品部品単価ﾄﾞﾙ" localSheetId="77">#REF!</definedName>
    <definedName name="現地材増値税除外品部品単価ﾄﾞﾙ" localSheetId="78">#REF!</definedName>
    <definedName name="現地材増値税除外品部品単価ﾄﾞﾙ" localSheetId="79">#REF!</definedName>
    <definedName name="現地材増値税除外品部品単価ﾄﾞﾙ" localSheetId="80">#REF!</definedName>
    <definedName name="現地材増値税除外品部品単価ﾄﾞﾙ" localSheetId="81">#REF!</definedName>
    <definedName name="現地材増値税除外品部品単価ﾄﾞﾙ" localSheetId="82">#REF!</definedName>
    <definedName name="現地材増値税除外品部品単価ﾄﾞﾙ" localSheetId="83">#REF!</definedName>
    <definedName name="現地材増値税除外品部品単価ﾄﾞﾙ" localSheetId="84">#REF!</definedName>
    <definedName name="現地材増値税除外品部品単価ﾄﾞﾙ" localSheetId="85">#REF!</definedName>
    <definedName name="現地材増値税除外品部品単価ﾄﾞﾙ" localSheetId="86">#REF!</definedName>
    <definedName name="現地材増値税除外品部品単価ﾄﾞﾙ" localSheetId="87">#REF!</definedName>
    <definedName name="現地材増値税除外品部品単価ﾄﾞﾙ" localSheetId="88">#REF!</definedName>
    <definedName name="現地材増値税除外品部品単価ﾄﾞﾙ" localSheetId="89">#REF!</definedName>
    <definedName name="現地材増値税除外品部品単価ﾄﾞﾙ" localSheetId="90">#REF!</definedName>
    <definedName name="現地材増値税除外品部品単価ﾄﾞﾙ" localSheetId="91">#REF!</definedName>
    <definedName name="現地材増値税除外品部品単価ﾄﾞﾙ" localSheetId="92">#REF!</definedName>
    <definedName name="現地材増値税除外品部品単価ﾄﾞﾙ" localSheetId="93">#REF!</definedName>
    <definedName name="現地材増値税除外品部品単価ﾄﾞﾙ" localSheetId="94">#REF!</definedName>
    <definedName name="現地材増値税除外品部品単価ﾄﾞﾙ" localSheetId="95">#REF!</definedName>
    <definedName name="現地材増値税除外品部品単価ﾄﾞﾙ" localSheetId="96">#REF!</definedName>
    <definedName name="現地材増値税除外品部品単価ﾄﾞﾙ" localSheetId="97">#REF!</definedName>
    <definedName name="現地材増値税除外品部品単価ﾄﾞﾙ" localSheetId="98">#REF!</definedName>
    <definedName name="現地材増値税除外品部品単価ﾄﾞﾙ" localSheetId="99">#REF!</definedName>
    <definedName name="現地材増値税除外品部品単価ﾄﾞﾙ" localSheetId="100">#REF!</definedName>
    <definedName name="現地材増値税除外品部品単価ﾄﾞﾙ" localSheetId="101">#REF!</definedName>
    <definedName name="現地材増値税除外品部品単価ﾄﾞﾙ" localSheetId="102">#REF!</definedName>
    <definedName name="現地材増値税除外品部品単価ﾄﾞﾙ" localSheetId="103">#REF!</definedName>
    <definedName name="現地材増値税除外品部品単価ﾄﾞﾙ" localSheetId="15">#REF!</definedName>
    <definedName name="現地材増値税除外品部品単価ﾄﾞﾙ" localSheetId="16">#REF!</definedName>
    <definedName name="現地材増値税除外品部品単価ﾄﾞﾙ" localSheetId="20">#REF!</definedName>
    <definedName name="現地材増値税除外品部品単価ﾄﾞﾙ" localSheetId="21">#REF!</definedName>
    <definedName name="現地材増値税除外品部品単価ﾄﾞﾙ" localSheetId="22">#REF!</definedName>
    <definedName name="現地材増値税除外品部品単価ﾄﾞﾙ" localSheetId="23">#REF!</definedName>
    <definedName name="現地材増値税除外品部品単価ﾄﾞﾙ" localSheetId="17">#REF!</definedName>
    <definedName name="現地材増値税除外品部品単価ﾄﾞﾙ" localSheetId="24">#REF!</definedName>
    <definedName name="現地材増値税除外品部品単価ﾄﾞﾙ" localSheetId="25">#REF!</definedName>
    <definedName name="現地材増値税除外品部品単価ﾄﾞﾙ" localSheetId="18">#REF!</definedName>
    <definedName name="現地材増値税除外品部品単価ﾄﾞﾙ" localSheetId="19">#REF!</definedName>
    <definedName name="現地材増値税除外品部品単価ﾄﾞﾙ" localSheetId="5">#REF!</definedName>
    <definedName name="現地材増値税除外品部品単価ﾄﾞﾙ" localSheetId="6">#REF!</definedName>
    <definedName name="現地材増値税除外品部品単価ﾄﾞﾙ" localSheetId="7">#REF!</definedName>
    <definedName name="現地材増値税除外品部品単価ﾄﾞﾙ" localSheetId="8">#REF!</definedName>
    <definedName name="現地材増値税除外品部品単価ﾄﾞﾙ" localSheetId="9">#REF!</definedName>
    <definedName name="現地材増値税除外品部品単価ﾄﾞﾙ" localSheetId="10">#REF!</definedName>
    <definedName name="現地材増値税除外品部品単価ﾄﾞﾙ" localSheetId="11">#REF!</definedName>
    <definedName name="現地材増値税除外品部品単価ﾄﾞﾙ" localSheetId="12">#REF!</definedName>
    <definedName name="現地材増値税除外品部品単価ﾄﾞﾙ" localSheetId="13">#REF!</definedName>
    <definedName name="現地材増値税除外品部品単価ﾄﾞﾙ" localSheetId="14">#REF!</definedName>
    <definedName name="現地材増値税除外品部品単価ﾄﾞﾙ">#REF!</definedName>
    <definedName name="現地材増値税対象部品単価元" localSheetId="27">#REF!</definedName>
    <definedName name="現地材増値税対象部品単価元" localSheetId="26">#REF!</definedName>
    <definedName name="現地材増値税対象部品単価元" localSheetId="28">#REF!</definedName>
    <definedName name="現地材増値税対象部品単価元" localSheetId="29">#REF!</definedName>
    <definedName name="現地材増値税対象部品単価元" localSheetId="30">#REF!</definedName>
    <definedName name="現地材増値税対象部品単価元" localSheetId="31">#REF!</definedName>
    <definedName name="現地材増値税対象部品単価元" localSheetId="32">#REF!</definedName>
    <definedName name="現地材増値税対象部品単価元" localSheetId="33">#REF!</definedName>
    <definedName name="現地材増値税対象部品単価元" localSheetId="34">#REF!</definedName>
    <definedName name="現地材増値税対象部品単価元" localSheetId="35">#REF!</definedName>
    <definedName name="現地材増値税対象部品単価元" localSheetId="36">#REF!</definedName>
    <definedName name="現地材増値税対象部品単価元" localSheetId="37">#REF!</definedName>
    <definedName name="現地材増値税対象部品単価元" localSheetId="38">#REF!</definedName>
    <definedName name="現地材増値税対象部品単価元" localSheetId="39">#REF!</definedName>
    <definedName name="現地材増値税対象部品単価元" localSheetId="40">#REF!</definedName>
    <definedName name="現地材増値税対象部品単価元" localSheetId="41">#REF!</definedName>
    <definedName name="現地材増値税対象部品単価元" localSheetId="42">#REF!</definedName>
    <definedName name="現地材増値税対象部品単価元" localSheetId="43">#REF!</definedName>
    <definedName name="現地材増値税対象部品単価元" localSheetId="44">#REF!</definedName>
    <definedName name="現地材増値税対象部品単価元" localSheetId="45">#REF!</definedName>
    <definedName name="現地材増値税対象部品単価元" localSheetId="46">#REF!</definedName>
    <definedName name="現地材増値税対象部品単価元" localSheetId="47">#REF!</definedName>
    <definedName name="現地材増値税対象部品単価元" localSheetId="48">#REF!</definedName>
    <definedName name="現地材増値税対象部品単価元" localSheetId="49">#REF!</definedName>
    <definedName name="現地材増値税対象部品単価元" localSheetId="50">#REF!</definedName>
    <definedName name="現地材増値税対象部品単価元" localSheetId="51">#REF!</definedName>
    <definedName name="現地材増値税対象部品単価元" localSheetId="52">#REF!</definedName>
    <definedName name="現地材増値税対象部品単価元" localSheetId="53">#REF!</definedName>
    <definedName name="現地材増値税対象部品単価元" localSheetId="54">#REF!</definedName>
    <definedName name="現地材増値税対象部品単価元" localSheetId="55">#REF!</definedName>
    <definedName name="現地材増値税対象部品単価元" localSheetId="56">#REF!</definedName>
    <definedName name="現地材増値税対象部品単価元" localSheetId="57">#REF!</definedName>
    <definedName name="現地材増値税対象部品単価元" localSheetId="58">#REF!</definedName>
    <definedName name="現地材増値税対象部品単価元" localSheetId="59">#REF!</definedName>
    <definedName name="現地材増値税対象部品単価元" localSheetId="60">#REF!</definedName>
    <definedName name="現地材増値税対象部品単価元" localSheetId="61">#REF!</definedName>
    <definedName name="現地材増値税対象部品単価元" localSheetId="62">#REF!</definedName>
    <definedName name="現地材増値税対象部品単価元" localSheetId="63">#REF!</definedName>
    <definedName name="現地材増値税対象部品単価元" localSheetId="64">#REF!</definedName>
    <definedName name="現地材増値税対象部品単価元" localSheetId="65">#REF!</definedName>
    <definedName name="現地材増値税対象部品単価元" localSheetId="66">#REF!</definedName>
    <definedName name="現地材増値税対象部品単価元" localSheetId="67">#REF!</definedName>
    <definedName name="現地材増値税対象部品単価元" localSheetId="68">#REF!</definedName>
    <definedName name="現地材増値税対象部品単価元" localSheetId="69">#REF!</definedName>
    <definedName name="現地材増値税対象部品単価元" localSheetId="70">#REF!</definedName>
    <definedName name="現地材増値税対象部品単価元" localSheetId="71">#REF!</definedName>
    <definedName name="現地材増値税対象部品単価元" localSheetId="72">#REF!</definedName>
    <definedName name="現地材増値税対象部品単価元" localSheetId="73">#REF!</definedName>
    <definedName name="現地材増値税対象部品単価元" localSheetId="74">#REF!</definedName>
    <definedName name="現地材増値税対象部品単価元" localSheetId="75">#REF!</definedName>
    <definedName name="現地材増値税対象部品単価元" localSheetId="76">#REF!</definedName>
    <definedName name="現地材増値税対象部品単価元" localSheetId="77">#REF!</definedName>
    <definedName name="現地材増値税対象部品単価元" localSheetId="78">#REF!</definedName>
    <definedName name="現地材増値税対象部品単価元" localSheetId="79">#REF!</definedName>
    <definedName name="現地材増値税対象部品単価元" localSheetId="80">#REF!</definedName>
    <definedName name="現地材増値税対象部品単価元" localSheetId="81">#REF!</definedName>
    <definedName name="現地材増値税対象部品単価元" localSheetId="82">#REF!</definedName>
    <definedName name="現地材増値税対象部品単価元" localSheetId="83">#REF!</definedName>
    <definedName name="現地材増値税対象部品単価元" localSheetId="84">#REF!</definedName>
    <definedName name="現地材増値税対象部品単価元" localSheetId="85">#REF!</definedName>
    <definedName name="現地材増値税対象部品単価元" localSheetId="86">#REF!</definedName>
    <definedName name="現地材増値税対象部品単価元" localSheetId="87">#REF!</definedName>
    <definedName name="現地材増値税対象部品単価元" localSheetId="88">#REF!</definedName>
    <definedName name="現地材増値税対象部品単価元" localSheetId="89">#REF!</definedName>
    <definedName name="現地材増値税対象部品単価元" localSheetId="90">#REF!</definedName>
    <definedName name="現地材増値税対象部品単価元" localSheetId="91">#REF!</definedName>
    <definedName name="現地材増値税対象部品単価元" localSheetId="92">#REF!</definedName>
    <definedName name="現地材増値税対象部品単価元" localSheetId="93">#REF!</definedName>
    <definedName name="現地材増値税対象部品単価元" localSheetId="94">#REF!</definedName>
    <definedName name="現地材増値税対象部品単価元" localSheetId="95">#REF!</definedName>
    <definedName name="現地材増値税対象部品単価元" localSheetId="96">#REF!</definedName>
    <definedName name="現地材増値税対象部品単価元" localSheetId="97">#REF!</definedName>
    <definedName name="現地材増値税対象部品単価元" localSheetId="98">#REF!</definedName>
    <definedName name="現地材増値税対象部品単価元" localSheetId="99">#REF!</definedName>
    <definedName name="現地材増値税対象部品単価元" localSheetId="100">#REF!</definedName>
    <definedName name="現地材増値税対象部品単価元" localSheetId="101">#REF!</definedName>
    <definedName name="現地材増値税対象部品単価元" localSheetId="102">#REF!</definedName>
    <definedName name="現地材増値税対象部品単価元" localSheetId="103">#REF!</definedName>
    <definedName name="現地材増値税対象部品単価元" localSheetId="15">#REF!</definedName>
    <definedName name="現地材増値税対象部品単価元" localSheetId="16">#REF!</definedName>
    <definedName name="現地材増値税対象部品単価元" localSheetId="20">#REF!</definedName>
    <definedName name="現地材増値税対象部品単価元" localSheetId="21">#REF!</definedName>
    <definedName name="現地材増値税対象部品単価元" localSheetId="22">#REF!</definedName>
    <definedName name="現地材増値税対象部品単価元" localSheetId="23">#REF!</definedName>
    <definedName name="現地材増値税対象部品単価元" localSheetId="17">#REF!</definedName>
    <definedName name="現地材増値税対象部品単価元" localSheetId="24">#REF!</definedName>
    <definedName name="現地材増値税対象部品単価元" localSheetId="25">#REF!</definedName>
    <definedName name="現地材増値税対象部品単価元" localSheetId="18">#REF!</definedName>
    <definedName name="現地材増値税対象部品単価元" localSheetId="19">#REF!</definedName>
    <definedName name="現地材増値税対象部品単価元" localSheetId="5">#REF!</definedName>
    <definedName name="現地材増値税対象部品単価元" localSheetId="6">#REF!</definedName>
    <definedName name="現地材増値税対象部品単価元" localSheetId="7">#REF!</definedName>
    <definedName name="現地材増値税対象部品単価元" localSheetId="8">#REF!</definedName>
    <definedName name="現地材増値税対象部品単価元" localSheetId="9">#REF!</definedName>
    <definedName name="現地材増値税対象部品単価元" localSheetId="10">#REF!</definedName>
    <definedName name="現地材増値税対象部品単価元" localSheetId="11">#REF!</definedName>
    <definedName name="現地材増値税対象部品単価元" localSheetId="12">#REF!</definedName>
    <definedName name="現地材増値税対象部品単価元" localSheetId="13">#REF!</definedName>
    <definedName name="現地材増値税対象部品単価元" localSheetId="14">#REF!</definedName>
    <definedName name="現地材増値税対象部品単価元">#REF!</definedName>
    <definedName name="現地調達材増値税率" localSheetId="27">#REF!</definedName>
    <definedName name="現地調達材増値税率" localSheetId="26">#REF!</definedName>
    <definedName name="現地調達材増値税率" localSheetId="28">#REF!</definedName>
    <definedName name="現地調達材増値税率" localSheetId="29">#REF!</definedName>
    <definedName name="現地調達材増値税率" localSheetId="30">#REF!</definedName>
    <definedName name="現地調達材増値税率" localSheetId="31">#REF!</definedName>
    <definedName name="現地調達材増値税率" localSheetId="32">#REF!</definedName>
    <definedName name="現地調達材増値税率" localSheetId="33">#REF!</definedName>
    <definedName name="現地調達材増値税率" localSheetId="34">#REF!</definedName>
    <definedName name="現地調達材増値税率" localSheetId="35">#REF!</definedName>
    <definedName name="現地調達材増値税率" localSheetId="36">#REF!</definedName>
    <definedName name="現地調達材増値税率" localSheetId="37">#REF!</definedName>
    <definedName name="現地調達材増値税率" localSheetId="38">#REF!</definedName>
    <definedName name="現地調達材増値税率" localSheetId="39">#REF!</definedName>
    <definedName name="現地調達材増値税率" localSheetId="40">#REF!</definedName>
    <definedName name="現地調達材増値税率" localSheetId="41">#REF!</definedName>
    <definedName name="現地調達材増値税率" localSheetId="42">#REF!</definedName>
    <definedName name="現地調達材増値税率" localSheetId="43">#REF!</definedName>
    <definedName name="現地調達材増値税率" localSheetId="44">#REF!</definedName>
    <definedName name="現地調達材増値税率" localSheetId="45">#REF!</definedName>
    <definedName name="現地調達材増値税率" localSheetId="46">#REF!</definedName>
    <definedName name="現地調達材増値税率" localSheetId="47">#REF!</definedName>
    <definedName name="現地調達材増値税率" localSheetId="48">#REF!</definedName>
    <definedName name="現地調達材増値税率" localSheetId="49">#REF!</definedName>
    <definedName name="現地調達材増値税率" localSheetId="50">#REF!</definedName>
    <definedName name="現地調達材増値税率" localSheetId="51">#REF!</definedName>
    <definedName name="現地調達材増値税率" localSheetId="52">#REF!</definedName>
    <definedName name="現地調達材増値税率" localSheetId="53">#REF!</definedName>
    <definedName name="現地調達材増値税率" localSheetId="54">#REF!</definedName>
    <definedName name="現地調達材増値税率" localSheetId="55">#REF!</definedName>
    <definedName name="現地調達材増値税率" localSheetId="56">#REF!</definedName>
    <definedName name="現地調達材増値税率" localSheetId="57">#REF!</definedName>
    <definedName name="現地調達材増値税率" localSheetId="58">#REF!</definedName>
    <definedName name="現地調達材増値税率" localSheetId="59">#REF!</definedName>
    <definedName name="現地調達材増値税率" localSheetId="60">#REF!</definedName>
    <definedName name="現地調達材増値税率" localSheetId="61">#REF!</definedName>
    <definedName name="現地調達材増値税率" localSheetId="62">#REF!</definedName>
    <definedName name="現地調達材増値税率" localSheetId="63">#REF!</definedName>
    <definedName name="現地調達材増値税率" localSheetId="64">#REF!</definedName>
    <definedName name="現地調達材増値税率" localSheetId="65">#REF!</definedName>
    <definedName name="現地調達材増値税率" localSheetId="66">#REF!</definedName>
    <definedName name="現地調達材増値税率" localSheetId="67">#REF!</definedName>
    <definedName name="現地調達材増値税率" localSheetId="68">#REF!</definedName>
    <definedName name="現地調達材増値税率" localSheetId="69">#REF!</definedName>
    <definedName name="現地調達材増値税率" localSheetId="70">#REF!</definedName>
    <definedName name="現地調達材増値税率" localSheetId="71">#REF!</definedName>
    <definedName name="現地調達材増値税率" localSheetId="72">#REF!</definedName>
    <definedName name="現地調達材増値税率" localSheetId="73">#REF!</definedName>
    <definedName name="現地調達材増値税率" localSheetId="74">#REF!</definedName>
    <definedName name="現地調達材増値税率" localSheetId="75">#REF!</definedName>
    <definedName name="現地調達材増値税率" localSheetId="76">#REF!</definedName>
    <definedName name="現地調達材増値税率" localSheetId="77">#REF!</definedName>
    <definedName name="現地調達材増値税率" localSheetId="78">#REF!</definedName>
    <definedName name="現地調達材増値税率" localSheetId="79">#REF!</definedName>
    <definedName name="現地調達材増値税率" localSheetId="80">#REF!</definedName>
    <definedName name="現地調達材増値税率" localSheetId="81">#REF!</definedName>
    <definedName name="現地調達材増値税率" localSheetId="82">#REF!</definedName>
    <definedName name="現地調達材増値税率" localSheetId="83">#REF!</definedName>
    <definedName name="現地調達材増値税率" localSheetId="84">#REF!</definedName>
    <definedName name="現地調達材増値税率" localSheetId="85">#REF!</definedName>
    <definedName name="現地調達材増値税率" localSheetId="86">#REF!</definedName>
    <definedName name="現地調達材増値税率" localSheetId="87">#REF!</definedName>
    <definedName name="現地調達材増値税率" localSheetId="88">#REF!</definedName>
    <definedName name="現地調達材増値税率" localSheetId="89">#REF!</definedName>
    <definedName name="現地調達材増値税率" localSheetId="90">#REF!</definedName>
    <definedName name="現地調達材増値税率" localSheetId="91">#REF!</definedName>
    <definedName name="現地調達材増値税率" localSheetId="92">#REF!</definedName>
    <definedName name="現地調達材増値税率" localSheetId="93">#REF!</definedName>
    <definedName name="現地調達材増値税率" localSheetId="94">#REF!</definedName>
    <definedName name="現地調達材増値税率" localSheetId="95">#REF!</definedName>
    <definedName name="現地調達材増値税率" localSheetId="96">#REF!</definedName>
    <definedName name="現地調達材増値税率" localSheetId="97">#REF!</definedName>
    <definedName name="現地調達材増値税率" localSheetId="98">#REF!</definedName>
    <definedName name="現地調達材増値税率" localSheetId="99">#REF!</definedName>
    <definedName name="現地調達材増値税率" localSheetId="100">#REF!</definedName>
    <definedName name="現地調達材増値税率" localSheetId="101">#REF!</definedName>
    <definedName name="現地調達材増値税率" localSheetId="102">#REF!</definedName>
    <definedName name="現地調達材増値税率" localSheetId="103">#REF!</definedName>
    <definedName name="現地調達材増値税率" localSheetId="15">#REF!</definedName>
    <definedName name="現地調達材増値税率" localSheetId="16">#REF!</definedName>
    <definedName name="現地調達材増値税率" localSheetId="20">#REF!</definedName>
    <definedName name="現地調達材増値税率" localSheetId="21">#REF!</definedName>
    <definedName name="現地調達材増値税率" localSheetId="22">#REF!</definedName>
    <definedName name="現地調達材増値税率" localSheetId="23">#REF!</definedName>
    <definedName name="現地調達材増値税率" localSheetId="17">#REF!</definedName>
    <definedName name="現地調達材増値税率" localSheetId="24">#REF!</definedName>
    <definedName name="現地調達材増値税率" localSheetId="25">#REF!</definedName>
    <definedName name="現地調達材増値税率" localSheetId="18">#REF!</definedName>
    <definedName name="現地調達材増値税率" localSheetId="19">#REF!</definedName>
    <definedName name="現地調達材増値税率" localSheetId="5">#REF!</definedName>
    <definedName name="現地調達材増値税率" localSheetId="6">#REF!</definedName>
    <definedName name="現地調達材増値税率" localSheetId="7">#REF!</definedName>
    <definedName name="現地調達材増値税率" localSheetId="8">#REF!</definedName>
    <definedName name="現地調達材増値税率" localSheetId="9">#REF!</definedName>
    <definedName name="現地調達材増値税率" localSheetId="10">#REF!</definedName>
    <definedName name="現地調達材増値税率" localSheetId="11">#REF!</definedName>
    <definedName name="現地調達材増値税率" localSheetId="12">#REF!</definedName>
    <definedName name="現地調達材増値税率" localSheetId="13">#REF!</definedName>
    <definedName name="現地調達材増値税率" localSheetId="14">#REF!</definedName>
    <definedName name="現地調達材増値税率">#REF!</definedName>
    <definedName name="現地販売管理費率" localSheetId="27">#REF!</definedName>
    <definedName name="現地販売管理費率" localSheetId="26">#REF!</definedName>
    <definedName name="現地販売管理費率" localSheetId="28">#REF!</definedName>
    <definedName name="現地販売管理費率" localSheetId="29">#REF!</definedName>
    <definedName name="現地販売管理費率" localSheetId="30">#REF!</definedName>
    <definedName name="現地販売管理費率" localSheetId="31">#REF!</definedName>
    <definedName name="現地販売管理費率" localSheetId="32">#REF!</definedName>
    <definedName name="現地販売管理費率" localSheetId="33">#REF!</definedName>
    <definedName name="現地販売管理費率" localSheetId="34">#REF!</definedName>
    <definedName name="現地販売管理費率" localSheetId="35">#REF!</definedName>
    <definedName name="現地販売管理費率" localSheetId="36">#REF!</definedName>
    <definedName name="現地販売管理費率" localSheetId="37">#REF!</definedName>
    <definedName name="現地販売管理費率" localSheetId="38">#REF!</definedName>
    <definedName name="現地販売管理費率" localSheetId="39">#REF!</definedName>
    <definedName name="現地販売管理費率" localSheetId="40">#REF!</definedName>
    <definedName name="現地販売管理費率" localSheetId="41">#REF!</definedName>
    <definedName name="現地販売管理費率" localSheetId="42">#REF!</definedName>
    <definedName name="現地販売管理費率" localSheetId="43">#REF!</definedName>
    <definedName name="現地販売管理費率" localSheetId="44">#REF!</definedName>
    <definedName name="現地販売管理費率" localSheetId="45">#REF!</definedName>
    <definedName name="現地販売管理費率" localSheetId="46">#REF!</definedName>
    <definedName name="現地販売管理費率" localSheetId="47">#REF!</definedName>
    <definedName name="現地販売管理費率" localSheetId="48">#REF!</definedName>
    <definedName name="現地販売管理費率" localSheetId="49">#REF!</definedName>
    <definedName name="現地販売管理費率" localSheetId="50">#REF!</definedName>
    <definedName name="現地販売管理費率" localSheetId="51">#REF!</definedName>
    <definedName name="現地販売管理費率" localSheetId="52">#REF!</definedName>
    <definedName name="現地販売管理費率" localSheetId="53">#REF!</definedName>
    <definedName name="現地販売管理費率" localSheetId="54">#REF!</definedName>
    <definedName name="現地販売管理費率" localSheetId="55">#REF!</definedName>
    <definedName name="現地販売管理費率" localSheetId="56">#REF!</definedName>
    <definedName name="現地販売管理費率" localSheetId="57">#REF!</definedName>
    <definedName name="現地販売管理費率" localSheetId="58">#REF!</definedName>
    <definedName name="現地販売管理費率" localSheetId="59">#REF!</definedName>
    <definedName name="現地販売管理費率" localSheetId="60">#REF!</definedName>
    <definedName name="現地販売管理費率" localSheetId="61">#REF!</definedName>
    <definedName name="現地販売管理費率" localSheetId="62">#REF!</definedName>
    <definedName name="現地販売管理費率" localSheetId="63">#REF!</definedName>
    <definedName name="現地販売管理費率" localSheetId="64">#REF!</definedName>
    <definedName name="現地販売管理費率" localSheetId="65">#REF!</definedName>
    <definedName name="現地販売管理費率" localSheetId="66">#REF!</definedName>
    <definedName name="現地販売管理費率" localSheetId="67">#REF!</definedName>
    <definedName name="現地販売管理費率" localSheetId="68">#REF!</definedName>
    <definedName name="現地販売管理費率" localSheetId="69">#REF!</definedName>
    <definedName name="現地販売管理費率" localSheetId="70">#REF!</definedName>
    <definedName name="現地販売管理費率" localSheetId="71">#REF!</definedName>
    <definedName name="現地販売管理費率" localSheetId="72">#REF!</definedName>
    <definedName name="現地販売管理費率" localSheetId="73">#REF!</definedName>
    <definedName name="現地販売管理費率" localSheetId="74">#REF!</definedName>
    <definedName name="現地販売管理費率" localSheetId="75">#REF!</definedName>
    <definedName name="現地販売管理費率" localSheetId="76">#REF!</definedName>
    <definedName name="現地販売管理費率" localSheetId="77">#REF!</definedName>
    <definedName name="現地販売管理費率" localSheetId="78">#REF!</definedName>
    <definedName name="現地販売管理費率" localSheetId="79">#REF!</definedName>
    <definedName name="現地販売管理費率" localSheetId="80">#REF!</definedName>
    <definedName name="現地販売管理費率" localSheetId="81">#REF!</definedName>
    <definedName name="現地販売管理費率" localSheetId="82">#REF!</definedName>
    <definedName name="現地販売管理費率" localSheetId="83">#REF!</definedName>
    <definedName name="現地販売管理費率" localSheetId="84">#REF!</definedName>
    <definedName name="現地販売管理費率" localSheetId="85">#REF!</definedName>
    <definedName name="現地販売管理費率" localSheetId="86">#REF!</definedName>
    <definedName name="現地販売管理費率" localSheetId="87">#REF!</definedName>
    <definedName name="現地販売管理費率" localSheetId="88">#REF!</definedName>
    <definedName name="現地販売管理費率" localSheetId="89">#REF!</definedName>
    <definedName name="現地販売管理費率" localSheetId="90">#REF!</definedName>
    <definedName name="現地販売管理費率" localSheetId="91">#REF!</definedName>
    <definedName name="現地販売管理費率" localSheetId="92">#REF!</definedName>
    <definedName name="現地販売管理費率" localSheetId="93">#REF!</definedName>
    <definedName name="現地販売管理費率" localSheetId="94">#REF!</definedName>
    <definedName name="現地販売管理費率" localSheetId="95">#REF!</definedName>
    <definedName name="現地販売管理費率" localSheetId="96">#REF!</definedName>
    <definedName name="現地販売管理費率" localSheetId="97">#REF!</definedName>
    <definedName name="現地販売管理費率" localSheetId="98">#REF!</definedName>
    <definedName name="現地販売管理費率" localSheetId="99">#REF!</definedName>
    <definedName name="現地販売管理費率" localSheetId="100">#REF!</definedName>
    <definedName name="現地販売管理費率" localSheetId="101">#REF!</definedName>
    <definedName name="現地販売管理費率" localSheetId="102">#REF!</definedName>
    <definedName name="現地販売管理費率" localSheetId="103">#REF!</definedName>
    <definedName name="現地販売管理費率" localSheetId="15">#REF!</definedName>
    <definedName name="現地販売管理費率" localSheetId="16">#REF!</definedName>
    <definedName name="現地販売管理費率" localSheetId="20">#REF!</definedName>
    <definedName name="現地販売管理費率" localSheetId="21">#REF!</definedName>
    <definedName name="現地販売管理費率" localSheetId="22">#REF!</definedName>
    <definedName name="現地販売管理費率" localSheetId="23">#REF!</definedName>
    <definedName name="現地販売管理費率" localSheetId="17">#REF!</definedName>
    <definedName name="現地販売管理費率" localSheetId="24">#REF!</definedName>
    <definedName name="現地販売管理費率" localSheetId="25">#REF!</definedName>
    <definedName name="現地販売管理費率" localSheetId="18">#REF!</definedName>
    <definedName name="現地販売管理費率" localSheetId="19">#REF!</definedName>
    <definedName name="現地販売管理費率" localSheetId="5">#REF!</definedName>
    <definedName name="現地販売管理費率" localSheetId="6">#REF!</definedName>
    <definedName name="現地販売管理費率" localSheetId="7">#REF!</definedName>
    <definedName name="現地販売管理費率" localSheetId="8">#REF!</definedName>
    <definedName name="現地販売管理費率" localSheetId="9">#REF!</definedName>
    <definedName name="現地販売管理費率" localSheetId="10">#REF!</definedName>
    <definedName name="現地販売管理費率" localSheetId="11">#REF!</definedName>
    <definedName name="現地販売管理費率" localSheetId="12">#REF!</definedName>
    <definedName name="現地販売管理費率" localSheetId="13">#REF!</definedName>
    <definedName name="現地販売管理費率" localSheetId="14">#REF!</definedName>
    <definedName name="現地販売管理費率">#REF!</definedName>
    <definedName name="現地補助費" localSheetId="27">#REF!</definedName>
    <definedName name="現地補助費" localSheetId="26">#REF!</definedName>
    <definedName name="現地補助費" localSheetId="28">#REF!</definedName>
    <definedName name="現地補助費" localSheetId="29">#REF!</definedName>
    <definedName name="現地補助費" localSheetId="30">#REF!</definedName>
    <definedName name="現地補助費" localSheetId="31">#REF!</definedName>
    <definedName name="現地補助費" localSheetId="32">#REF!</definedName>
    <definedName name="現地補助費" localSheetId="33">#REF!</definedName>
    <definedName name="現地補助費" localSheetId="34">#REF!</definedName>
    <definedName name="現地補助費" localSheetId="35">#REF!</definedName>
    <definedName name="現地補助費" localSheetId="36">#REF!</definedName>
    <definedName name="現地補助費" localSheetId="37">#REF!</definedName>
    <definedName name="現地補助費" localSheetId="38">#REF!</definedName>
    <definedName name="現地補助費" localSheetId="39">#REF!</definedName>
    <definedName name="現地補助費" localSheetId="40">#REF!</definedName>
    <definedName name="現地補助費" localSheetId="41">#REF!</definedName>
    <definedName name="現地補助費" localSheetId="42">#REF!</definedName>
    <definedName name="現地補助費" localSheetId="43">#REF!</definedName>
    <definedName name="現地補助費" localSheetId="44">#REF!</definedName>
    <definedName name="現地補助費" localSheetId="45">#REF!</definedName>
    <definedName name="現地補助費" localSheetId="46">#REF!</definedName>
    <definedName name="現地補助費" localSheetId="47">#REF!</definedName>
    <definedName name="現地補助費" localSheetId="48">#REF!</definedName>
    <definedName name="現地補助費" localSheetId="49">#REF!</definedName>
    <definedName name="現地補助費" localSheetId="50">#REF!</definedName>
    <definedName name="現地補助費" localSheetId="51">#REF!</definedName>
    <definedName name="現地補助費" localSheetId="52">#REF!</definedName>
    <definedName name="現地補助費" localSheetId="53">#REF!</definedName>
    <definedName name="現地補助費" localSheetId="54">#REF!</definedName>
    <definedName name="現地補助費" localSheetId="55">#REF!</definedName>
    <definedName name="現地補助費" localSheetId="56">#REF!</definedName>
    <definedName name="現地補助費" localSheetId="57">#REF!</definedName>
    <definedName name="現地補助費" localSheetId="58">#REF!</definedName>
    <definedName name="現地補助費" localSheetId="59">#REF!</definedName>
    <definedName name="現地補助費" localSheetId="60">#REF!</definedName>
    <definedName name="現地補助費" localSheetId="61">#REF!</definedName>
    <definedName name="現地補助費" localSheetId="62">#REF!</definedName>
    <definedName name="現地補助費" localSheetId="63">#REF!</definedName>
    <definedName name="現地補助費" localSheetId="64">#REF!</definedName>
    <definedName name="現地補助費" localSheetId="65">#REF!</definedName>
    <definedName name="現地補助費" localSheetId="66">#REF!</definedName>
    <definedName name="現地補助費" localSheetId="67">#REF!</definedName>
    <definedName name="現地補助費" localSheetId="68">#REF!</definedName>
    <definedName name="現地補助費" localSheetId="69">#REF!</definedName>
    <definedName name="現地補助費" localSheetId="70">#REF!</definedName>
    <definedName name="現地補助費" localSheetId="71">#REF!</definedName>
    <definedName name="現地補助費" localSheetId="72">#REF!</definedName>
    <definedName name="現地補助費" localSheetId="73">#REF!</definedName>
    <definedName name="現地補助費" localSheetId="74">#REF!</definedName>
    <definedName name="現地補助費" localSheetId="75">#REF!</definedName>
    <definedName name="現地補助費" localSheetId="76">#REF!</definedName>
    <definedName name="現地補助費" localSheetId="77">#REF!</definedName>
    <definedName name="現地補助費" localSheetId="78">#REF!</definedName>
    <definedName name="現地補助費" localSheetId="79">#REF!</definedName>
    <definedName name="現地補助費" localSheetId="80">#REF!</definedName>
    <definedName name="現地補助費" localSheetId="81">#REF!</definedName>
    <definedName name="現地補助費" localSheetId="82">#REF!</definedName>
    <definedName name="現地補助費" localSheetId="83">#REF!</definedName>
    <definedName name="現地補助費" localSheetId="84">#REF!</definedName>
    <definedName name="現地補助費" localSheetId="85">#REF!</definedName>
    <definedName name="現地補助費" localSheetId="86">#REF!</definedName>
    <definedName name="現地補助費" localSheetId="87">#REF!</definedName>
    <definedName name="現地補助費" localSheetId="88">#REF!</definedName>
    <definedName name="現地補助費" localSheetId="89">#REF!</definedName>
    <definedName name="現地補助費" localSheetId="90">#REF!</definedName>
    <definedName name="現地補助費" localSheetId="91">#REF!</definedName>
    <definedName name="現地補助費" localSheetId="92">#REF!</definedName>
    <definedName name="現地補助費" localSheetId="93">#REF!</definedName>
    <definedName name="現地補助費" localSheetId="94">#REF!</definedName>
    <definedName name="現地補助費" localSheetId="95">#REF!</definedName>
    <definedName name="現地補助費" localSheetId="96">#REF!</definedName>
    <definedName name="現地補助費" localSheetId="97">#REF!</definedName>
    <definedName name="現地補助費" localSheetId="98">#REF!</definedName>
    <definedName name="現地補助費" localSheetId="99">#REF!</definedName>
    <definedName name="現地補助費" localSheetId="100">#REF!</definedName>
    <definedName name="現地補助費" localSheetId="101">#REF!</definedName>
    <definedName name="現地補助費" localSheetId="102">#REF!</definedName>
    <definedName name="現地補助費" localSheetId="103">#REF!</definedName>
    <definedName name="現地補助費" localSheetId="15">#REF!</definedName>
    <definedName name="現地補助費" localSheetId="16">#REF!</definedName>
    <definedName name="現地補助費" localSheetId="20">#REF!</definedName>
    <definedName name="現地補助費" localSheetId="21">#REF!</definedName>
    <definedName name="現地補助費" localSheetId="22">#REF!</definedName>
    <definedName name="現地補助費" localSheetId="23">#REF!</definedName>
    <definedName name="現地補助費" localSheetId="17">#REF!</definedName>
    <definedName name="現地補助費" localSheetId="24">#REF!</definedName>
    <definedName name="現地補助費" localSheetId="25">#REF!</definedName>
    <definedName name="現地補助費" localSheetId="18">#REF!</definedName>
    <definedName name="現地補助費" localSheetId="19">#REF!</definedName>
    <definedName name="現地補助費" localSheetId="5">#REF!</definedName>
    <definedName name="現地補助費" localSheetId="6">#REF!</definedName>
    <definedName name="現地補助費" localSheetId="7">#REF!</definedName>
    <definedName name="現地補助費" localSheetId="8">#REF!</definedName>
    <definedName name="現地補助費" localSheetId="9">#REF!</definedName>
    <definedName name="現地補助費" localSheetId="10">#REF!</definedName>
    <definedName name="現地補助費" localSheetId="11">#REF!</definedName>
    <definedName name="現地補助費" localSheetId="12">#REF!</definedName>
    <definedName name="現地補助費" localSheetId="13">#REF!</definedName>
    <definedName name="現地補助費" localSheetId="14">#REF!</definedName>
    <definedName name="現地補助費">#REF!</definedName>
    <definedName name="現地補助部門費率" localSheetId="27">#REF!</definedName>
    <definedName name="現地補助部門費率" localSheetId="26">#REF!</definedName>
    <definedName name="現地補助部門費率" localSheetId="28">#REF!</definedName>
    <definedName name="現地補助部門費率" localSheetId="29">#REF!</definedName>
    <definedName name="現地補助部門費率" localSheetId="30">#REF!</definedName>
    <definedName name="現地補助部門費率" localSheetId="31">#REF!</definedName>
    <definedName name="現地補助部門費率" localSheetId="32">#REF!</definedName>
    <definedName name="現地補助部門費率" localSheetId="33">#REF!</definedName>
    <definedName name="現地補助部門費率" localSheetId="34">#REF!</definedName>
    <definedName name="現地補助部門費率" localSheetId="35">#REF!</definedName>
    <definedName name="現地補助部門費率" localSheetId="36">#REF!</definedName>
    <definedName name="現地補助部門費率" localSheetId="37">#REF!</definedName>
    <definedName name="現地補助部門費率" localSheetId="38">#REF!</definedName>
    <definedName name="現地補助部門費率" localSheetId="39">#REF!</definedName>
    <definedName name="現地補助部門費率" localSheetId="40">#REF!</definedName>
    <definedName name="現地補助部門費率" localSheetId="41">#REF!</definedName>
    <definedName name="現地補助部門費率" localSheetId="42">#REF!</definedName>
    <definedName name="現地補助部門費率" localSheetId="43">#REF!</definedName>
    <definedName name="現地補助部門費率" localSheetId="44">#REF!</definedName>
    <definedName name="現地補助部門費率" localSheetId="45">#REF!</definedName>
    <definedName name="現地補助部門費率" localSheetId="46">#REF!</definedName>
    <definedName name="現地補助部門費率" localSheetId="47">#REF!</definedName>
    <definedName name="現地補助部門費率" localSheetId="48">#REF!</definedName>
    <definedName name="現地補助部門費率" localSheetId="49">#REF!</definedName>
    <definedName name="現地補助部門費率" localSheetId="50">#REF!</definedName>
    <definedName name="現地補助部門費率" localSheetId="51">#REF!</definedName>
    <definedName name="現地補助部門費率" localSheetId="52">#REF!</definedName>
    <definedName name="現地補助部門費率" localSheetId="53">#REF!</definedName>
    <definedName name="現地補助部門費率" localSheetId="54">#REF!</definedName>
    <definedName name="現地補助部門費率" localSheetId="55">#REF!</definedName>
    <definedName name="現地補助部門費率" localSheetId="56">#REF!</definedName>
    <definedName name="現地補助部門費率" localSheetId="57">#REF!</definedName>
    <definedName name="現地補助部門費率" localSheetId="58">#REF!</definedName>
    <definedName name="現地補助部門費率" localSheetId="59">#REF!</definedName>
    <definedName name="現地補助部門費率" localSheetId="60">#REF!</definedName>
    <definedName name="現地補助部門費率" localSheetId="61">#REF!</definedName>
    <definedName name="現地補助部門費率" localSheetId="62">#REF!</definedName>
    <definedName name="現地補助部門費率" localSheetId="63">#REF!</definedName>
    <definedName name="現地補助部門費率" localSheetId="64">#REF!</definedName>
    <definedName name="現地補助部門費率" localSheetId="65">#REF!</definedName>
    <definedName name="現地補助部門費率" localSheetId="66">#REF!</definedName>
    <definedName name="現地補助部門費率" localSheetId="67">#REF!</definedName>
    <definedName name="現地補助部門費率" localSheetId="68">#REF!</definedName>
    <definedName name="現地補助部門費率" localSheetId="69">#REF!</definedName>
    <definedName name="現地補助部門費率" localSheetId="70">#REF!</definedName>
    <definedName name="現地補助部門費率" localSheetId="71">#REF!</definedName>
    <definedName name="現地補助部門費率" localSheetId="72">#REF!</definedName>
    <definedName name="現地補助部門費率" localSheetId="73">#REF!</definedName>
    <definedName name="現地補助部門費率" localSheetId="74">#REF!</definedName>
    <definedName name="現地補助部門費率" localSheetId="75">#REF!</definedName>
    <definedName name="現地補助部門費率" localSheetId="76">#REF!</definedName>
    <definedName name="現地補助部門費率" localSheetId="77">#REF!</definedName>
    <definedName name="現地補助部門費率" localSheetId="78">#REF!</definedName>
    <definedName name="現地補助部門費率" localSheetId="79">#REF!</definedName>
    <definedName name="現地補助部門費率" localSheetId="80">#REF!</definedName>
    <definedName name="現地補助部門費率" localSheetId="81">#REF!</definedName>
    <definedName name="現地補助部門費率" localSheetId="82">#REF!</definedName>
    <definedName name="現地補助部門費率" localSheetId="83">#REF!</definedName>
    <definedName name="現地補助部門費率" localSheetId="84">#REF!</definedName>
    <definedName name="現地補助部門費率" localSheetId="85">#REF!</definedName>
    <definedName name="現地補助部門費率" localSheetId="86">#REF!</definedName>
    <definedName name="現地補助部門費率" localSheetId="87">#REF!</definedName>
    <definedName name="現地補助部門費率" localSheetId="88">#REF!</definedName>
    <definedName name="現地補助部門費率" localSheetId="89">#REF!</definedName>
    <definedName name="現地補助部門費率" localSheetId="90">#REF!</definedName>
    <definedName name="現地補助部門費率" localSheetId="91">#REF!</definedName>
    <definedName name="現地補助部門費率" localSheetId="92">#REF!</definedName>
    <definedName name="現地補助部門費率" localSheetId="93">#REF!</definedName>
    <definedName name="現地補助部門費率" localSheetId="94">#REF!</definedName>
    <definedName name="現地補助部門費率" localSheetId="95">#REF!</definedName>
    <definedName name="現地補助部門費率" localSheetId="96">#REF!</definedName>
    <definedName name="現地補助部門費率" localSheetId="97">#REF!</definedName>
    <definedName name="現地補助部門費率" localSheetId="98">#REF!</definedName>
    <definedName name="現地補助部門費率" localSheetId="99">#REF!</definedName>
    <definedName name="現地補助部門費率" localSheetId="100">#REF!</definedName>
    <definedName name="現地補助部門費率" localSheetId="101">#REF!</definedName>
    <definedName name="現地補助部門費率" localSheetId="102">#REF!</definedName>
    <definedName name="現地補助部門費率" localSheetId="103">#REF!</definedName>
    <definedName name="現地補助部門費率" localSheetId="15">#REF!</definedName>
    <definedName name="現地補助部門費率" localSheetId="16">#REF!</definedName>
    <definedName name="現地補助部門費率" localSheetId="20">#REF!</definedName>
    <definedName name="現地補助部門費率" localSheetId="21">#REF!</definedName>
    <definedName name="現地補助部門費率" localSheetId="22">#REF!</definedName>
    <definedName name="現地補助部門費率" localSheetId="23">#REF!</definedName>
    <definedName name="現地補助部門費率" localSheetId="17">#REF!</definedName>
    <definedName name="現地補助部門費率" localSheetId="24">#REF!</definedName>
    <definedName name="現地補助部門費率" localSheetId="25">#REF!</definedName>
    <definedName name="現地補助部門費率" localSheetId="18">#REF!</definedName>
    <definedName name="現地補助部門費率" localSheetId="19">#REF!</definedName>
    <definedName name="現地補助部門費率" localSheetId="5">#REF!</definedName>
    <definedName name="現地補助部門費率" localSheetId="6">#REF!</definedName>
    <definedName name="現地補助部門費率" localSheetId="7">#REF!</definedName>
    <definedName name="現地補助部門費率" localSheetId="8">#REF!</definedName>
    <definedName name="現地補助部門費率" localSheetId="9">#REF!</definedName>
    <definedName name="現地補助部門費率" localSheetId="10">#REF!</definedName>
    <definedName name="現地補助部門費率" localSheetId="11">#REF!</definedName>
    <definedName name="現地補助部門費率" localSheetId="12">#REF!</definedName>
    <definedName name="現地補助部門費率" localSheetId="13">#REF!</definedName>
    <definedName name="現地補助部門費率" localSheetId="14">#REF!</definedName>
    <definedName name="現地補助部門費率">#REF!</definedName>
    <definedName name="現地利益率" localSheetId="27">#REF!</definedName>
    <definedName name="現地利益率" localSheetId="26">#REF!</definedName>
    <definedName name="現地利益率" localSheetId="28">#REF!</definedName>
    <definedName name="現地利益率" localSheetId="29">#REF!</definedName>
    <definedName name="現地利益率" localSheetId="30">#REF!</definedName>
    <definedName name="現地利益率" localSheetId="31">#REF!</definedName>
    <definedName name="現地利益率" localSheetId="32">#REF!</definedName>
    <definedName name="現地利益率" localSheetId="33">#REF!</definedName>
    <definedName name="現地利益率" localSheetId="34">#REF!</definedName>
    <definedName name="現地利益率" localSheetId="35">#REF!</definedName>
    <definedName name="現地利益率" localSheetId="36">#REF!</definedName>
    <definedName name="現地利益率" localSheetId="37">#REF!</definedName>
    <definedName name="現地利益率" localSheetId="38">#REF!</definedName>
    <definedName name="現地利益率" localSheetId="39">#REF!</definedName>
    <definedName name="現地利益率" localSheetId="40">#REF!</definedName>
    <definedName name="現地利益率" localSheetId="41">#REF!</definedName>
    <definedName name="現地利益率" localSheetId="42">#REF!</definedName>
    <definedName name="現地利益率" localSheetId="43">#REF!</definedName>
    <definedName name="現地利益率" localSheetId="44">#REF!</definedName>
    <definedName name="現地利益率" localSheetId="45">#REF!</definedName>
    <definedName name="現地利益率" localSheetId="46">#REF!</definedName>
    <definedName name="現地利益率" localSheetId="47">#REF!</definedName>
    <definedName name="現地利益率" localSheetId="48">#REF!</definedName>
    <definedName name="現地利益率" localSheetId="49">#REF!</definedName>
    <definedName name="現地利益率" localSheetId="50">#REF!</definedName>
    <definedName name="現地利益率" localSheetId="51">#REF!</definedName>
    <definedName name="現地利益率" localSheetId="52">#REF!</definedName>
    <definedName name="現地利益率" localSheetId="53">#REF!</definedName>
    <definedName name="現地利益率" localSheetId="54">#REF!</definedName>
    <definedName name="現地利益率" localSheetId="55">#REF!</definedName>
    <definedName name="現地利益率" localSheetId="56">#REF!</definedName>
    <definedName name="現地利益率" localSheetId="57">#REF!</definedName>
    <definedName name="現地利益率" localSheetId="58">#REF!</definedName>
    <definedName name="現地利益率" localSheetId="59">#REF!</definedName>
    <definedName name="現地利益率" localSheetId="60">#REF!</definedName>
    <definedName name="現地利益率" localSheetId="61">#REF!</definedName>
    <definedName name="現地利益率" localSheetId="62">#REF!</definedName>
    <definedName name="現地利益率" localSheetId="63">#REF!</definedName>
    <definedName name="現地利益率" localSheetId="64">#REF!</definedName>
    <definedName name="現地利益率" localSheetId="65">#REF!</definedName>
    <definedName name="現地利益率" localSheetId="66">#REF!</definedName>
    <definedName name="現地利益率" localSheetId="67">#REF!</definedName>
    <definedName name="現地利益率" localSheetId="68">#REF!</definedName>
    <definedName name="現地利益率" localSheetId="69">#REF!</definedName>
    <definedName name="現地利益率" localSheetId="70">#REF!</definedName>
    <definedName name="現地利益率" localSheetId="71">#REF!</definedName>
    <definedName name="現地利益率" localSheetId="72">#REF!</definedName>
    <definedName name="現地利益率" localSheetId="73">#REF!</definedName>
    <definedName name="現地利益率" localSheetId="74">#REF!</definedName>
    <definedName name="現地利益率" localSheetId="75">#REF!</definedName>
    <definedName name="現地利益率" localSheetId="76">#REF!</definedName>
    <definedName name="現地利益率" localSheetId="77">#REF!</definedName>
    <definedName name="現地利益率" localSheetId="78">#REF!</definedName>
    <definedName name="現地利益率" localSheetId="79">#REF!</definedName>
    <definedName name="現地利益率" localSheetId="80">#REF!</definedName>
    <definedName name="現地利益率" localSheetId="81">#REF!</definedName>
    <definedName name="現地利益率" localSheetId="82">#REF!</definedName>
    <definedName name="現地利益率" localSheetId="83">#REF!</definedName>
    <definedName name="現地利益率" localSheetId="84">#REF!</definedName>
    <definedName name="現地利益率" localSheetId="85">#REF!</definedName>
    <definedName name="現地利益率" localSheetId="86">#REF!</definedName>
    <definedName name="現地利益率" localSheetId="87">#REF!</definedName>
    <definedName name="現地利益率" localSheetId="88">#REF!</definedName>
    <definedName name="現地利益率" localSheetId="89">#REF!</definedName>
    <definedName name="現地利益率" localSheetId="90">#REF!</definedName>
    <definedName name="現地利益率" localSheetId="91">#REF!</definedName>
    <definedName name="現地利益率" localSheetId="92">#REF!</definedName>
    <definedName name="現地利益率" localSheetId="93">#REF!</definedName>
    <definedName name="現地利益率" localSheetId="94">#REF!</definedName>
    <definedName name="現地利益率" localSheetId="95">#REF!</definedName>
    <definedName name="現地利益率" localSheetId="96">#REF!</definedName>
    <definedName name="現地利益率" localSheetId="97">#REF!</definedName>
    <definedName name="現地利益率" localSheetId="98">#REF!</definedName>
    <definedName name="現地利益率" localSheetId="99">#REF!</definedName>
    <definedName name="現地利益率" localSheetId="100">#REF!</definedName>
    <definedName name="現地利益率" localSheetId="101">#REF!</definedName>
    <definedName name="現地利益率" localSheetId="102">#REF!</definedName>
    <definedName name="現地利益率" localSheetId="103">#REF!</definedName>
    <definedName name="現地利益率" localSheetId="15">#REF!</definedName>
    <definedName name="現地利益率" localSheetId="16">#REF!</definedName>
    <definedName name="現地利益率" localSheetId="20">#REF!</definedName>
    <definedName name="現地利益率" localSheetId="21">#REF!</definedName>
    <definedName name="現地利益率" localSheetId="22">#REF!</definedName>
    <definedName name="現地利益率" localSheetId="23">#REF!</definedName>
    <definedName name="現地利益率" localSheetId="17">#REF!</definedName>
    <definedName name="現地利益率" localSheetId="24">#REF!</definedName>
    <definedName name="現地利益率" localSheetId="25">#REF!</definedName>
    <definedName name="現地利益率" localSheetId="18">#REF!</definedName>
    <definedName name="現地利益率" localSheetId="19">#REF!</definedName>
    <definedName name="現地利益率" localSheetId="5">#REF!</definedName>
    <definedName name="現地利益率" localSheetId="6">#REF!</definedName>
    <definedName name="現地利益率" localSheetId="7">#REF!</definedName>
    <definedName name="現地利益率" localSheetId="8">#REF!</definedName>
    <definedName name="現地利益率" localSheetId="9">#REF!</definedName>
    <definedName name="現地利益率" localSheetId="10">#REF!</definedName>
    <definedName name="現地利益率" localSheetId="11">#REF!</definedName>
    <definedName name="現地利益率" localSheetId="12">#REF!</definedName>
    <definedName name="現地利益率" localSheetId="13">#REF!</definedName>
    <definedName name="現地利益率" localSheetId="14">#REF!</definedName>
    <definedName name="現地利益率">#REF!</definedName>
    <definedName name="更新" localSheetId="27">#REF!</definedName>
    <definedName name="更新" localSheetId="26">#REF!</definedName>
    <definedName name="更新" localSheetId="28">#REF!</definedName>
    <definedName name="更新" localSheetId="29">#REF!</definedName>
    <definedName name="更新" localSheetId="30">#REF!</definedName>
    <definedName name="更新" localSheetId="31">#REF!</definedName>
    <definedName name="更新" localSheetId="32">#REF!</definedName>
    <definedName name="更新" localSheetId="33">#REF!</definedName>
    <definedName name="更新" localSheetId="34">#REF!</definedName>
    <definedName name="更新" localSheetId="35">#REF!</definedName>
    <definedName name="更新" localSheetId="36">#REF!</definedName>
    <definedName name="更新" localSheetId="37">#REF!</definedName>
    <definedName name="更新" localSheetId="38">#REF!</definedName>
    <definedName name="更新" localSheetId="39">#REF!</definedName>
    <definedName name="更新" localSheetId="40">#REF!</definedName>
    <definedName name="更新" localSheetId="41">#REF!</definedName>
    <definedName name="更新" localSheetId="42">#REF!</definedName>
    <definedName name="更新" localSheetId="43">#REF!</definedName>
    <definedName name="更新" localSheetId="44">#REF!</definedName>
    <definedName name="更新" localSheetId="45">#REF!</definedName>
    <definedName name="更新" localSheetId="46">#REF!</definedName>
    <definedName name="更新" localSheetId="47">#REF!</definedName>
    <definedName name="更新" localSheetId="48">#REF!</definedName>
    <definedName name="更新" localSheetId="49">#REF!</definedName>
    <definedName name="更新" localSheetId="50">#REF!</definedName>
    <definedName name="更新" localSheetId="51">#REF!</definedName>
    <definedName name="更新" localSheetId="52">#REF!</definedName>
    <definedName name="更新" localSheetId="53">#REF!</definedName>
    <definedName name="更新" localSheetId="54">#REF!</definedName>
    <definedName name="更新" localSheetId="55">#REF!</definedName>
    <definedName name="更新" localSheetId="56">#REF!</definedName>
    <definedName name="更新" localSheetId="57">#REF!</definedName>
    <definedName name="更新" localSheetId="58">#REF!</definedName>
    <definedName name="更新" localSheetId="59">#REF!</definedName>
    <definedName name="更新" localSheetId="60">#REF!</definedName>
    <definedName name="更新" localSheetId="61">#REF!</definedName>
    <definedName name="更新" localSheetId="62">#REF!</definedName>
    <definedName name="更新" localSheetId="63">#REF!</definedName>
    <definedName name="更新" localSheetId="64">#REF!</definedName>
    <definedName name="更新" localSheetId="65">#REF!</definedName>
    <definedName name="更新" localSheetId="66">#REF!</definedName>
    <definedName name="更新" localSheetId="67">#REF!</definedName>
    <definedName name="更新" localSheetId="68">#REF!</definedName>
    <definedName name="更新" localSheetId="69">#REF!</definedName>
    <definedName name="更新" localSheetId="70">#REF!</definedName>
    <definedName name="更新" localSheetId="71">#REF!</definedName>
    <definedName name="更新" localSheetId="72">#REF!</definedName>
    <definedName name="更新" localSheetId="73">#REF!</definedName>
    <definedName name="更新" localSheetId="74">#REF!</definedName>
    <definedName name="更新" localSheetId="75">#REF!</definedName>
    <definedName name="更新" localSheetId="76">#REF!</definedName>
    <definedName name="更新" localSheetId="77">#REF!</definedName>
    <definedName name="更新" localSheetId="78">#REF!</definedName>
    <definedName name="更新" localSheetId="79">#REF!</definedName>
    <definedName name="更新" localSheetId="80">#REF!</definedName>
    <definedName name="更新" localSheetId="81">#REF!</definedName>
    <definedName name="更新" localSheetId="82">#REF!</definedName>
    <definedName name="更新" localSheetId="83">#REF!</definedName>
    <definedName name="更新" localSheetId="84">#REF!</definedName>
    <definedName name="更新" localSheetId="85">#REF!</definedName>
    <definedName name="更新" localSheetId="86">#REF!</definedName>
    <definedName name="更新" localSheetId="87">#REF!</definedName>
    <definedName name="更新" localSheetId="88">#REF!</definedName>
    <definedName name="更新" localSheetId="89">#REF!</definedName>
    <definedName name="更新" localSheetId="90">#REF!</definedName>
    <definedName name="更新" localSheetId="91">#REF!</definedName>
    <definedName name="更新" localSheetId="92">#REF!</definedName>
    <definedName name="更新" localSheetId="93">#REF!</definedName>
    <definedName name="更新" localSheetId="94">#REF!</definedName>
    <definedName name="更新" localSheetId="95">#REF!</definedName>
    <definedName name="更新" localSheetId="96">#REF!</definedName>
    <definedName name="更新" localSheetId="97">#REF!</definedName>
    <definedName name="更新" localSheetId="98">#REF!</definedName>
    <definedName name="更新" localSheetId="99">#REF!</definedName>
    <definedName name="更新" localSheetId="100">#REF!</definedName>
    <definedName name="更新" localSheetId="101">#REF!</definedName>
    <definedName name="更新" localSheetId="102">#REF!</definedName>
    <definedName name="更新" localSheetId="103">#REF!</definedName>
    <definedName name="更新" localSheetId="15">#REF!</definedName>
    <definedName name="更新" localSheetId="16">#REF!</definedName>
    <definedName name="更新" localSheetId="20">#REF!</definedName>
    <definedName name="更新" localSheetId="21">#REF!</definedName>
    <definedName name="更新" localSheetId="22">#REF!</definedName>
    <definedName name="更新" localSheetId="23">#REF!</definedName>
    <definedName name="更新" localSheetId="17">#REF!</definedName>
    <definedName name="更新" localSheetId="24">#REF!</definedName>
    <definedName name="更新" localSheetId="25">#REF!</definedName>
    <definedName name="更新" localSheetId="18">#REF!</definedName>
    <definedName name="更新" localSheetId="19">#REF!</definedName>
    <definedName name="更新" localSheetId="5">#REF!</definedName>
    <definedName name="更新" localSheetId="6">#REF!</definedName>
    <definedName name="更新" localSheetId="7">#REF!</definedName>
    <definedName name="更新" localSheetId="8">#REF!</definedName>
    <definedName name="更新" localSheetId="9">#REF!</definedName>
    <definedName name="更新" localSheetId="10">#REF!</definedName>
    <definedName name="更新" localSheetId="11">#REF!</definedName>
    <definedName name="更新" localSheetId="12">#REF!</definedName>
    <definedName name="更新" localSheetId="13">#REF!</definedName>
    <definedName name="更新" localSheetId="14">#REF!</definedName>
    <definedName name="更新">#REF!</definedName>
    <definedName name="材料減耗費率">'[27]125円ﾃﾞｰﾀ'!$E$119</definedName>
    <definedName name="材料減耗費率FOB" localSheetId="27">#REF!</definedName>
    <definedName name="材料減耗費率FOB" localSheetId="26">#REF!</definedName>
    <definedName name="材料減耗費率FOB" localSheetId="28">#REF!</definedName>
    <definedName name="材料減耗費率FOB" localSheetId="29">#REF!</definedName>
    <definedName name="材料減耗費率FOB" localSheetId="30">#REF!</definedName>
    <definedName name="材料減耗費率FOB" localSheetId="31">#REF!</definedName>
    <definedName name="材料減耗費率FOB" localSheetId="32">#REF!</definedName>
    <definedName name="材料減耗費率FOB" localSheetId="33">#REF!</definedName>
    <definedName name="材料減耗費率FOB" localSheetId="34">#REF!</definedName>
    <definedName name="材料減耗費率FOB" localSheetId="35">#REF!</definedName>
    <definedName name="材料減耗費率FOB" localSheetId="36">#REF!</definedName>
    <definedName name="材料減耗費率FOB" localSheetId="37">#REF!</definedName>
    <definedName name="材料減耗費率FOB" localSheetId="38">#REF!</definedName>
    <definedName name="材料減耗費率FOB" localSheetId="39">#REF!</definedName>
    <definedName name="材料減耗費率FOB" localSheetId="40">#REF!</definedName>
    <definedName name="材料減耗費率FOB" localSheetId="41">#REF!</definedName>
    <definedName name="材料減耗費率FOB" localSheetId="42">#REF!</definedName>
    <definedName name="材料減耗費率FOB" localSheetId="43">#REF!</definedName>
    <definedName name="材料減耗費率FOB" localSheetId="44">#REF!</definedName>
    <definedName name="材料減耗費率FOB" localSheetId="45">#REF!</definedName>
    <definedName name="材料減耗費率FOB" localSheetId="46">#REF!</definedName>
    <definedName name="材料減耗費率FOB" localSheetId="47">#REF!</definedName>
    <definedName name="材料減耗費率FOB" localSheetId="48">#REF!</definedName>
    <definedName name="材料減耗費率FOB" localSheetId="49">#REF!</definedName>
    <definedName name="材料減耗費率FOB" localSheetId="50">#REF!</definedName>
    <definedName name="材料減耗費率FOB" localSheetId="51">#REF!</definedName>
    <definedName name="材料減耗費率FOB" localSheetId="52">#REF!</definedName>
    <definedName name="材料減耗費率FOB" localSheetId="53">#REF!</definedName>
    <definedName name="材料減耗費率FOB" localSheetId="54">#REF!</definedName>
    <definedName name="材料減耗費率FOB" localSheetId="55">#REF!</definedName>
    <definedName name="材料減耗費率FOB" localSheetId="56">#REF!</definedName>
    <definedName name="材料減耗費率FOB" localSheetId="57">#REF!</definedName>
    <definedName name="材料減耗費率FOB" localSheetId="58">#REF!</definedName>
    <definedName name="材料減耗費率FOB" localSheetId="59">#REF!</definedName>
    <definedName name="材料減耗費率FOB" localSheetId="60">#REF!</definedName>
    <definedName name="材料減耗費率FOB" localSheetId="61">#REF!</definedName>
    <definedName name="材料減耗費率FOB" localSheetId="62">#REF!</definedName>
    <definedName name="材料減耗費率FOB" localSheetId="63">#REF!</definedName>
    <definedName name="材料減耗費率FOB" localSheetId="64">#REF!</definedName>
    <definedName name="材料減耗費率FOB" localSheetId="65">#REF!</definedName>
    <definedName name="材料減耗費率FOB" localSheetId="66">#REF!</definedName>
    <definedName name="材料減耗費率FOB" localSheetId="67">#REF!</definedName>
    <definedName name="材料減耗費率FOB" localSheetId="68">#REF!</definedName>
    <definedName name="材料減耗費率FOB" localSheetId="69">#REF!</definedName>
    <definedName name="材料減耗費率FOB" localSheetId="70">#REF!</definedName>
    <definedName name="材料減耗費率FOB" localSheetId="71">#REF!</definedName>
    <definedName name="材料減耗費率FOB" localSheetId="72">#REF!</definedName>
    <definedName name="材料減耗費率FOB" localSheetId="73">#REF!</definedName>
    <definedName name="材料減耗費率FOB" localSheetId="74">#REF!</definedName>
    <definedName name="材料減耗費率FOB" localSheetId="75">#REF!</definedName>
    <definedName name="材料減耗費率FOB" localSheetId="76">#REF!</definedName>
    <definedName name="材料減耗費率FOB" localSheetId="77">#REF!</definedName>
    <definedName name="材料減耗費率FOB" localSheetId="78">#REF!</definedName>
    <definedName name="材料減耗費率FOB" localSheetId="79">#REF!</definedName>
    <definedName name="材料減耗費率FOB" localSheetId="80">#REF!</definedName>
    <definedName name="材料減耗費率FOB" localSheetId="81">#REF!</definedName>
    <definedName name="材料減耗費率FOB" localSheetId="82">#REF!</definedName>
    <definedName name="材料減耗費率FOB" localSheetId="83">#REF!</definedName>
    <definedName name="材料減耗費率FOB" localSheetId="84">#REF!</definedName>
    <definedName name="材料減耗費率FOB" localSheetId="85">#REF!</definedName>
    <definedName name="材料減耗費率FOB" localSheetId="86">#REF!</definedName>
    <definedName name="材料減耗費率FOB" localSheetId="87">#REF!</definedName>
    <definedName name="材料減耗費率FOB" localSheetId="88">#REF!</definedName>
    <definedName name="材料減耗費率FOB" localSheetId="89">#REF!</definedName>
    <definedName name="材料減耗費率FOB" localSheetId="90">#REF!</definedName>
    <definedName name="材料減耗費率FOB" localSheetId="91">#REF!</definedName>
    <definedName name="材料減耗費率FOB" localSheetId="92">#REF!</definedName>
    <definedName name="材料減耗費率FOB" localSheetId="93">#REF!</definedName>
    <definedName name="材料減耗費率FOB" localSheetId="94">#REF!</definedName>
    <definedName name="材料減耗費率FOB" localSheetId="95">#REF!</definedName>
    <definedName name="材料減耗費率FOB" localSheetId="96">#REF!</definedName>
    <definedName name="材料減耗費率FOB" localSheetId="97">#REF!</definedName>
    <definedName name="材料減耗費率FOB" localSheetId="98">#REF!</definedName>
    <definedName name="材料減耗費率FOB" localSheetId="99">#REF!</definedName>
    <definedName name="材料減耗費率FOB" localSheetId="100">#REF!</definedName>
    <definedName name="材料減耗費率FOB" localSheetId="101">#REF!</definedName>
    <definedName name="材料減耗費率FOB" localSheetId="102">#REF!</definedName>
    <definedName name="材料減耗費率FOB" localSheetId="103">#REF!</definedName>
    <definedName name="材料減耗費率FOB" localSheetId="15">#REF!</definedName>
    <definedName name="材料減耗費率FOB" localSheetId="16">#REF!</definedName>
    <definedName name="材料減耗費率FOB" localSheetId="20">#REF!</definedName>
    <definedName name="材料減耗費率FOB" localSheetId="21">#REF!</definedName>
    <definedName name="材料減耗費率FOB" localSheetId="22">#REF!</definedName>
    <definedName name="材料減耗費率FOB" localSheetId="23">#REF!</definedName>
    <definedName name="材料減耗費率FOB" localSheetId="17">#REF!</definedName>
    <definedName name="材料減耗費率FOB" localSheetId="24">#REF!</definedName>
    <definedName name="材料減耗費率FOB" localSheetId="25">#REF!</definedName>
    <definedName name="材料減耗費率FOB" localSheetId="18">#REF!</definedName>
    <definedName name="材料減耗費率FOB" localSheetId="19">#REF!</definedName>
    <definedName name="材料減耗費率FOB" localSheetId="5">#REF!</definedName>
    <definedName name="材料減耗費率FOB" localSheetId="6">#REF!</definedName>
    <definedName name="材料減耗費率FOB" localSheetId="7">#REF!</definedName>
    <definedName name="材料減耗費率FOB" localSheetId="8">#REF!</definedName>
    <definedName name="材料減耗費率FOB" localSheetId="9">#REF!</definedName>
    <definedName name="材料減耗費率FOB" localSheetId="10">#REF!</definedName>
    <definedName name="材料減耗費率FOB" localSheetId="11">#REF!</definedName>
    <definedName name="材料減耗費率FOB" localSheetId="12">#REF!</definedName>
    <definedName name="材料減耗費率FOB" localSheetId="13">#REF!</definedName>
    <definedName name="材料減耗費率FOB" localSheetId="14">#REF!</definedName>
    <definedName name="材料減耗費率FOB">#REF!</definedName>
    <definedName name="材料総合率" localSheetId="27">#REF!</definedName>
    <definedName name="材料総合率" localSheetId="26">#REF!</definedName>
    <definedName name="材料総合率" localSheetId="28">#REF!</definedName>
    <definedName name="材料総合率" localSheetId="29">#REF!</definedName>
    <definedName name="材料総合率" localSheetId="30">#REF!</definedName>
    <definedName name="材料総合率" localSheetId="31">#REF!</definedName>
    <definedName name="材料総合率" localSheetId="32">#REF!</definedName>
    <definedName name="材料総合率" localSheetId="33">#REF!</definedName>
    <definedName name="材料総合率" localSheetId="34">#REF!</definedName>
    <definedName name="材料総合率" localSheetId="35">#REF!</definedName>
    <definedName name="材料総合率" localSheetId="36">#REF!</definedName>
    <definedName name="材料総合率" localSheetId="37">#REF!</definedName>
    <definedName name="材料総合率" localSheetId="38">#REF!</definedName>
    <definedName name="材料総合率" localSheetId="39">#REF!</definedName>
    <definedName name="材料総合率" localSheetId="40">#REF!</definedName>
    <definedName name="材料総合率" localSheetId="41">#REF!</definedName>
    <definedName name="材料総合率" localSheetId="42">#REF!</definedName>
    <definedName name="材料総合率" localSheetId="43">#REF!</definedName>
    <definedName name="材料総合率" localSheetId="44">#REF!</definedName>
    <definedName name="材料総合率" localSheetId="45">#REF!</definedName>
    <definedName name="材料総合率" localSheetId="46">#REF!</definedName>
    <definedName name="材料総合率" localSheetId="47">#REF!</definedName>
    <definedName name="材料総合率" localSheetId="48">#REF!</definedName>
    <definedName name="材料総合率" localSheetId="49">#REF!</definedName>
    <definedName name="材料総合率" localSheetId="50">#REF!</definedName>
    <definedName name="材料総合率" localSheetId="51">#REF!</definedName>
    <definedName name="材料総合率" localSheetId="52">#REF!</definedName>
    <definedName name="材料総合率" localSheetId="53">#REF!</definedName>
    <definedName name="材料総合率" localSheetId="54">#REF!</definedName>
    <definedName name="材料総合率" localSheetId="55">#REF!</definedName>
    <definedName name="材料総合率" localSheetId="56">#REF!</definedName>
    <definedName name="材料総合率" localSheetId="57">#REF!</definedName>
    <definedName name="材料総合率" localSheetId="58">#REF!</definedName>
    <definedName name="材料総合率" localSheetId="59">#REF!</definedName>
    <definedName name="材料総合率" localSheetId="60">#REF!</definedName>
    <definedName name="材料総合率" localSheetId="61">#REF!</definedName>
    <definedName name="材料総合率" localSheetId="62">#REF!</definedName>
    <definedName name="材料総合率" localSheetId="63">#REF!</definedName>
    <definedName name="材料総合率" localSheetId="64">#REF!</definedName>
    <definedName name="材料総合率" localSheetId="65">#REF!</definedName>
    <definedName name="材料総合率" localSheetId="66">#REF!</definedName>
    <definedName name="材料総合率" localSheetId="67">#REF!</definedName>
    <definedName name="材料総合率" localSheetId="68">#REF!</definedName>
    <definedName name="材料総合率" localSheetId="69">#REF!</definedName>
    <definedName name="材料総合率" localSheetId="70">#REF!</definedName>
    <definedName name="材料総合率" localSheetId="71">#REF!</definedName>
    <definedName name="材料総合率" localSheetId="72">#REF!</definedName>
    <definedName name="材料総合率" localSheetId="73">#REF!</definedName>
    <definedName name="材料総合率" localSheetId="74">#REF!</definedName>
    <definedName name="材料総合率" localSheetId="75">#REF!</definedName>
    <definedName name="材料総合率" localSheetId="76">#REF!</definedName>
    <definedName name="材料総合率" localSheetId="77">#REF!</definedName>
    <definedName name="材料総合率" localSheetId="78">#REF!</definedName>
    <definedName name="材料総合率" localSheetId="79">#REF!</definedName>
    <definedName name="材料総合率" localSheetId="80">#REF!</definedName>
    <definedName name="材料総合率" localSheetId="81">#REF!</definedName>
    <definedName name="材料総合率" localSheetId="82">#REF!</definedName>
    <definedName name="材料総合率" localSheetId="83">#REF!</definedName>
    <definedName name="材料総合率" localSheetId="84">#REF!</definedName>
    <definedName name="材料総合率" localSheetId="85">#REF!</definedName>
    <definedName name="材料総合率" localSheetId="86">#REF!</definedName>
    <definedName name="材料総合率" localSheetId="87">#REF!</definedName>
    <definedName name="材料総合率" localSheetId="88">#REF!</definedName>
    <definedName name="材料総合率" localSheetId="89">#REF!</definedName>
    <definedName name="材料総合率" localSheetId="90">#REF!</definedName>
    <definedName name="材料総合率" localSheetId="91">#REF!</definedName>
    <definedName name="材料総合率" localSheetId="92">#REF!</definedName>
    <definedName name="材料総合率" localSheetId="93">#REF!</definedName>
    <definedName name="材料総合率" localSheetId="94">#REF!</definedName>
    <definedName name="材料総合率" localSheetId="95">#REF!</definedName>
    <definedName name="材料総合率" localSheetId="96">#REF!</definedName>
    <definedName name="材料総合率" localSheetId="97">#REF!</definedName>
    <definedName name="材料総合率" localSheetId="98">#REF!</definedName>
    <definedName name="材料総合率" localSheetId="99">#REF!</definedName>
    <definedName name="材料総合率" localSheetId="100">#REF!</definedName>
    <definedName name="材料総合率" localSheetId="101">#REF!</definedName>
    <definedName name="材料総合率" localSheetId="102">#REF!</definedName>
    <definedName name="材料総合率" localSheetId="103">#REF!</definedName>
    <definedName name="材料総合率" localSheetId="15">#REF!</definedName>
    <definedName name="材料総合率" localSheetId="16">#REF!</definedName>
    <definedName name="材料総合率" localSheetId="20">#REF!</definedName>
    <definedName name="材料総合率" localSheetId="21">#REF!</definedName>
    <definedName name="材料総合率" localSheetId="22">#REF!</definedName>
    <definedName name="材料総合率" localSheetId="23">#REF!</definedName>
    <definedName name="材料総合率" localSheetId="17">#REF!</definedName>
    <definedName name="材料総合率" localSheetId="24">#REF!</definedName>
    <definedName name="材料総合率" localSheetId="25">#REF!</definedName>
    <definedName name="材料総合率" localSheetId="18">#REF!</definedName>
    <definedName name="材料総合率" localSheetId="19">#REF!</definedName>
    <definedName name="材料総合率" localSheetId="5">#REF!</definedName>
    <definedName name="材料総合率" localSheetId="6">#REF!</definedName>
    <definedName name="材料総合率" localSheetId="7">#REF!</definedName>
    <definedName name="材料総合率" localSheetId="8">#REF!</definedName>
    <definedName name="材料総合率" localSheetId="9">#REF!</definedName>
    <definedName name="材料総合率" localSheetId="10">#REF!</definedName>
    <definedName name="材料総合率" localSheetId="11">#REF!</definedName>
    <definedName name="材料総合率" localSheetId="12">#REF!</definedName>
    <definedName name="材料総合率" localSheetId="13">#REF!</definedName>
    <definedName name="材料総合率" localSheetId="14">#REF!</definedName>
    <definedName name="材料総合率">#REF!</definedName>
    <definedName name="材料調達資金金利率" localSheetId="27">#REF!</definedName>
    <definedName name="材料調達資金金利率" localSheetId="26">#REF!</definedName>
    <definedName name="材料調達資金金利率" localSheetId="28">#REF!</definedName>
    <definedName name="材料調達資金金利率" localSheetId="29">#REF!</definedName>
    <definedName name="材料調達資金金利率" localSheetId="30">#REF!</definedName>
    <definedName name="材料調達資金金利率" localSheetId="31">#REF!</definedName>
    <definedName name="材料調達資金金利率" localSheetId="32">#REF!</definedName>
    <definedName name="材料調達資金金利率" localSheetId="33">#REF!</definedName>
    <definedName name="材料調達資金金利率" localSheetId="34">#REF!</definedName>
    <definedName name="材料調達資金金利率" localSheetId="35">#REF!</definedName>
    <definedName name="材料調達資金金利率" localSheetId="36">#REF!</definedName>
    <definedName name="材料調達資金金利率" localSheetId="37">#REF!</definedName>
    <definedName name="材料調達資金金利率" localSheetId="38">#REF!</definedName>
    <definedName name="材料調達資金金利率" localSheetId="39">#REF!</definedName>
    <definedName name="材料調達資金金利率" localSheetId="40">#REF!</definedName>
    <definedName name="材料調達資金金利率" localSheetId="41">#REF!</definedName>
    <definedName name="材料調達資金金利率" localSheetId="42">#REF!</definedName>
    <definedName name="材料調達資金金利率" localSheetId="43">#REF!</definedName>
    <definedName name="材料調達資金金利率" localSheetId="44">#REF!</definedName>
    <definedName name="材料調達資金金利率" localSheetId="45">#REF!</definedName>
    <definedName name="材料調達資金金利率" localSheetId="46">#REF!</definedName>
    <definedName name="材料調達資金金利率" localSheetId="47">#REF!</definedName>
    <definedName name="材料調達資金金利率" localSheetId="48">#REF!</definedName>
    <definedName name="材料調達資金金利率" localSheetId="49">#REF!</definedName>
    <definedName name="材料調達資金金利率" localSheetId="50">#REF!</definedName>
    <definedName name="材料調達資金金利率" localSheetId="51">#REF!</definedName>
    <definedName name="材料調達資金金利率" localSheetId="52">#REF!</definedName>
    <definedName name="材料調達資金金利率" localSheetId="53">#REF!</definedName>
    <definedName name="材料調達資金金利率" localSheetId="54">#REF!</definedName>
    <definedName name="材料調達資金金利率" localSheetId="55">#REF!</definedName>
    <definedName name="材料調達資金金利率" localSheetId="56">#REF!</definedName>
    <definedName name="材料調達資金金利率" localSheetId="57">#REF!</definedName>
    <definedName name="材料調達資金金利率" localSheetId="58">#REF!</definedName>
    <definedName name="材料調達資金金利率" localSheetId="59">#REF!</definedName>
    <definedName name="材料調達資金金利率" localSheetId="60">#REF!</definedName>
    <definedName name="材料調達資金金利率" localSheetId="61">#REF!</definedName>
    <definedName name="材料調達資金金利率" localSheetId="62">#REF!</definedName>
    <definedName name="材料調達資金金利率" localSheetId="63">#REF!</definedName>
    <definedName name="材料調達資金金利率" localSheetId="64">#REF!</definedName>
    <definedName name="材料調達資金金利率" localSheetId="65">#REF!</definedName>
    <definedName name="材料調達資金金利率" localSheetId="66">#REF!</definedName>
    <definedName name="材料調達資金金利率" localSheetId="67">#REF!</definedName>
    <definedName name="材料調達資金金利率" localSheetId="68">#REF!</definedName>
    <definedName name="材料調達資金金利率" localSheetId="69">#REF!</definedName>
    <definedName name="材料調達資金金利率" localSheetId="70">#REF!</definedName>
    <definedName name="材料調達資金金利率" localSheetId="71">#REF!</definedName>
    <definedName name="材料調達資金金利率" localSheetId="72">#REF!</definedName>
    <definedName name="材料調達資金金利率" localSheetId="73">#REF!</definedName>
    <definedName name="材料調達資金金利率" localSheetId="74">#REF!</definedName>
    <definedName name="材料調達資金金利率" localSheetId="75">#REF!</definedName>
    <definedName name="材料調達資金金利率" localSheetId="76">#REF!</definedName>
    <definedName name="材料調達資金金利率" localSheetId="77">#REF!</definedName>
    <definedName name="材料調達資金金利率" localSheetId="78">#REF!</definedName>
    <definedName name="材料調達資金金利率" localSheetId="79">#REF!</definedName>
    <definedName name="材料調達資金金利率" localSheetId="80">#REF!</definedName>
    <definedName name="材料調達資金金利率" localSheetId="81">#REF!</definedName>
    <definedName name="材料調達資金金利率" localSheetId="82">#REF!</definedName>
    <definedName name="材料調達資金金利率" localSheetId="83">#REF!</definedName>
    <definedName name="材料調達資金金利率" localSheetId="84">#REF!</definedName>
    <definedName name="材料調達資金金利率" localSheetId="85">#REF!</definedName>
    <definedName name="材料調達資金金利率" localSheetId="86">#REF!</definedName>
    <definedName name="材料調達資金金利率" localSheetId="87">#REF!</definedName>
    <definedName name="材料調達資金金利率" localSheetId="88">#REF!</definedName>
    <definedName name="材料調達資金金利率" localSheetId="89">#REF!</definedName>
    <definedName name="材料調達資金金利率" localSheetId="90">#REF!</definedName>
    <definedName name="材料調達資金金利率" localSheetId="91">#REF!</definedName>
    <definedName name="材料調達資金金利率" localSheetId="92">#REF!</definedName>
    <definedName name="材料調達資金金利率" localSheetId="93">#REF!</definedName>
    <definedName name="材料調達資金金利率" localSheetId="94">#REF!</definedName>
    <definedName name="材料調達資金金利率" localSheetId="95">#REF!</definedName>
    <definedName name="材料調達資金金利率" localSheetId="96">#REF!</definedName>
    <definedName name="材料調達資金金利率" localSheetId="97">#REF!</definedName>
    <definedName name="材料調達資金金利率" localSheetId="98">#REF!</definedName>
    <definedName name="材料調達資金金利率" localSheetId="99">#REF!</definedName>
    <definedName name="材料調達資金金利率" localSheetId="100">#REF!</definedName>
    <definedName name="材料調達資金金利率" localSheetId="101">#REF!</definedName>
    <definedName name="材料調達資金金利率" localSheetId="102">#REF!</definedName>
    <definedName name="材料調達資金金利率" localSheetId="103">#REF!</definedName>
    <definedName name="材料調達資金金利率" localSheetId="15">#REF!</definedName>
    <definedName name="材料調達資金金利率" localSheetId="16">#REF!</definedName>
    <definedName name="材料調達資金金利率" localSheetId="20">#REF!</definedName>
    <definedName name="材料調達資金金利率" localSheetId="21">#REF!</definedName>
    <definedName name="材料調達資金金利率" localSheetId="22">#REF!</definedName>
    <definedName name="材料調達資金金利率" localSheetId="23">#REF!</definedName>
    <definedName name="材料調達資金金利率" localSheetId="17">#REF!</definedName>
    <definedName name="材料調達資金金利率" localSheetId="24">#REF!</definedName>
    <definedName name="材料調達資金金利率" localSheetId="25">#REF!</definedName>
    <definedName name="材料調達資金金利率" localSheetId="18">#REF!</definedName>
    <definedName name="材料調達資金金利率" localSheetId="19">#REF!</definedName>
    <definedName name="材料調達資金金利率" localSheetId="5">#REF!</definedName>
    <definedName name="材料調達資金金利率" localSheetId="6">#REF!</definedName>
    <definedName name="材料調達資金金利率" localSheetId="7">#REF!</definedName>
    <definedName name="材料調達資金金利率" localSheetId="8">#REF!</definedName>
    <definedName name="材料調達資金金利率" localSheetId="9">#REF!</definedName>
    <definedName name="材料調達資金金利率" localSheetId="10">#REF!</definedName>
    <definedName name="材料調達資金金利率" localSheetId="11">#REF!</definedName>
    <definedName name="材料調達資金金利率" localSheetId="12">#REF!</definedName>
    <definedName name="材料調達資金金利率" localSheetId="13">#REF!</definedName>
    <definedName name="材料調達資金金利率" localSheetId="14">#REF!</definedName>
    <definedName name="材料調達資金金利率">#REF!</definedName>
    <definedName name="社内加工賃率平均元分" localSheetId="27">#REF!</definedName>
    <definedName name="社内加工賃率平均元分" localSheetId="26">#REF!</definedName>
    <definedName name="社内加工賃率平均元分" localSheetId="28">#REF!</definedName>
    <definedName name="社内加工賃率平均元分" localSheetId="29">#REF!</definedName>
    <definedName name="社内加工賃率平均元分" localSheetId="30">#REF!</definedName>
    <definedName name="社内加工賃率平均元分" localSheetId="31">#REF!</definedName>
    <definedName name="社内加工賃率平均元分" localSheetId="32">#REF!</definedName>
    <definedName name="社内加工賃率平均元分" localSheetId="33">#REF!</definedName>
    <definedName name="社内加工賃率平均元分" localSheetId="34">#REF!</definedName>
    <definedName name="社内加工賃率平均元分" localSheetId="35">#REF!</definedName>
    <definedName name="社内加工賃率平均元分" localSheetId="36">#REF!</definedName>
    <definedName name="社内加工賃率平均元分" localSheetId="37">#REF!</definedName>
    <definedName name="社内加工賃率平均元分" localSheetId="38">#REF!</definedName>
    <definedName name="社内加工賃率平均元分" localSheetId="39">#REF!</definedName>
    <definedName name="社内加工賃率平均元分" localSheetId="40">#REF!</definedName>
    <definedName name="社内加工賃率平均元分" localSheetId="41">#REF!</definedName>
    <definedName name="社内加工賃率平均元分" localSheetId="42">#REF!</definedName>
    <definedName name="社内加工賃率平均元分" localSheetId="43">#REF!</definedName>
    <definedName name="社内加工賃率平均元分" localSheetId="44">#REF!</definedName>
    <definedName name="社内加工賃率平均元分" localSheetId="45">#REF!</definedName>
    <definedName name="社内加工賃率平均元分" localSheetId="46">#REF!</definedName>
    <definedName name="社内加工賃率平均元分" localSheetId="47">#REF!</definedName>
    <definedName name="社内加工賃率平均元分" localSheetId="48">#REF!</definedName>
    <definedName name="社内加工賃率平均元分" localSheetId="49">#REF!</definedName>
    <definedName name="社内加工賃率平均元分" localSheetId="50">#REF!</definedName>
    <definedName name="社内加工賃率平均元分" localSheetId="51">#REF!</definedName>
    <definedName name="社内加工賃率平均元分" localSheetId="52">#REF!</definedName>
    <definedName name="社内加工賃率平均元分" localSheetId="53">#REF!</definedName>
    <definedName name="社内加工賃率平均元分" localSheetId="54">#REF!</definedName>
    <definedName name="社内加工賃率平均元分" localSheetId="55">#REF!</definedName>
    <definedName name="社内加工賃率平均元分" localSheetId="56">#REF!</definedName>
    <definedName name="社内加工賃率平均元分" localSheetId="57">#REF!</definedName>
    <definedName name="社内加工賃率平均元分" localSheetId="58">#REF!</definedName>
    <definedName name="社内加工賃率平均元分" localSheetId="59">#REF!</definedName>
    <definedName name="社内加工賃率平均元分" localSheetId="60">#REF!</definedName>
    <definedName name="社内加工賃率平均元分" localSheetId="61">#REF!</definedName>
    <definedName name="社内加工賃率平均元分" localSheetId="62">#REF!</definedName>
    <definedName name="社内加工賃率平均元分" localSheetId="63">#REF!</definedName>
    <definedName name="社内加工賃率平均元分" localSheetId="64">#REF!</definedName>
    <definedName name="社内加工賃率平均元分" localSheetId="65">#REF!</definedName>
    <definedName name="社内加工賃率平均元分" localSheetId="66">#REF!</definedName>
    <definedName name="社内加工賃率平均元分" localSheetId="67">#REF!</definedName>
    <definedName name="社内加工賃率平均元分" localSheetId="68">#REF!</definedName>
    <definedName name="社内加工賃率平均元分" localSheetId="69">#REF!</definedName>
    <definedName name="社内加工賃率平均元分" localSheetId="70">#REF!</definedName>
    <definedName name="社内加工賃率平均元分" localSheetId="71">#REF!</definedName>
    <definedName name="社内加工賃率平均元分" localSheetId="72">#REF!</definedName>
    <definedName name="社内加工賃率平均元分" localSheetId="73">#REF!</definedName>
    <definedName name="社内加工賃率平均元分" localSheetId="74">#REF!</definedName>
    <definedName name="社内加工賃率平均元分" localSheetId="75">#REF!</definedName>
    <definedName name="社内加工賃率平均元分" localSheetId="76">#REF!</definedName>
    <definedName name="社内加工賃率平均元分" localSheetId="77">#REF!</definedName>
    <definedName name="社内加工賃率平均元分" localSheetId="78">#REF!</definedName>
    <definedName name="社内加工賃率平均元分" localSheetId="79">#REF!</definedName>
    <definedName name="社内加工賃率平均元分" localSheetId="80">#REF!</definedName>
    <definedName name="社内加工賃率平均元分" localSheetId="81">#REF!</definedName>
    <definedName name="社内加工賃率平均元分" localSheetId="82">#REF!</definedName>
    <definedName name="社内加工賃率平均元分" localSheetId="83">#REF!</definedName>
    <definedName name="社内加工賃率平均元分" localSheetId="84">#REF!</definedName>
    <definedName name="社内加工賃率平均元分" localSheetId="85">#REF!</definedName>
    <definedName name="社内加工賃率平均元分" localSheetId="86">#REF!</definedName>
    <definedName name="社内加工賃率平均元分" localSheetId="87">#REF!</definedName>
    <definedName name="社内加工賃率平均元分" localSheetId="88">#REF!</definedName>
    <definedName name="社内加工賃率平均元分" localSheetId="89">#REF!</definedName>
    <definedName name="社内加工賃率平均元分" localSheetId="90">#REF!</definedName>
    <definedName name="社内加工賃率平均元分" localSheetId="91">#REF!</definedName>
    <definedName name="社内加工賃率平均元分" localSheetId="92">#REF!</definedName>
    <definedName name="社内加工賃率平均元分" localSheetId="93">#REF!</definedName>
    <definedName name="社内加工賃率平均元分" localSheetId="94">#REF!</definedName>
    <definedName name="社内加工賃率平均元分" localSheetId="95">#REF!</definedName>
    <definedName name="社内加工賃率平均元分" localSheetId="96">#REF!</definedName>
    <definedName name="社内加工賃率平均元分" localSheetId="97">#REF!</definedName>
    <definedName name="社内加工賃率平均元分" localSheetId="98">#REF!</definedName>
    <definedName name="社内加工賃率平均元分" localSheetId="99">#REF!</definedName>
    <definedName name="社内加工賃率平均元分" localSheetId="100">#REF!</definedName>
    <definedName name="社内加工賃率平均元分" localSheetId="101">#REF!</definedName>
    <definedName name="社内加工賃率平均元分" localSheetId="102">#REF!</definedName>
    <definedName name="社内加工賃率平均元分" localSheetId="103">#REF!</definedName>
    <definedName name="社内加工賃率平均元分" localSheetId="15">#REF!</definedName>
    <definedName name="社内加工賃率平均元分" localSheetId="16">#REF!</definedName>
    <definedName name="社内加工賃率平均元分" localSheetId="20">#REF!</definedName>
    <definedName name="社内加工賃率平均元分" localSheetId="21">#REF!</definedName>
    <definedName name="社内加工賃率平均元分" localSheetId="22">#REF!</definedName>
    <definedName name="社内加工賃率平均元分" localSheetId="23">#REF!</definedName>
    <definedName name="社内加工賃率平均元分" localSheetId="17">#REF!</definedName>
    <definedName name="社内加工賃率平均元分" localSheetId="24">#REF!</definedName>
    <definedName name="社内加工賃率平均元分" localSheetId="25">#REF!</definedName>
    <definedName name="社内加工賃率平均元分" localSheetId="18">#REF!</definedName>
    <definedName name="社内加工賃率平均元分" localSheetId="19">#REF!</definedName>
    <definedName name="社内加工賃率平均元分" localSheetId="5">#REF!</definedName>
    <definedName name="社内加工賃率平均元分" localSheetId="6">#REF!</definedName>
    <definedName name="社内加工賃率平均元分" localSheetId="7">#REF!</definedName>
    <definedName name="社内加工賃率平均元分" localSheetId="8">#REF!</definedName>
    <definedName name="社内加工賃率平均元分" localSheetId="9">#REF!</definedName>
    <definedName name="社内加工賃率平均元分" localSheetId="10">#REF!</definedName>
    <definedName name="社内加工賃率平均元分" localSheetId="11">#REF!</definedName>
    <definedName name="社内加工賃率平均元分" localSheetId="12">#REF!</definedName>
    <definedName name="社内加工賃率平均元分" localSheetId="13">#REF!</definedName>
    <definedName name="社内加工賃率平均元分" localSheetId="14">#REF!</definedName>
    <definedName name="社内加工賃率平均元分">#REF!</definedName>
    <definedName name="社内梱包費率" localSheetId="27">#REF!</definedName>
    <definedName name="社内梱包費率" localSheetId="26">#REF!</definedName>
    <definedName name="社内梱包費率" localSheetId="28">#REF!</definedName>
    <definedName name="社内梱包費率" localSheetId="29">#REF!</definedName>
    <definedName name="社内梱包費率" localSheetId="30">#REF!</definedName>
    <definedName name="社内梱包費率" localSheetId="31">#REF!</definedName>
    <definedName name="社内梱包費率" localSheetId="32">#REF!</definedName>
    <definedName name="社内梱包費率" localSheetId="33">#REF!</definedName>
    <definedName name="社内梱包費率" localSheetId="34">#REF!</definedName>
    <definedName name="社内梱包費率" localSheetId="35">#REF!</definedName>
    <definedName name="社内梱包費率" localSheetId="36">#REF!</definedName>
    <definedName name="社内梱包費率" localSheetId="37">#REF!</definedName>
    <definedName name="社内梱包費率" localSheetId="38">#REF!</definedName>
    <definedName name="社内梱包費率" localSheetId="39">#REF!</definedName>
    <definedName name="社内梱包費率" localSheetId="40">#REF!</definedName>
    <definedName name="社内梱包費率" localSheetId="41">#REF!</definedName>
    <definedName name="社内梱包費率" localSheetId="42">#REF!</definedName>
    <definedName name="社内梱包費率" localSheetId="43">#REF!</definedName>
    <definedName name="社内梱包費率" localSheetId="44">#REF!</definedName>
    <definedName name="社内梱包費率" localSheetId="45">#REF!</definedName>
    <definedName name="社内梱包費率" localSheetId="46">#REF!</definedName>
    <definedName name="社内梱包費率" localSheetId="47">#REF!</definedName>
    <definedName name="社内梱包費率" localSheetId="48">#REF!</definedName>
    <definedName name="社内梱包費率" localSheetId="49">#REF!</definedName>
    <definedName name="社内梱包費率" localSheetId="50">#REF!</definedName>
    <definedName name="社内梱包費率" localSheetId="51">#REF!</definedName>
    <definedName name="社内梱包費率" localSheetId="52">#REF!</definedName>
    <definedName name="社内梱包費率" localSheetId="53">#REF!</definedName>
    <definedName name="社内梱包費率" localSheetId="54">#REF!</definedName>
    <definedName name="社内梱包費率" localSheetId="55">#REF!</definedName>
    <definedName name="社内梱包費率" localSheetId="56">#REF!</definedName>
    <definedName name="社内梱包費率" localSheetId="57">#REF!</definedName>
    <definedName name="社内梱包費率" localSheetId="58">#REF!</definedName>
    <definedName name="社内梱包費率" localSheetId="59">#REF!</definedName>
    <definedName name="社内梱包費率" localSheetId="60">#REF!</definedName>
    <definedName name="社内梱包費率" localSheetId="61">#REF!</definedName>
    <definedName name="社内梱包費率" localSheetId="62">#REF!</definedName>
    <definedName name="社内梱包費率" localSheetId="63">#REF!</definedName>
    <definedName name="社内梱包費率" localSheetId="64">#REF!</definedName>
    <definedName name="社内梱包費率" localSheetId="65">#REF!</definedName>
    <definedName name="社内梱包費率" localSheetId="66">#REF!</definedName>
    <definedName name="社内梱包費率" localSheetId="67">#REF!</definedName>
    <definedName name="社内梱包費率" localSheetId="68">#REF!</definedName>
    <definedName name="社内梱包費率" localSheetId="69">#REF!</definedName>
    <definedName name="社内梱包費率" localSheetId="70">#REF!</definedName>
    <definedName name="社内梱包費率" localSheetId="71">#REF!</definedName>
    <definedName name="社内梱包費率" localSheetId="72">#REF!</definedName>
    <definedName name="社内梱包費率" localSheetId="73">#REF!</definedName>
    <definedName name="社内梱包費率" localSheetId="74">#REF!</definedName>
    <definedName name="社内梱包費率" localSheetId="75">#REF!</definedName>
    <definedName name="社内梱包費率" localSheetId="76">#REF!</definedName>
    <definedName name="社内梱包費率" localSheetId="77">#REF!</definedName>
    <definedName name="社内梱包費率" localSheetId="78">#REF!</definedName>
    <definedName name="社内梱包費率" localSheetId="79">#REF!</definedName>
    <definedName name="社内梱包費率" localSheetId="80">#REF!</definedName>
    <definedName name="社内梱包費率" localSheetId="81">#REF!</definedName>
    <definedName name="社内梱包費率" localSheetId="82">#REF!</definedName>
    <definedName name="社内梱包費率" localSheetId="83">#REF!</definedName>
    <definedName name="社内梱包費率" localSheetId="84">#REF!</definedName>
    <definedName name="社内梱包費率" localSheetId="85">#REF!</definedName>
    <definedName name="社内梱包費率" localSheetId="86">#REF!</definedName>
    <definedName name="社内梱包費率" localSheetId="87">#REF!</definedName>
    <definedName name="社内梱包費率" localSheetId="88">#REF!</definedName>
    <definedName name="社内梱包費率" localSheetId="89">#REF!</definedName>
    <definedName name="社内梱包費率" localSheetId="90">#REF!</definedName>
    <definedName name="社内梱包費率" localSheetId="91">#REF!</definedName>
    <definedName name="社内梱包費率" localSheetId="92">#REF!</definedName>
    <definedName name="社内梱包費率" localSheetId="93">#REF!</definedName>
    <definedName name="社内梱包費率" localSheetId="94">#REF!</definedName>
    <definedName name="社内梱包費率" localSheetId="95">#REF!</definedName>
    <definedName name="社内梱包費率" localSheetId="96">#REF!</definedName>
    <definedName name="社内梱包費率" localSheetId="97">#REF!</definedName>
    <definedName name="社内梱包費率" localSheetId="98">#REF!</definedName>
    <definedName name="社内梱包費率" localSheetId="99">#REF!</definedName>
    <definedName name="社内梱包費率" localSheetId="100">#REF!</definedName>
    <definedName name="社内梱包費率" localSheetId="101">#REF!</definedName>
    <definedName name="社内梱包費率" localSheetId="102">#REF!</definedName>
    <definedName name="社内梱包費率" localSheetId="103">#REF!</definedName>
    <definedName name="社内梱包費率" localSheetId="15">#REF!</definedName>
    <definedName name="社内梱包費率" localSheetId="16">#REF!</definedName>
    <definedName name="社内梱包費率" localSheetId="20">#REF!</definedName>
    <definedName name="社内梱包費率" localSheetId="21">#REF!</definedName>
    <definedName name="社内梱包費率" localSheetId="22">#REF!</definedName>
    <definedName name="社内梱包費率" localSheetId="23">#REF!</definedName>
    <definedName name="社内梱包費率" localSheetId="17">#REF!</definedName>
    <definedName name="社内梱包費率" localSheetId="24">#REF!</definedName>
    <definedName name="社内梱包費率" localSheetId="25">#REF!</definedName>
    <definedName name="社内梱包費率" localSheetId="18">#REF!</definedName>
    <definedName name="社内梱包費率" localSheetId="19">#REF!</definedName>
    <definedName name="社内梱包費率" localSheetId="5">#REF!</definedName>
    <definedName name="社内梱包費率" localSheetId="6">#REF!</definedName>
    <definedName name="社内梱包費率" localSheetId="7">#REF!</definedName>
    <definedName name="社内梱包費率" localSheetId="8">#REF!</definedName>
    <definedName name="社内梱包費率" localSheetId="9">#REF!</definedName>
    <definedName name="社内梱包費率" localSheetId="10">#REF!</definedName>
    <definedName name="社内梱包費率" localSheetId="11">#REF!</definedName>
    <definedName name="社内梱包費率" localSheetId="12">#REF!</definedName>
    <definedName name="社内梱包費率" localSheetId="13">#REF!</definedName>
    <definedName name="社内梱包費率" localSheetId="14">#REF!</definedName>
    <definedName name="社内梱包費率">#REF!</definedName>
    <definedName name="終了行" localSheetId="27">[26]書換え条件!#REF!</definedName>
    <definedName name="終了行" localSheetId="26">[26]書換え条件!#REF!</definedName>
    <definedName name="終了行" localSheetId="28">[26]書換え条件!#REF!</definedName>
    <definedName name="終了行" localSheetId="29">[26]書換え条件!#REF!</definedName>
    <definedName name="終了行" localSheetId="30">[26]書換え条件!#REF!</definedName>
    <definedName name="終了行" localSheetId="31">[26]書換え条件!#REF!</definedName>
    <definedName name="終了行" localSheetId="32">[26]書換え条件!#REF!</definedName>
    <definedName name="終了行" localSheetId="33">[26]書換え条件!#REF!</definedName>
    <definedName name="終了行" localSheetId="34">[26]書換え条件!#REF!</definedName>
    <definedName name="終了行" localSheetId="35">[26]書換え条件!#REF!</definedName>
    <definedName name="終了行" localSheetId="36">[26]書換え条件!#REF!</definedName>
    <definedName name="終了行" localSheetId="37">[26]書換え条件!#REF!</definedName>
    <definedName name="終了行" localSheetId="38">[26]書換え条件!#REF!</definedName>
    <definedName name="終了行" localSheetId="39">[26]書換え条件!#REF!</definedName>
    <definedName name="終了行" localSheetId="40">[26]書換え条件!#REF!</definedName>
    <definedName name="終了行" localSheetId="41">[26]書換え条件!#REF!</definedName>
    <definedName name="終了行" localSheetId="42">[26]書換え条件!#REF!</definedName>
    <definedName name="終了行" localSheetId="43">[26]書換え条件!#REF!</definedName>
    <definedName name="終了行" localSheetId="44">[26]書換え条件!#REF!</definedName>
    <definedName name="終了行" localSheetId="45">[26]書換え条件!#REF!</definedName>
    <definedName name="終了行" localSheetId="46">[26]書換え条件!#REF!</definedName>
    <definedName name="終了行" localSheetId="47">[26]書換え条件!#REF!</definedName>
    <definedName name="終了行" localSheetId="48">[26]書換え条件!#REF!</definedName>
    <definedName name="終了行" localSheetId="49">[26]書換え条件!#REF!</definedName>
    <definedName name="終了行" localSheetId="50">[26]書換え条件!#REF!</definedName>
    <definedName name="終了行" localSheetId="51">[26]書換え条件!#REF!</definedName>
    <definedName name="終了行" localSheetId="52">[26]書換え条件!#REF!</definedName>
    <definedName name="終了行" localSheetId="53">[26]書換え条件!#REF!</definedName>
    <definedName name="終了行" localSheetId="54">[26]書換え条件!#REF!</definedName>
    <definedName name="終了行" localSheetId="55">[26]書換え条件!#REF!</definedName>
    <definedName name="終了行" localSheetId="56">[26]書換え条件!#REF!</definedName>
    <definedName name="終了行" localSheetId="57">[26]書換え条件!#REF!</definedName>
    <definedName name="終了行" localSheetId="58">[26]書換え条件!#REF!</definedName>
    <definedName name="終了行" localSheetId="59">[26]書換え条件!#REF!</definedName>
    <definedName name="終了行" localSheetId="60">[26]書換え条件!#REF!</definedName>
    <definedName name="終了行" localSheetId="61">[26]書換え条件!#REF!</definedName>
    <definedName name="終了行" localSheetId="62">[26]書換え条件!#REF!</definedName>
    <definedName name="終了行" localSheetId="63">[26]書換え条件!#REF!</definedName>
    <definedName name="終了行" localSheetId="64">[26]書換え条件!#REF!</definedName>
    <definedName name="終了行" localSheetId="65">[26]書換え条件!#REF!</definedName>
    <definedName name="終了行" localSheetId="66">[26]書換え条件!#REF!</definedName>
    <definedName name="終了行" localSheetId="67">[26]書換え条件!#REF!</definedName>
    <definedName name="終了行" localSheetId="68">[26]書換え条件!#REF!</definedName>
    <definedName name="終了行" localSheetId="69">[26]書換え条件!#REF!</definedName>
    <definedName name="終了行" localSheetId="70">[26]書換え条件!#REF!</definedName>
    <definedName name="終了行" localSheetId="71">[26]書換え条件!#REF!</definedName>
    <definedName name="終了行" localSheetId="72">[26]書換え条件!#REF!</definedName>
    <definedName name="終了行" localSheetId="73">[26]書換え条件!#REF!</definedName>
    <definedName name="終了行" localSheetId="74">[26]書換え条件!#REF!</definedName>
    <definedName name="終了行" localSheetId="75">[26]書換え条件!#REF!</definedName>
    <definedName name="終了行" localSheetId="76">[26]書換え条件!#REF!</definedName>
    <definedName name="終了行" localSheetId="77">[26]書換え条件!#REF!</definedName>
    <definedName name="終了行" localSheetId="78">[26]書換え条件!#REF!</definedName>
    <definedName name="終了行" localSheetId="79">[26]書換え条件!#REF!</definedName>
    <definedName name="終了行" localSheetId="80">[26]書換え条件!#REF!</definedName>
    <definedName name="終了行" localSheetId="81">[26]書換え条件!#REF!</definedName>
    <definedName name="終了行" localSheetId="82">[26]書換え条件!#REF!</definedName>
    <definedName name="終了行" localSheetId="83">[26]書換え条件!#REF!</definedName>
    <definedName name="終了行" localSheetId="84">[26]書換え条件!#REF!</definedName>
    <definedName name="終了行" localSheetId="85">[26]書換え条件!#REF!</definedName>
    <definedName name="終了行" localSheetId="86">[26]書換え条件!#REF!</definedName>
    <definedName name="終了行" localSheetId="87">[26]書換え条件!#REF!</definedName>
    <definedName name="終了行" localSheetId="88">[26]書換え条件!#REF!</definedName>
    <definedName name="終了行" localSheetId="89">[26]書換え条件!#REF!</definedName>
    <definedName name="終了行" localSheetId="90">[26]書換え条件!#REF!</definedName>
    <definedName name="終了行" localSheetId="91">[26]書換え条件!#REF!</definedName>
    <definedName name="終了行" localSheetId="92">[26]書換え条件!#REF!</definedName>
    <definedName name="終了行" localSheetId="93">[26]書換え条件!#REF!</definedName>
    <definedName name="終了行" localSheetId="94">[26]書換え条件!#REF!</definedName>
    <definedName name="終了行" localSheetId="95">[26]書換え条件!#REF!</definedName>
    <definedName name="終了行" localSheetId="96">[26]書換え条件!#REF!</definedName>
    <definedName name="終了行" localSheetId="97">[26]書換え条件!#REF!</definedName>
    <definedName name="終了行" localSheetId="98">[26]書換え条件!#REF!</definedName>
    <definedName name="終了行" localSheetId="99">[26]書換え条件!#REF!</definedName>
    <definedName name="終了行" localSheetId="100">[26]書換え条件!#REF!</definedName>
    <definedName name="終了行" localSheetId="101">[26]書換え条件!#REF!</definedName>
    <definedName name="終了行" localSheetId="102">[26]書換え条件!#REF!</definedName>
    <definedName name="終了行" localSheetId="103">[26]書換え条件!#REF!</definedName>
    <definedName name="終了行" localSheetId="15">[26]書換え条件!#REF!</definedName>
    <definedName name="終了行" localSheetId="16">[26]書換え条件!#REF!</definedName>
    <definedName name="終了行" localSheetId="20">[26]書換え条件!#REF!</definedName>
    <definedName name="終了行" localSheetId="21">[26]書換え条件!#REF!</definedName>
    <definedName name="終了行" localSheetId="22">[26]書換え条件!#REF!</definedName>
    <definedName name="終了行" localSheetId="23">[26]書換え条件!#REF!</definedName>
    <definedName name="終了行" localSheetId="17">[26]書換え条件!#REF!</definedName>
    <definedName name="終了行" localSheetId="24">[26]書換え条件!#REF!</definedName>
    <definedName name="終了行" localSheetId="25">[26]書換え条件!#REF!</definedName>
    <definedName name="終了行" localSheetId="18">[26]書換え条件!#REF!</definedName>
    <definedName name="終了行" localSheetId="19">[26]書換え条件!#REF!</definedName>
    <definedName name="終了行" localSheetId="5">[26]書換え条件!#REF!</definedName>
    <definedName name="終了行" localSheetId="6">[26]書換え条件!#REF!</definedName>
    <definedName name="終了行" localSheetId="7">[26]書換え条件!#REF!</definedName>
    <definedName name="終了行" localSheetId="8">[26]書換え条件!#REF!</definedName>
    <definedName name="終了行" localSheetId="9">[26]書換え条件!#REF!</definedName>
    <definedName name="終了行" localSheetId="10">[26]書換え条件!#REF!</definedName>
    <definedName name="終了行" localSheetId="11">[26]書換え条件!#REF!</definedName>
    <definedName name="終了行" localSheetId="12">[26]書換え条件!#REF!</definedName>
    <definedName name="終了行" localSheetId="13">[26]書換え条件!#REF!</definedName>
    <definedName name="終了行" localSheetId="14">[26]書換え条件!#REF!</definedName>
    <definedName name="終了行">[26]書換え条件!#REF!</definedName>
    <definedName name="所要量1" localSheetId="27">#REF!</definedName>
    <definedName name="所要量1" localSheetId="26">#REF!</definedName>
    <definedName name="所要量1" localSheetId="28">#REF!</definedName>
    <definedName name="所要量1" localSheetId="29">#REF!</definedName>
    <definedName name="所要量1" localSheetId="30">#REF!</definedName>
    <definedName name="所要量1" localSheetId="31">#REF!</definedName>
    <definedName name="所要量1" localSheetId="32">#REF!</definedName>
    <definedName name="所要量1" localSheetId="33">#REF!</definedName>
    <definedName name="所要量1" localSheetId="34">#REF!</definedName>
    <definedName name="所要量1" localSheetId="35">#REF!</definedName>
    <definedName name="所要量1" localSheetId="36">#REF!</definedName>
    <definedName name="所要量1" localSheetId="37">#REF!</definedName>
    <definedName name="所要量1" localSheetId="38">#REF!</definedName>
    <definedName name="所要量1" localSheetId="39">#REF!</definedName>
    <definedName name="所要量1" localSheetId="40">#REF!</definedName>
    <definedName name="所要量1" localSheetId="41">#REF!</definedName>
    <definedName name="所要量1" localSheetId="42">#REF!</definedName>
    <definedName name="所要量1" localSheetId="43">#REF!</definedName>
    <definedName name="所要量1" localSheetId="44">#REF!</definedName>
    <definedName name="所要量1" localSheetId="45">#REF!</definedName>
    <definedName name="所要量1" localSheetId="46">#REF!</definedName>
    <definedName name="所要量1" localSheetId="47">#REF!</definedName>
    <definedName name="所要量1" localSheetId="48">#REF!</definedName>
    <definedName name="所要量1" localSheetId="49">#REF!</definedName>
    <definedName name="所要量1" localSheetId="50">#REF!</definedName>
    <definedName name="所要量1" localSheetId="51">#REF!</definedName>
    <definedName name="所要量1" localSheetId="52">#REF!</definedName>
    <definedName name="所要量1" localSheetId="53">#REF!</definedName>
    <definedName name="所要量1" localSheetId="54">#REF!</definedName>
    <definedName name="所要量1" localSheetId="55">#REF!</definedName>
    <definedName name="所要量1" localSheetId="56">#REF!</definedName>
    <definedName name="所要量1" localSheetId="57">#REF!</definedName>
    <definedName name="所要量1" localSheetId="58">#REF!</definedName>
    <definedName name="所要量1" localSheetId="59">#REF!</definedName>
    <definedName name="所要量1" localSheetId="60">#REF!</definedName>
    <definedName name="所要量1" localSheetId="61">#REF!</definedName>
    <definedName name="所要量1" localSheetId="62">#REF!</definedName>
    <definedName name="所要量1" localSheetId="63">#REF!</definedName>
    <definedName name="所要量1" localSheetId="64">#REF!</definedName>
    <definedName name="所要量1" localSheetId="65">#REF!</definedName>
    <definedName name="所要量1" localSheetId="66">#REF!</definedName>
    <definedName name="所要量1" localSheetId="67">#REF!</definedName>
    <definedName name="所要量1" localSheetId="68">#REF!</definedName>
    <definedName name="所要量1" localSheetId="69">#REF!</definedName>
    <definedName name="所要量1" localSheetId="70">#REF!</definedName>
    <definedName name="所要量1" localSheetId="71">#REF!</definedName>
    <definedName name="所要量1" localSheetId="72">#REF!</definedName>
    <definedName name="所要量1" localSheetId="73">#REF!</definedName>
    <definedName name="所要量1" localSheetId="74">#REF!</definedName>
    <definedName name="所要量1" localSheetId="75">#REF!</definedName>
    <definedName name="所要量1" localSheetId="76">#REF!</definedName>
    <definedName name="所要量1" localSheetId="77">#REF!</definedName>
    <definedName name="所要量1" localSheetId="78">#REF!</definedName>
    <definedName name="所要量1" localSheetId="79">#REF!</definedName>
    <definedName name="所要量1" localSheetId="80">#REF!</definedName>
    <definedName name="所要量1" localSheetId="81">#REF!</definedName>
    <definedName name="所要量1" localSheetId="82">#REF!</definedName>
    <definedName name="所要量1" localSheetId="83">#REF!</definedName>
    <definedName name="所要量1" localSheetId="84">#REF!</definedName>
    <definedName name="所要量1" localSheetId="85">#REF!</definedName>
    <definedName name="所要量1" localSheetId="86">#REF!</definedName>
    <definedName name="所要量1" localSheetId="87">#REF!</definedName>
    <definedName name="所要量1" localSheetId="88">#REF!</definedName>
    <definedName name="所要量1" localSheetId="89">#REF!</definedName>
    <definedName name="所要量1" localSheetId="90">#REF!</definedName>
    <definedName name="所要量1" localSheetId="91">#REF!</definedName>
    <definedName name="所要量1" localSheetId="92">#REF!</definedName>
    <definedName name="所要量1" localSheetId="93">#REF!</definedName>
    <definedName name="所要量1" localSheetId="94">#REF!</definedName>
    <definedName name="所要量1" localSheetId="95">#REF!</definedName>
    <definedName name="所要量1" localSheetId="96">#REF!</definedName>
    <definedName name="所要量1" localSheetId="97">#REF!</definedName>
    <definedName name="所要量1" localSheetId="98">#REF!</definedName>
    <definedName name="所要量1" localSheetId="99">#REF!</definedName>
    <definedName name="所要量1" localSheetId="100">#REF!</definedName>
    <definedName name="所要量1" localSheetId="101">#REF!</definedName>
    <definedName name="所要量1" localSheetId="102">#REF!</definedName>
    <definedName name="所要量1" localSheetId="103">#REF!</definedName>
    <definedName name="所要量1" localSheetId="15">#REF!</definedName>
    <definedName name="所要量1" localSheetId="16">#REF!</definedName>
    <definedName name="所要量1" localSheetId="20">#REF!</definedName>
    <definedName name="所要量1" localSheetId="21">#REF!</definedName>
    <definedName name="所要量1" localSheetId="22">#REF!</definedName>
    <definedName name="所要量1" localSheetId="23">#REF!</definedName>
    <definedName name="所要量1" localSheetId="17">#REF!</definedName>
    <definedName name="所要量1" localSheetId="24">#REF!</definedName>
    <definedName name="所要量1" localSheetId="25">#REF!</definedName>
    <definedName name="所要量1" localSheetId="18">#REF!</definedName>
    <definedName name="所要量1" localSheetId="19">#REF!</definedName>
    <definedName name="所要量1" localSheetId="5">#REF!</definedName>
    <definedName name="所要量1" localSheetId="6">#REF!</definedName>
    <definedName name="所要量1" localSheetId="7">#REF!</definedName>
    <definedName name="所要量1" localSheetId="8">#REF!</definedName>
    <definedName name="所要量1" localSheetId="9">#REF!</definedName>
    <definedName name="所要量1" localSheetId="10">#REF!</definedName>
    <definedName name="所要量1" localSheetId="11">#REF!</definedName>
    <definedName name="所要量1" localSheetId="12">#REF!</definedName>
    <definedName name="所要量1" localSheetId="13">#REF!</definedName>
    <definedName name="所要量1" localSheetId="14">#REF!</definedName>
    <definedName name="所要量1">#REF!</definedName>
    <definedName name="所要量2" localSheetId="27">#REF!</definedName>
    <definedName name="所要量2" localSheetId="26">#REF!</definedName>
    <definedName name="所要量2" localSheetId="28">#REF!</definedName>
    <definedName name="所要量2" localSheetId="29">#REF!</definedName>
    <definedName name="所要量2" localSheetId="30">#REF!</definedName>
    <definedName name="所要量2" localSheetId="31">#REF!</definedName>
    <definedName name="所要量2" localSheetId="32">#REF!</definedName>
    <definedName name="所要量2" localSheetId="33">#REF!</definedName>
    <definedName name="所要量2" localSheetId="34">#REF!</definedName>
    <definedName name="所要量2" localSheetId="35">#REF!</definedName>
    <definedName name="所要量2" localSheetId="36">#REF!</definedName>
    <definedName name="所要量2" localSheetId="37">#REF!</definedName>
    <definedName name="所要量2" localSheetId="38">#REF!</definedName>
    <definedName name="所要量2" localSheetId="39">#REF!</definedName>
    <definedName name="所要量2" localSheetId="40">#REF!</definedName>
    <definedName name="所要量2" localSheetId="41">#REF!</definedName>
    <definedName name="所要量2" localSheetId="42">#REF!</definedName>
    <definedName name="所要量2" localSheetId="43">#REF!</definedName>
    <definedName name="所要量2" localSheetId="44">#REF!</definedName>
    <definedName name="所要量2" localSheetId="45">#REF!</definedName>
    <definedName name="所要量2" localSheetId="46">#REF!</definedName>
    <definedName name="所要量2" localSheetId="47">#REF!</definedName>
    <definedName name="所要量2" localSheetId="48">#REF!</definedName>
    <definedName name="所要量2" localSheetId="49">#REF!</definedName>
    <definedName name="所要量2" localSheetId="50">#REF!</definedName>
    <definedName name="所要量2" localSheetId="51">#REF!</definedName>
    <definedName name="所要量2" localSheetId="52">#REF!</definedName>
    <definedName name="所要量2" localSheetId="53">#REF!</definedName>
    <definedName name="所要量2" localSheetId="54">#REF!</definedName>
    <definedName name="所要量2" localSheetId="55">#REF!</definedName>
    <definedName name="所要量2" localSheetId="56">#REF!</definedName>
    <definedName name="所要量2" localSheetId="57">#REF!</definedName>
    <definedName name="所要量2" localSheetId="58">#REF!</definedName>
    <definedName name="所要量2" localSheetId="59">#REF!</definedName>
    <definedName name="所要量2" localSheetId="60">#REF!</definedName>
    <definedName name="所要量2" localSheetId="61">#REF!</definedName>
    <definedName name="所要量2" localSheetId="62">#REF!</definedName>
    <definedName name="所要量2" localSheetId="63">#REF!</definedName>
    <definedName name="所要量2" localSheetId="64">#REF!</definedName>
    <definedName name="所要量2" localSheetId="65">#REF!</definedName>
    <definedName name="所要量2" localSheetId="66">#REF!</definedName>
    <definedName name="所要量2" localSheetId="67">#REF!</definedName>
    <definedName name="所要量2" localSheetId="68">#REF!</definedName>
    <definedName name="所要量2" localSheetId="69">#REF!</definedName>
    <definedName name="所要量2" localSheetId="70">#REF!</definedName>
    <definedName name="所要量2" localSheetId="71">#REF!</definedName>
    <definedName name="所要量2" localSheetId="72">#REF!</definedName>
    <definedName name="所要量2" localSheetId="73">#REF!</definedName>
    <definedName name="所要量2" localSheetId="74">#REF!</definedName>
    <definedName name="所要量2" localSheetId="75">#REF!</definedName>
    <definedName name="所要量2" localSheetId="76">#REF!</definedName>
    <definedName name="所要量2" localSheetId="77">#REF!</definedName>
    <definedName name="所要量2" localSheetId="78">#REF!</definedName>
    <definedName name="所要量2" localSheetId="79">#REF!</definedName>
    <definedName name="所要量2" localSheetId="80">#REF!</definedName>
    <definedName name="所要量2" localSheetId="81">#REF!</definedName>
    <definedName name="所要量2" localSheetId="82">#REF!</definedName>
    <definedName name="所要量2" localSheetId="83">#REF!</definedName>
    <definedName name="所要量2" localSheetId="84">#REF!</definedName>
    <definedName name="所要量2" localSheetId="85">#REF!</definedName>
    <definedName name="所要量2" localSheetId="86">#REF!</definedName>
    <definedName name="所要量2" localSheetId="87">#REF!</definedName>
    <definedName name="所要量2" localSheetId="88">#REF!</definedName>
    <definedName name="所要量2" localSheetId="89">#REF!</definedName>
    <definedName name="所要量2" localSheetId="90">#REF!</definedName>
    <definedName name="所要量2" localSheetId="91">#REF!</definedName>
    <definedName name="所要量2" localSheetId="92">#REF!</definedName>
    <definedName name="所要量2" localSheetId="93">#REF!</definedName>
    <definedName name="所要量2" localSheetId="94">#REF!</definedName>
    <definedName name="所要量2" localSheetId="95">#REF!</definedName>
    <definedName name="所要量2" localSheetId="96">#REF!</definedName>
    <definedName name="所要量2" localSheetId="97">#REF!</definedName>
    <definedName name="所要量2" localSheetId="98">#REF!</definedName>
    <definedName name="所要量2" localSheetId="99">#REF!</definedName>
    <definedName name="所要量2" localSheetId="100">#REF!</definedName>
    <definedName name="所要量2" localSheetId="101">#REF!</definedName>
    <definedName name="所要量2" localSheetId="102">#REF!</definedName>
    <definedName name="所要量2" localSheetId="103">#REF!</definedName>
    <definedName name="所要量2" localSheetId="15">#REF!</definedName>
    <definedName name="所要量2" localSheetId="16">#REF!</definedName>
    <definedName name="所要量2" localSheetId="20">#REF!</definedName>
    <definedName name="所要量2" localSheetId="21">#REF!</definedName>
    <definedName name="所要量2" localSheetId="22">#REF!</definedName>
    <definedName name="所要量2" localSheetId="23">#REF!</definedName>
    <definedName name="所要量2" localSheetId="17">#REF!</definedName>
    <definedName name="所要量2" localSheetId="24">#REF!</definedName>
    <definedName name="所要量2" localSheetId="25">#REF!</definedName>
    <definedName name="所要量2" localSheetId="18">#REF!</definedName>
    <definedName name="所要量2" localSheetId="19">#REF!</definedName>
    <definedName name="所要量2" localSheetId="5">#REF!</definedName>
    <definedName name="所要量2" localSheetId="6">#REF!</definedName>
    <definedName name="所要量2" localSheetId="7">#REF!</definedName>
    <definedName name="所要量2" localSheetId="8">#REF!</definedName>
    <definedName name="所要量2" localSheetId="9">#REF!</definedName>
    <definedName name="所要量2" localSheetId="10">#REF!</definedName>
    <definedName name="所要量2" localSheetId="11">#REF!</definedName>
    <definedName name="所要量2" localSheetId="12">#REF!</definedName>
    <definedName name="所要量2" localSheetId="13">#REF!</definedName>
    <definedName name="所要量2" localSheetId="14">#REF!</definedName>
    <definedName name="所要量2">#REF!</definedName>
    <definedName name="所要量3" localSheetId="27">#REF!</definedName>
    <definedName name="所要量3" localSheetId="26">#REF!</definedName>
    <definedName name="所要量3" localSheetId="28">#REF!</definedName>
    <definedName name="所要量3" localSheetId="29">#REF!</definedName>
    <definedName name="所要量3" localSheetId="30">#REF!</definedName>
    <definedName name="所要量3" localSheetId="31">#REF!</definedName>
    <definedName name="所要量3" localSheetId="32">#REF!</definedName>
    <definedName name="所要量3" localSheetId="33">#REF!</definedName>
    <definedName name="所要量3" localSheetId="34">#REF!</definedName>
    <definedName name="所要量3" localSheetId="35">#REF!</definedName>
    <definedName name="所要量3" localSheetId="36">#REF!</definedName>
    <definedName name="所要量3" localSheetId="37">#REF!</definedName>
    <definedName name="所要量3" localSheetId="38">#REF!</definedName>
    <definedName name="所要量3" localSheetId="39">#REF!</definedName>
    <definedName name="所要量3" localSheetId="40">#REF!</definedName>
    <definedName name="所要量3" localSheetId="41">#REF!</definedName>
    <definedName name="所要量3" localSheetId="42">#REF!</definedName>
    <definedName name="所要量3" localSheetId="43">#REF!</definedName>
    <definedName name="所要量3" localSheetId="44">#REF!</definedName>
    <definedName name="所要量3" localSheetId="45">#REF!</definedName>
    <definedName name="所要量3" localSheetId="46">#REF!</definedName>
    <definedName name="所要量3" localSheetId="47">#REF!</definedName>
    <definedName name="所要量3" localSheetId="48">#REF!</definedName>
    <definedName name="所要量3" localSheetId="49">#REF!</definedName>
    <definedName name="所要量3" localSheetId="50">#REF!</definedName>
    <definedName name="所要量3" localSheetId="51">#REF!</definedName>
    <definedName name="所要量3" localSheetId="52">#REF!</definedName>
    <definedName name="所要量3" localSheetId="53">#REF!</definedName>
    <definedName name="所要量3" localSheetId="54">#REF!</definedName>
    <definedName name="所要量3" localSheetId="55">#REF!</definedName>
    <definedName name="所要量3" localSheetId="56">#REF!</definedName>
    <definedName name="所要量3" localSheetId="57">#REF!</definedName>
    <definedName name="所要量3" localSheetId="58">#REF!</definedName>
    <definedName name="所要量3" localSheetId="59">#REF!</definedName>
    <definedName name="所要量3" localSheetId="60">#REF!</definedName>
    <definedName name="所要量3" localSheetId="61">#REF!</definedName>
    <definedName name="所要量3" localSheetId="62">#REF!</definedName>
    <definedName name="所要量3" localSheetId="63">#REF!</definedName>
    <definedName name="所要量3" localSheetId="64">#REF!</definedName>
    <definedName name="所要量3" localSheetId="65">#REF!</definedName>
    <definedName name="所要量3" localSheetId="66">#REF!</definedName>
    <definedName name="所要量3" localSheetId="67">#REF!</definedName>
    <definedName name="所要量3" localSheetId="68">#REF!</definedName>
    <definedName name="所要量3" localSheetId="69">#REF!</definedName>
    <definedName name="所要量3" localSheetId="70">#REF!</definedName>
    <definedName name="所要量3" localSheetId="71">#REF!</definedName>
    <definedName name="所要量3" localSheetId="72">#REF!</definedName>
    <definedName name="所要量3" localSheetId="73">#REF!</definedName>
    <definedName name="所要量3" localSheetId="74">#REF!</definedName>
    <definedName name="所要量3" localSheetId="75">#REF!</definedName>
    <definedName name="所要量3" localSheetId="76">#REF!</definedName>
    <definedName name="所要量3" localSheetId="77">#REF!</definedName>
    <definedName name="所要量3" localSheetId="78">#REF!</definedName>
    <definedName name="所要量3" localSheetId="79">#REF!</definedName>
    <definedName name="所要量3" localSheetId="80">#REF!</definedName>
    <definedName name="所要量3" localSheetId="81">#REF!</definedName>
    <definedName name="所要量3" localSheetId="82">#REF!</definedName>
    <definedName name="所要量3" localSheetId="83">#REF!</definedName>
    <definedName name="所要量3" localSheetId="84">#REF!</definedName>
    <definedName name="所要量3" localSheetId="85">#REF!</definedName>
    <definedName name="所要量3" localSheetId="86">#REF!</definedName>
    <definedName name="所要量3" localSheetId="87">#REF!</definedName>
    <definedName name="所要量3" localSheetId="88">#REF!</definedName>
    <definedName name="所要量3" localSheetId="89">#REF!</definedName>
    <definedName name="所要量3" localSheetId="90">#REF!</definedName>
    <definedName name="所要量3" localSheetId="91">#REF!</definedName>
    <definedName name="所要量3" localSheetId="92">#REF!</definedName>
    <definedName name="所要量3" localSheetId="93">#REF!</definedName>
    <definedName name="所要量3" localSheetId="94">#REF!</definedName>
    <definedName name="所要量3" localSheetId="95">#REF!</definedName>
    <definedName name="所要量3" localSheetId="96">#REF!</definedName>
    <definedName name="所要量3" localSheetId="97">#REF!</definedName>
    <definedName name="所要量3" localSheetId="98">#REF!</definedName>
    <definedName name="所要量3" localSheetId="99">#REF!</definedName>
    <definedName name="所要量3" localSheetId="100">#REF!</definedName>
    <definedName name="所要量3" localSheetId="101">#REF!</definedName>
    <definedName name="所要量3" localSheetId="102">#REF!</definedName>
    <definedName name="所要量3" localSheetId="103">#REF!</definedName>
    <definedName name="所要量3" localSheetId="15">#REF!</definedName>
    <definedName name="所要量3" localSheetId="16">#REF!</definedName>
    <definedName name="所要量3" localSheetId="20">#REF!</definedName>
    <definedName name="所要量3" localSheetId="21">#REF!</definedName>
    <definedName name="所要量3" localSheetId="22">#REF!</definedName>
    <definedName name="所要量3" localSheetId="23">#REF!</definedName>
    <definedName name="所要量3" localSheetId="17">#REF!</definedName>
    <definedName name="所要量3" localSheetId="24">#REF!</definedName>
    <definedName name="所要量3" localSheetId="25">#REF!</definedName>
    <definedName name="所要量3" localSheetId="18">#REF!</definedName>
    <definedName name="所要量3" localSheetId="19">#REF!</definedName>
    <definedName name="所要量3" localSheetId="5">#REF!</definedName>
    <definedName name="所要量3" localSheetId="6">#REF!</definedName>
    <definedName name="所要量3" localSheetId="7">#REF!</definedName>
    <definedName name="所要量3" localSheetId="8">#REF!</definedName>
    <definedName name="所要量3" localSheetId="9">#REF!</definedName>
    <definedName name="所要量3" localSheetId="10">#REF!</definedName>
    <definedName name="所要量3" localSheetId="11">#REF!</definedName>
    <definedName name="所要量3" localSheetId="12">#REF!</definedName>
    <definedName name="所要量3" localSheetId="13">#REF!</definedName>
    <definedName name="所要量3" localSheetId="14">#REF!</definedName>
    <definedName name="所要量3">#REF!</definedName>
    <definedName name="所要量4" localSheetId="27">#REF!</definedName>
    <definedName name="所要量4" localSheetId="26">#REF!</definedName>
    <definedName name="所要量4" localSheetId="28">#REF!</definedName>
    <definedName name="所要量4" localSheetId="29">#REF!</definedName>
    <definedName name="所要量4" localSheetId="30">#REF!</definedName>
    <definedName name="所要量4" localSheetId="31">#REF!</definedName>
    <definedName name="所要量4" localSheetId="32">#REF!</definedName>
    <definedName name="所要量4" localSheetId="33">#REF!</definedName>
    <definedName name="所要量4" localSheetId="34">#REF!</definedName>
    <definedName name="所要量4" localSheetId="35">#REF!</definedName>
    <definedName name="所要量4" localSheetId="36">#REF!</definedName>
    <definedName name="所要量4" localSheetId="37">#REF!</definedName>
    <definedName name="所要量4" localSheetId="38">#REF!</definedName>
    <definedName name="所要量4" localSheetId="39">#REF!</definedName>
    <definedName name="所要量4" localSheetId="40">#REF!</definedName>
    <definedName name="所要量4" localSheetId="41">#REF!</definedName>
    <definedName name="所要量4" localSheetId="42">#REF!</definedName>
    <definedName name="所要量4" localSheetId="43">#REF!</definedName>
    <definedName name="所要量4" localSheetId="44">#REF!</definedName>
    <definedName name="所要量4" localSheetId="45">#REF!</definedName>
    <definedName name="所要量4" localSheetId="46">#REF!</definedName>
    <definedName name="所要量4" localSheetId="47">#REF!</definedName>
    <definedName name="所要量4" localSheetId="48">#REF!</definedName>
    <definedName name="所要量4" localSheetId="49">#REF!</definedName>
    <definedName name="所要量4" localSheetId="50">#REF!</definedName>
    <definedName name="所要量4" localSheetId="51">#REF!</definedName>
    <definedName name="所要量4" localSheetId="52">#REF!</definedName>
    <definedName name="所要量4" localSheetId="53">#REF!</definedName>
    <definedName name="所要量4" localSheetId="54">#REF!</definedName>
    <definedName name="所要量4" localSheetId="55">#REF!</definedName>
    <definedName name="所要量4" localSheetId="56">#REF!</definedName>
    <definedName name="所要量4" localSheetId="57">#REF!</definedName>
    <definedName name="所要量4" localSheetId="58">#REF!</definedName>
    <definedName name="所要量4" localSheetId="59">#REF!</definedName>
    <definedName name="所要量4" localSheetId="60">#REF!</definedName>
    <definedName name="所要量4" localSheetId="61">#REF!</definedName>
    <definedName name="所要量4" localSheetId="62">#REF!</definedName>
    <definedName name="所要量4" localSheetId="63">#REF!</definedName>
    <definedName name="所要量4" localSheetId="64">#REF!</definedName>
    <definedName name="所要量4" localSheetId="65">#REF!</definedName>
    <definedName name="所要量4" localSheetId="66">#REF!</definedName>
    <definedName name="所要量4" localSheetId="67">#REF!</definedName>
    <definedName name="所要量4" localSheetId="68">#REF!</definedName>
    <definedName name="所要量4" localSheetId="69">#REF!</definedName>
    <definedName name="所要量4" localSheetId="70">#REF!</definedName>
    <definedName name="所要量4" localSheetId="71">#REF!</definedName>
    <definedName name="所要量4" localSheetId="72">#REF!</definedName>
    <definedName name="所要量4" localSheetId="73">#REF!</definedName>
    <definedName name="所要量4" localSheetId="74">#REF!</definedName>
    <definedName name="所要量4" localSheetId="75">#REF!</definedName>
    <definedName name="所要量4" localSheetId="76">#REF!</definedName>
    <definedName name="所要量4" localSheetId="77">#REF!</definedName>
    <definedName name="所要量4" localSheetId="78">#REF!</definedName>
    <definedName name="所要量4" localSheetId="79">#REF!</definedName>
    <definedName name="所要量4" localSheetId="80">#REF!</definedName>
    <definedName name="所要量4" localSheetId="81">#REF!</definedName>
    <definedName name="所要量4" localSheetId="82">#REF!</definedName>
    <definedName name="所要量4" localSheetId="83">#REF!</definedName>
    <definedName name="所要量4" localSheetId="84">#REF!</definedName>
    <definedName name="所要量4" localSheetId="85">#REF!</definedName>
    <definedName name="所要量4" localSheetId="86">#REF!</definedName>
    <definedName name="所要量4" localSheetId="87">#REF!</definedName>
    <definedName name="所要量4" localSheetId="88">#REF!</definedName>
    <definedName name="所要量4" localSheetId="89">#REF!</definedName>
    <definedName name="所要量4" localSheetId="90">#REF!</definedName>
    <definedName name="所要量4" localSheetId="91">#REF!</definedName>
    <definedName name="所要量4" localSheetId="92">#REF!</definedName>
    <definedName name="所要量4" localSheetId="93">#REF!</definedName>
    <definedName name="所要量4" localSheetId="94">#REF!</definedName>
    <definedName name="所要量4" localSheetId="95">#REF!</definedName>
    <definedName name="所要量4" localSheetId="96">#REF!</definedName>
    <definedName name="所要量4" localSheetId="97">#REF!</definedName>
    <definedName name="所要量4" localSheetId="98">#REF!</definedName>
    <definedName name="所要量4" localSheetId="99">#REF!</definedName>
    <definedName name="所要量4" localSheetId="100">#REF!</definedName>
    <definedName name="所要量4" localSheetId="101">#REF!</definedName>
    <definedName name="所要量4" localSheetId="102">#REF!</definedName>
    <definedName name="所要量4" localSheetId="103">#REF!</definedName>
    <definedName name="所要量4" localSheetId="15">#REF!</definedName>
    <definedName name="所要量4" localSheetId="16">#REF!</definedName>
    <definedName name="所要量4" localSheetId="20">#REF!</definedName>
    <definedName name="所要量4" localSheetId="21">#REF!</definedName>
    <definedName name="所要量4" localSheetId="22">#REF!</definedName>
    <definedName name="所要量4" localSheetId="23">#REF!</definedName>
    <definedName name="所要量4" localSheetId="17">#REF!</definedName>
    <definedName name="所要量4" localSheetId="24">#REF!</definedName>
    <definedName name="所要量4" localSheetId="25">#REF!</definedName>
    <definedName name="所要量4" localSheetId="18">#REF!</definedName>
    <definedName name="所要量4" localSheetId="19">#REF!</definedName>
    <definedName name="所要量4" localSheetId="5">#REF!</definedName>
    <definedName name="所要量4" localSheetId="6">#REF!</definedName>
    <definedName name="所要量4" localSheetId="7">#REF!</definedName>
    <definedName name="所要量4" localSheetId="8">#REF!</definedName>
    <definedName name="所要量4" localSheetId="9">#REF!</definedName>
    <definedName name="所要量4" localSheetId="10">#REF!</definedName>
    <definedName name="所要量4" localSheetId="11">#REF!</definedName>
    <definedName name="所要量4" localSheetId="12">#REF!</definedName>
    <definedName name="所要量4" localSheetId="13">#REF!</definedName>
    <definedName name="所要量4" localSheetId="14">#REF!</definedName>
    <definedName name="所要量4">#REF!</definedName>
    <definedName name="所要量5" localSheetId="27">#REF!</definedName>
    <definedName name="所要量5" localSheetId="26">#REF!</definedName>
    <definedName name="所要量5" localSheetId="28">#REF!</definedName>
    <definedName name="所要量5" localSheetId="29">#REF!</definedName>
    <definedName name="所要量5" localSheetId="30">#REF!</definedName>
    <definedName name="所要量5" localSheetId="31">#REF!</definedName>
    <definedName name="所要量5" localSheetId="32">#REF!</definedName>
    <definedName name="所要量5" localSheetId="33">#REF!</definedName>
    <definedName name="所要量5" localSheetId="34">#REF!</definedName>
    <definedName name="所要量5" localSheetId="35">#REF!</definedName>
    <definedName name="所要量5" localSheetId="36">#REF!</definedName>
    <definedName name="所要量5" localSheetId="37">#REF!</definedName>
    <definedName name="所要量5" localSheetId="38">#REF!</definedName>
    <definedName name="所要量5" localSheetId="39">#REF!</definedName>
    <definedName name="所要量5" localSheetId="40">#REF!</definedName>
    <definedName name="所要量5" localSheetId="41">#REF!</definedName>
    <definedName name="所要量5" localSheetId="42">#REF!</definedName>
    <definedName name="所要量5" localSheetId="43">#REF!</definedName>
    <definedName name="所要量5" localSheetId="44">#REF!</definedName>
    <definedName name="所要量5" localSheetId="45">#REF!</definedName>
    <definedName name="所要量5" localSheetId="46">#REF!</definedName>
    <definedName name="所要量5" localSheetId="47">#REF!</definedName>
    <definedName name="所要量5" localSheetId="48">#REF!</definedName>
    <definedName name="所要量5" localSheetId="49">#REF!</definedName>
    <definedName name="所要量5" localSheetId="50">#REF!</definedName>
    <definedName name="所要量5" localSheetId="51">#REF!</definedName>
    <definedName name="所要量5" localSheetId="52">#REF!</definedName>
    <definedName name="所要量5" localSheetId="53">#REF!</definedName>
    <definedName name="所要量5" localSheetId="54">#REF!</definedName>
    <definedName name="所要量5" localSheetId="55">#REF!</definedName>
    <definedName name="所要量5" localSheetId="56">#REF!</definedName>
    <definedName name="所要量5" localSheetId="57">#REF!</definedName>
    <definedName name="所要量5" localSheetId="58">#REF!</definedName>
    <definedName name="所要量5" localSheetId="59">#REF!</definedName>
    <definedName name="所要量5" localSheetId="60">#REF!</definedName>
    <definedName name="所要量5" localSheetId="61">#REF!</definedName>
    <definedName name="所要量5" localSheetId="62">#REF!</definedName>
    <definedName name="所要量5" localSheetId="63">#REF!</definedName>
    <definedName name="所要量5" localSheetId="64">#REF!</definedName>
    <definedName name="所要量5" localSheetId="65">#REF!</definedName>
    <definedName name="所要量5" localSheetId="66">#REF!</definedName>
    <definedName name="所要量5" localSheetId="67">#REF!</definedName>
    <definedName name="所要量5" localSheetId="68">#REF!</definedName>
    <definedName name="所要量5" localSheetId="69">#REF!</definedName>
    <definedName name="所要量5" localSheetId="70">#REF!</definedName>
    <definedName name="所要量5" localSheetId="71">#REF!</definedName>
    <definedName name="所要量5" localSheetId="72">#REF!</definedName>
    <definedName name="所要量5" localSheetId="73">#REF!</definedName>
    <definedName name="所要量5" localSheetId="74">#REF!</definedName>
    <definedName name="所要量5" localSheetId="75">#REF!</definedName>
    <definedName name="所要量5" localSheetId="76">#REF!</definedName>
    <definedName name="所要量5" localSheetId="77">#REF!</definedName>
    <definedName name="所要量5" localSheetId="78">#REF!</definedName>
    <definedName name="所要量5" localSheetId="79">#REF!</definedName>
    <definedName name="所要量5" localSheetId="80">#REF!</definedName>
    <definedName name="所要量5" localSheetId="81">#REF!</definedName>
    <definedName name="所要量5" localSheetId="82">#REF!</definedName>
    <definedName name="所要量5" localSheetId="83">#REF!</definedName>
    <definedName name="所要量5" localSheetId="84">#REF!</definedName>
    <definedName name="所要量5" localSheetId="85">#REF!</definedName>
    <definedName name="所要量5" localSheetId="86">#REF!</definedName>
    <definedName name="所要量5" localSheetId="87">#REF!</definedName>
    <definedName name="所要量5" localSheetId="88">#REF!</definedName>
    <definedName name="所要量5" localSheetId="89">#REF!</definedName>
    <definedName name="所要量5" localSheetId="90">#REF!</definedName>
    <definedName name="所要量5" localSheetId="91">#REF!</definedName>
    <definedName name="所要量5" localSheetId="92">#REF!</definedName>
    <definedName name="所要量5" localSheetId="93">#REF!</definedName>
    <definedName name="所要量5" localSheetId="94">#REF!</definedName>
    <definedName name="所要量5" localSheetId="95">#REF!</definedName>
    <definedName name="所要量5" localSheetId="96">#REF!</definedName>
    <definedName name="所要量5" localSheetId="97">#REF!</definedName>
    <definedName name="所要量5" localSheetId="98">#REF!</definedName>
    <definedName name="所要量5" localSheetId="99">#REF!</definedName>
    <definedName name="所要量5" localSheetId="100">#REF!</definedName>
    <definedName name="所要量5" localSheetId="101">#REF!</definedName>
    <definedName name="所要量5" localSheetId="102">#REF!</definedName>
    <definedName name="所要量5" localSheetId="103">#REF!</definedName>
    <definedName name="所要量5" localSheetId="15">#REF!</definedName>
    <definedName name="所要量5" localSheetId="16">#REF!</definedName>
    <definedName name="所要量5" localSheetId="20">#REF!</definedName>
    <definedName name="所要量5" localSheetId="21">#REF!</definedName>
    <definedName name="所要量5" localSheetId="22">#REF!</definedName>
    <definedName name="所要量5" localSheetId="23">#REF!</definedName>
    <definedName name="所要量5" localSheetId="17">#REF!</definedName>
    <definedName name="所要量5" localSheetId="24">#REF!</definedName>
    <definedName name="所要量5" localSheetId="25">#REF!</definedName>
    <definedName name="所要量5" localSheetId="18">#REF!</definedName>
    <definedName name="所要量5" localSheetId="19">#REF!</definedName>
    <definedName name="所要量5" localSheetId="5">#REF!</definedName>
    <definedName name="所要量5" localSheetId="6">#REF!</definedName>
    <definedName name="所要量5" localSheetId="7">#REF!</definedName>
    <definedName name="所要量5" localSheetId="8">#REF!</definedName>
    <definedName name="所要量5" localSheetId="9">#REF!</definedName>
    <definedName name="所要量5" localSheetId="10">#REF!</definedName>
    <definedName name="所要量5" localSheetId="11">#REF!</definedName>
    <definedName name="所要量5" localSheetId="12">#REF!</definedName>
    <definedName name="所要量5" localSheetId="13">#REF!</definedName>
    <definedName name="所要量5" localSheetId="14">#REF!</definedName>
    <definedName name="所要量5">#REF!</definedName>
    <definedName name="身上" localSheetId="27">#REF!</definedName>
    <definedName name="身上" localSheetId="26">#REF!</definedName>
    <definedName name="身上" localSheetId="28">#REF!</definedName>
    <definedName name="身上" localSheetId="29">#REF!</definedName>
    <definedName name="身上" localSheetId="30">#REF!</definedName>
    <definedName name="身上" localSheetId="31">#REF!</definedName>
    <definedName name="身上" localSheetId="32">#REF!</definedName>
    <definedName name="身上" localSheetId="33">#REF!</definedName>
    <definedName name="身上" localSheetId="34">#REF!</definedName>
    <definedName name="身上" localSheetId="35">#REF!</definedName>
    <definedName name="身上" localSheetId="36">#REF!</definedName>
    <definedName name="身上" localSheetId="37">#REF!</definedName>
    <definedName name="身上" localSheetId="38">#REF!</definedName>
    <definedName name="身上" localSheetId="39">#REF!</definedName>
    <definedName name="身上" localSheetId="40">#REF!</definedName>
    <definedName name="身上" localSheetId="41">#REF!</definedName>
    <definedName name="身上" localSheetId="42">#REF!</definedName>
    <definedName name="身上" localSheetId="43">#REF!</definedName>
    <definedName name="身上" localSheetId="44">#REF!</definedName>
    <definedName name="身上" localSheetId="45">#REF!</definedName>
    <definedName name="身上" localSheetId="46">#REF!</definedName>
    <definedName name="身上" localSheetId="47">#REF!</definedName>
    <definedName name="身上" localSheetId="48">#REF!</definedName>
    <definedName name="身上" localSheetId="49">#REF!</definedName>
    <definedName name="身上" localSheetId="50">#REF!</definedName>
    <definedName name="身上" localSheetId="51">#REF!</definedName>
    <definedName name="身上" localSheetId="52">#REF!</definedName>
    <definedName name="身上" localSheetId="53">#REF!</definedName>
    <definedName name="身上" localSheetId="54">#REF!</definedName>
    <definedName name="身上" localSheetId="55">#REF!</definedName>
    <definedName name="身上" localSheetId="56">#REF!</definedName>
    <definedName name="身上" localSheetId="57">#REF!</definedName>
    <definedName name="身上" localSheetId="58">#REF!</definedName>
    <definedName name="身上" localSheetId="59">#REF!</definedName>
    <definedName name="身上" localSheetId="60">#REF!</definedName>
    <definedName name="身上" localSheetId="61">#REF!</definedName>
    <definedName name="身上" localSheetId="62">#REF!</definedName>
    <definedName name="身上" localSheetId="63">#REF!</definedName>
    <definedName name="身上" localSheetId="64">#REF!</definedName>
    <definedName name="身上" localSheetId="65">#REF!</definedName>
    <definedName name="身上" localSheetId="66">#REF!</definedName>
    <definedName name="身上" localSheetId="67">#REF!</definedName>
    <definedName name="身上" localSheetId="68">#REF!</definedName>
    <definedName name="身上" localSheetId="69">#REF!</definedName>
    <definedName name="身上" localSheetId="70">#REF!</definedName>
    <definedName name="身上" localSheetId="71">#REF!</definedName>
    <definedName name="身上" localSheetId="72">#REF!</definedName>
    <definedName name="身上" localSheetId="73">#REF!</definedName>
    <definedName name="身上" localSheetId="74">#REF!</definedName>
    <definedName name="身上" localSheetId="75">#REF!</definedName>
    <definedName name="身上" localSheetId="76">#REF!</definedName>
    <definedName name="身上" localSheetId="77">#REF!</definedName>
    <definedName name="身上" localSheetId="78">#REF!</definedName>
    <definedName name="身上" localSheetId="79">#REF!</definedName>
    <definedName name="身上" localSheetId="80">#REF!</definedName>
    <definedName name="身上" localSheetId="81">#REF!</definedName>
    <definedName name="身上" localSheetId="82">#REF!</definedName>
    <definedName name="身上" localSheetId="83">#REF!</definedName>
    <definedName name="身上" localSheetId="84">#REF!</definedName>
    <definedName name="身上" localSheetId="85">#REF!</definedName>
    <definedName name="身上" localSheetId="86">#REF!</definedName>
    <definedName name="身上" localSheetId="87">#REF!</definedName>
    <definedName name="身上" localSheetId="88">#REF!</definedName>
    <definedName name="身上" localSheetId="89">#REF!</definedName>
    <definedName name="身上" localSheetId="90">#REF!</definedName>
    <definedName name="身上" localSheetId="91">#REF!</definedName>
    <definedName name="身上" localSheetId="92">#REF!</definedName>
    <definedName name="身上" localSheetId="93">#REF!</definedName>
    <definedName name="身上" localSheetId="94">#REF!</definedName>
    <definedName name="身上" localSheetId="95">#REF!</definedName>
    <definedName name="身上" localSheetId="96">#REF!</definedName>
    <definedName name="身上" localSheetId="97">#REF!</definedName>
    <definedName name="身上" localSheetId="98">#REF!</definedName>
    <definedName name="身上" localSheetId="99">#REF!</definedName>
    <definedName name="身上" localSheetId="100">#REF!</definedName>
    <definedName name="身上" localSheetId="101">#REF!</definedName>
    <definedName name="身上" localSheetId="102">#REF!</definedName>
    <definedName name="身上" localSheetId="103">#REF!</definedName>
    <definedName name="身上" localSheetId="15">#REF!</definedName>
    <definedName name="身上" localSheetId="16">#REF!</definedName>
    <definedName name="身上" localSheetId="20">#REF!</definedName>
    <definedName name="身上" localSheetId="21">#REF!</definedName>
    <definedName name="身上" localSheetId="22">#REF!</definedName>
    <definedName name="身上" localSheetId="23">#REF!</definedName>
    <definedName name="身上" localSheetId="17">#REF!</definedName>
    <definedName name="身上" localSheetId="24">#REF!</definedName>
    <definedName name="身上" localSheetId="25">#REF!</definedName>
    <definedName name="身上" localSheetId="18">#REF!</definedName>
    <definedName name="身上" localSheetId="19">#REF!</definedName>
    <definedName name="身上" localSheetId="5">#REF!</definedName>
    <definedName name="身上" localSheetId="6">#REF!</definedName>
    <definedName name="身上" localSheetId="7">#REF!</definedName>
    <definedName name="身上" localSheetId="8">#REF!</definedName>
    <definedName name="身上" localSheetId="9">#REF!</definedName>
    <definedName name="身上" localSheetId="10">#REF!</definedName>
    <definedName name="身上" localSheetId="11">#REF!</definedName>
    <definedName name="身上" localSheetId="12">#REF!</definedName>
    <definedName name="身上" localSheetId="13">#REF!</definedName>
    <definedName name="身上" localSheetId="14">#REF!</definedName>
    <definedName name="身上">#REF!</definedName>
    <definedName name="設備投資2011.2.19" hidden="1">"P80"</definedName>
    <definedName name="損耗費" localSheetId="27">#REF!</definedName>
    <definedName name="損耗費" localSheetId="26">#REF!</definedName>
    <definedName name="損耗費" localSheetId="28">#REF!</definedName>
    <definedName name="損耗費" localSheetId="29">#REF!</definedName>
    <definedName name="損耗費" localSheetId="30">#REF!</definedName>
    <definedName name="損耗費" localSheetId="31">#REF!</definedName>
    <definedName name="損耗費" localSheetId="32">#REF!</definedName>
    <definedName name="損耗費" localSheetId="33">#REF!</definedName>
    <definedName name="損耗費" localSheetId="34">#REF!</definedName>
    <definedName name="損耗費" localSheetId="35">#REF!</definedName>
    <definedName name="損耗費" localSheetId="36">#REF!</definedName>
    <definedName name="損耗費" localSheetId="37">#REF!</definedName>
    <definedName name="損耗費" localSheetId="38">#REF!</definedName>
    <definedName name="損耗費" localSheetId="39">#REF!</definedName>
    <definedName name="損耗費" localSheetId="40">#REF!</definedName>
    <definedName name="損耗費" localSheetId="41">#REF!</definedName>
    <definedName name="損耗費" localSheetId="42">#REF!</definedName>
    <definedName name="損耗費" localSheetId="43">#REF!</definedName>
    <definedName name="損耗費" localSheetId="44">#REF!</definedName>
    <definedName name="損耗費" localSheetId="45">#REF!</definedName>
    <definedName name="損耗費" localSheetId="46">#REF!</definedName>
    <definedName name="損耗費" localSheetId="47">#REF!</definedName>
    <definedName name="損耗費" localSheetId="48">#REF!</definedName>
    <definedName name="損耗費" localSheetId="49">#REF!</definedName>
    <definedName name="損耗費" localSheetId="50">#REF!</definedName>
    <definedName name="損耗費" localSheetId="51">#REF!</definedName>
    <definedName name="損耗費" localSheetId="52">#REF!</definedName>
    <definedName name="損耗費" localSheetId="53">#REF!</definedName>
    <definedName name="損耗費" localSheetId="54">#REF!</definedName>
    <definedName name="損耗費" localSheetId="55">#REF!</definedName>
    <definedName name="損耗費" localSheetId="56">#REF!</definedName>
    <definedName name="損耗費" localSheetId="57">#REF!</definedName>
    <definedName name="損耗費" localSheetId="58">#REF!</definedName>
    <definedName name="損耗費" localSheetId="59">#REF!</definedName>
    <definedName name="損耗費" localSheetId="60">#REF!</definedName>
    <definedName name="損耗費" localSheetId="61">#REF!</definedName>
    <definedName name="損耗費" localSheetId="62">#REF!</definedName>
    <definedName name="損耗費" localSheetId="63">#REF!</definedName>
    <definedName name="損耗費" localSheetId="64">#REF!</definedName>
    <definedName name="損耗費" localSheetId="65">#REF!</definedName>
    <definedName name="損耗費" localSheetId="66">#REF!</definedName>
    <definedName name="損耗費" localSheetId="67">#REF!</definedName>
    <definedName name="損耗費" localSheetId="68">#REF!</definedName>
    <definedName name="損耗費" localSheetId="69">#REF!</definedName>
    <definedName name="損耗費" localSheetId="70">#REF!</definedName>
    <definedName name="損耗費" localSheetId="71">#REF!</definedName>
    <definedName name="損耗費" localSheetId="72">#REF!</definedName>
    <definedName name="損耗費" localSheetId="73">#REF!</definedName>
    <definedName name="損耗費" localSheetId="74">#REF!</definedName>
    <definedName name="損耗費" localSheetId="75">#REF!</definedName>
    <definedName name="損耗費" localSheetId="76">#REF!</definedName>
    <definedName name="損耗費" localSheetId="77">#REF!</definedName>
    <definedName name="損耗費" localSheetId="78">#REF!</definedName>
    <definedName name="損耗費" localSheetId="79">#REF!</definedName>
    <definedName name="損耗費" localSheetId="80">#REF!</definedName>
    <definedName name="損耗費" localSheetId="81">#REF!</definedName>
    <definedName name="損耗費" localSheetId="82">#REF!</definedName>
    <definedName name="損耗費" localSheetId="83">#REF!</definedName>
    <definedName name="損耗費" localSheetId="84">#REF!</definedName>
    <definedName name="損耗費" localSheetId="85">#REF!</definedName>
    <definedName name="損耗費" localSheetId="86">#REF!</definedName>
    <definedName name="損耗費" localSheetId="87">#REF!</definedName>
    <definedName name="損耗費" localSheetId="88">#REF!</definedName>
    <definedName name="損耗費" localSheetId="89">#REF!</definedName>
    <definedName name="損耗費" localSheetId="90">#REF!</definedName>
    <definedName name="損耗費" localSheetId="91">#REF!</definedName>
    <definedName name="損耗費" localSheetId="92">#REF!</definedName>
    <definedName name="損耗費" localSheetId="93">#REF!</definedName>
    <definedName name="損耗費" localSheetId="94">#REF!</definedName>
    <definedName name="損耗費" localSheetId="95">#REF!</definedName>
    <definedName name="損耗費" localSheetId="96">#REF!</definedName>
    <definedName name="損耗費" localSheetId="97">#REF!</definedName>
    <definedName name="損耗費" localSheetId="98">#REF!</definedName>
    <definedName name="損耗費" localSheetId="99">#REF!</definedName>
    <definedName name="損耗費" localSheetId="100">#REF!</definedName>
    <definedName name="損耗費" localSheetId="101">#REF!</definedName>
    <definedName name="損耗費" localSheetId="102">#REF!</definedName>
    <definedName name="損耗費" localSheetId="103">#REF!</definedName>
    <definedName name="損耗費" localSheetId="15">#REF!</definedName>
    <definedName name="損耗費" localSheetId="16">#REF!</definedName>
    <definedName name="損耗費" localSheetId="20">#REF!</definedName>
    <definedName name="損耗費" localSheetId="21">#REF!</definedName>
    <definedName name="損耗費" localSheetId="22">#REF!</definedName>
    <definedName name="損耗費" localSheetId="23">#REF!</definedName>
    <definedName name="損耗費" localSheetId="17">#REF!</definedName>
    <definedName name="損耗費" localSheetId="24">#REF!</definedName>
    <definedName name="損耗費" localSheetId="25">#REF!</definedName>
    <definedName name="損耗費" localSheetId="18">#REF!</definedName>
    <definedName name="損耗費" localSheetId="19">#REF!</definedName>
    <definedName name="損耗費" localSheetId="5">#REF!</definedName>
    <definedName name="損耗費" localSheetId="6">#REF!</definedName>
    <definedName name="損耗費" localSheetId="7">#REF!</definedName>
    <definedName name="損耗費" localSheetId="8">#REF!</definedName>
    <definedName name="損耗費" localSheetId="9">#REF!</definedName>
    <definedName name="損耗費" localSheetId="10">#REF!</definedName>
    <definedName name="損耗費" localSheetId="11">#REF!</definedName>
    <definedName name="損耗費" localSheetId="12">#REF!</definedName>
    <definedName name="損耗費" localSheetId="13">#REF!</definedName>
    <definedName name="損耗費" localSheetId="14">#REF!</definedName>
    <definedName name="損耗費">#REF!</definedName>
    <definedName name="他社輸入一般為替ﾚｰﾄ円ﾄﾞﾙ" localSheetId="27">#REF!</definedName>
    <definedName name="他社輸入一般為替ﾚｰﾄ円ﾄﾞﾙ" localSheetId="26">#REF!</definedName>
    <definedName name="他社輸入一般為替ﾚｰﾄ円ﾄﾞﾙ" localSheetId="28">#REF!</definedName>
    <definedName name="他社輸入一般為替ﾚｰﾄ円ﾄﾞﾙ" localSheetId="29">#REF!</definedName>
    <definedName name="他社輸入一般為替ﾚｰﾄ円ﾄﾞﾙ" localSheetId="30">#REF!</definedName>
    <definedName name="他社輸入一般為替ﾚｰﾄ円ﾄﾞﾙ" localSheetId="31">#REF!</definedName>
    <definedName name="他社輸入一般為替ﾚｰﾄ円ﾄﾞﾙ" localSheetId="32">#REF!</definedName>
    <definedName name="他社輸入一般為替ﾚｰﾄ円ﾄﾞﾙ" localSheetId="33">#REF!</definedName>
    <definedName name="他社輸入一般為替ﾚｰﾄ円ﾄﾞﾙ" localSheetId="34">#REF!</definedName>
    <definedName name="他社輸入一般為替ﾚｰﾄ円ﾄﾞﾙ" localSheetId="35">#REF!</definedName>
    <definedName name="他社輸入一般為替ﾚｰﾄ円ﾄﾞﾙ" localSheetId="36">#REF!</definedName>
    <definedName name="他社輸入一般為替ﾚｰﾄ円ﾄﾞﾙ" localSheetId="37">#REF!</definedName>
    <definedName name="他社輸入一般為替ﾚｰﾄ円ﾄﾞﾙ" localSheetId="38">#REF!</definedName>
    <definedName name="他社輸入一般為替ﾚｰﾄ円ﾄﾞﾙ" localSheetId="39">#REF!</definedName>
    <definedName name="他社輸入一般為替ﾚｰﾄ円ﾄﾞﾙ" localSheetId="40">#REF!</definedName>
    <definedName name="他社輸入一般為替ﾚｰﾄ円ﾄﾞﾙ" localSheetId="41">#REF!</definedName>
    <definedName name="他社輸入一般為替ﾚｰﾄ円ﾄﾞﾙ" localSheetId="42">#REF!</definedName>
    <definedName name="他社輸入一般為替ﾚｰﾄ円ﾄﾞﾙ" localSheetId="43">#REF!</definedName>
    <definedName name="他社輸入一般為替ﾚｰﾄ円ﾄﾞﾙ" localSheetId="44">#REF!</definedName>
    <definedName name="他社輸入一般為替ﾚｰﾄ円ﾄﾞﾙ" localSheetId="45">#REF!</definedName>
    <definedName name="他社輸入一般為替ﾚｰﾄ円ﾄﾞﾙ" localSheetId="46">#REF!</definedName>
    <definedName name="他社輸入一般為替ﾚｰﾄ円ﾄﾞﾙ" localSheetId="47">#REF!</definedName>
    <definedName name="他社輸入一般為替ﾚｰﾄ円ﾄﾞﾙ" localSheetId="48">#REF!</definedName>
    <definedName name="他社輸入一般為替ﾚｰﾄ円ﾄﾞﾙ" localSheetId="49">#REF!</definedName>
    <definedName name="他社輸入一般為替ﾚｰﾄ円ﾄﾞﾙ" localSheetId="50">#REF!</definedName>
    <definedName name="他社輸入一般為替ﾚｰﾄ円ﾄﾞﾙ" localSheetId="51">#REF!</definedName>
    <definedName name="他社輸入一般為替ﾚｰﾄ円ﾄﾞﾙ" localSheetId="52">#REF!</definedName>
    <definedName name="他社輸入一般為替ﾚｰﾄ円ﾄﾞﾙ" localSheetId="53">#REF!</definedName>
    <definedName name="他社輸入一般為替ﾚｰﾄ円ﾄﾞﾙ" localSheetId="54">#REF!</definedName>
    <definedName name="他社輸入一般為替ﾚｰﾄ円ﾄﾞﾙ" localSheetId="55">#REF!</definedName>
    <definedName name="他社輸入一般為替ﾚｰﾄ円ﾄﾞﾙ" localSheetId="56">#REF!</definedName>
    <definedName name="他社輸入一般為替ﾚｰﾄ円ﾄﾞﾙ" localSheetId="57">#REF!</definedName>
    <definedName name="他社輸入一般為替ﾚｰﾄ円ﾄﾞﾙ" localSheetId="58">#REF!</definedName>
    <definedName name="他社輸入一般為替ﾚｰﾄ円ﾄﾞﾙ" localSheetId="59">#REF!</definedName>
    <definedName name="他社輸入一般為替ﾚｰﾄ円ﾄﾞﾙ" localSheetId="60">#REF!</definedName>
    <definedName name="他社輸入一般為替ﾚｰﾄ円ﾄﾞﾙ" localSheetId="61">#REF!</definedName>
    <definedName name="他社輸入一般為替ﾚｰﾄ円ﾄﾞﾙ" localSheetId="62">#REF!</definedName>
    <definedName name="他社輸入一般為替ﾚｰﾄ円ﾄﾞﾙ" localSheetId="63">#REF!</definedName>
    <definedName name="他社輸入一般為替ﾚｰﾄ円ﾄﾞﾙ" localSheetId="64">#REF!</definedName>
    <definedName name="他社輸入一般為替ﾚｰﾄ円ﾄﾞﾙ" localSheetId="65">#REF!</definedName>
    <definedName name="他社輸入一般為替ﾚｰﾄ円ﾄﾞﾙ" localSheetId="66">#REF!</definedName>
    <definedName name="他社輸入一般為替ﾚｰﾄ円ﾄﾞﾙ" localSheetId="67">#REF!</definedName>
    <definedName name="他社輸入一般為替ﾚｰﾄ円ﾄﾞﾙ" localSheetId="68">#REF!</definedName>
    <definedName name="他社輸入一般為替ﾚｰﾄ円ﾄﾞﾙ" localSheetId="69">#REF!</definedName>
    <definedName name="他社輸入一般為替ﾚｰﾄ円ﾄﾞﾙ" localSheetId="70">#REF!</definedName>
    <definedName name="他社輸入一般為替ﾚｰﾄ円ﾄﾞﾙ" localSheetId="71">#REF!</definedName>
    <definedName name="他社輸入一般為替ﾚｰﾄ円ﾄﾞﾙ" localSheetId="72">#REF!</definedName>
    <definedName name="他社輸入一般為替ﾚｰﾄ円ﾄﾞﾙ" localSheetId="73">#REF!</definedName>
    <definedName name="他社輸入一般為替ﾚｰﾄ円ﾄﾞﾙ" localSheetId="74">#REF!</definedName>
    <definedName name="他社輸入一般為替ﾚｰﾄ円ﾄﾞﾙ" localSheetId="75">#REF!</definedName>
    <definedName name="他社輸入一般為替ﾚｰﾄ円ﾄﾞﾙ" localSheetId="76">#REF!</definedName>
    <definedName name="他社輸入一般為替ﾚｰﾄ円ﾄﾞﾙ" localSheetId="77">#REF!</definedName>
    <definedName name="他社輸入一般為替ﾚｰﾄ円ﾄﾞﾙ" localSheetId="78">#REF!</definedName>
    <definedName name="他社輸入一般為替ﾚｰﾄ円ﾄﾞﾙ" localSheetId="79">#REF!</definedName>
    <definedName name="他社輸入一般為替ﾚｰﾄ円ﾄﾞﾙ" localSheetId="80">#REF!</definedName>
    <definedName name="他社輸入一般為替ﾚｰﾄ円ﾄﾞﾙ" localSheetId="81">#REF!</definedName>
    <definedName name="他社輸入一般為替ﾚｰﾄ円ﾄﾞﾙ" localSheetId="82">#REF!</definedName>
    <definedName name="他社輸入一般為替ﾚｰﾄ円ﾄﾞﾙ" localSheetId="83">#REF!</definedName>
    <definedName name="他社輸入一般為替ﾚｰﾄ円ﾄﾞﾙ" localSheetId="84">#REF!</definedName>
    <definedName name="他社輸入一般為替ﾚｰﾄ円ﾄﾞﾙ" localSheetId="85">#REF!</definedName>
    <definedName name="他社輸入一般為替ﾚｰﾄ円ﾄﾞﾙ" localSheetId="86">#REF!</definedName>
    <definedName name="他社輸入一般為替ﾚｰﾄ円ﾄﾞﾙ" localSheetId="87">#REF!</definedName>
    <definedName name="他社輸入一般為替ﾚｰﾄ円ﾄﾞﾙ" localSheetId="88">#REF!</definedName>
    <definedName name="他社輸入一般為替ﾚｰﾄ円ﾄﾞﾙ" localSheetId="89">#REF!</definedName>
    <definedName name="他社輸入一般為替ﾚｰﾄ円ﾄﾞﾙ" localSheetId="90">#REF!</definedName>
    <definedName name="他社輸入一般為替ﾚｰﾄ円ﾄﾞﾙ" localSheetId="91">#REF!</definedName>
    <definedName name="他社輸入一般為替ﾚｰﾄ円ﾄﾞﾙ" localSheetId="92">#REF!</definedName>
    <definedName name="他社輸入一般為替ﾚｰﾄ円ﾄﾞﾙ" localSheetId="93">#REF!</definedName>
    <definedName name="他社輸入一般為替ﾚｰﾄ円ﾄﾞﾙ" localSheetId="94">#REF!</definedName>
    <definedName name="他社輸入一般為替ﾚｰﾄ円ﾄﾞﾙ" localSheetId="95">#REF!</definedName>
    <definedName name="他社輸入一般為替ﾚｰﾄ円ﾄﾞﾙ" localSheetId="96">#REF!</definedName>
    <definedName name="他社輸入一般為替ﾚｰﾄ円ﾄﾞﾙ" localSheetId="97">#REF!</definedName>
    <definedName name="他社輸入一般為替ﾚｰﾄ円ﾄﾞﾙ" localSheetId="98">#REF!</definedName>
    <definedName name="他社輸入一般為替ﾚｰﾄ円ﾄﾞﾙ" localSheetId="99">#REF!</definedName>
    <definedName name="他社輸入一般為替ﾚｰﾄ円ﾄﾞﾙ" localSheetId="100">#REF!</definedName>
    <definedName name="他社輸入一般為替ﾚｰﾄ円ﾄﾞﾙ" localSheetId="101">#REF!</definedName>
    <definedName name="他社輸入一般為替ﾚｰﾄ円ﾄﾞﾙ" localSheetId="102">#REF!</definedName>
    <definedName name="他社輸入一般為替ﾚｰﾄ円ﾄﾞﾙ" localSheetId="103">#REF!</definedName>
    <definedName name="他社輸入一般為替ﾚｰﾄ円ﾄﾞﾙ" localSheetId="15">#REF!</definedName>
    <definedName name="他社輸入一般為替ﾚｰﾄ円ﾄﾞﾙ" localSheetId="16">#REF!</definedName>
    <definedName name="他社輸入一般為替ﾚｰﾄ円ﾄﾞﾙ" localSheetId="20">#REF!</definedName>
    <definedName name="他社輸入一般為替ﾚｰﾄ円ﾄﾞﾙ" localSheetId="21">#REF!</definedName>
    <definedName name="他社輸入一般為替ﾚｰﾄ円ﾄﾞﾙ" localSheetId="22">#REF!</definedName>
    <definedName name="他社輸入一般為替ﾚｰﾄ円ﾄﾞﾙ" localSheetId="23">#REF!</definedName>
    <definedName name="他社輸入一般為替ﾚｰﾄ円ﾄﾞﾙ" localSheetId="17">#REF!</definedName>
    <definedName name="他社輸入一般為替ﾚｰﾄ円ﾄﾞﾙ" localSheetId="24">#REF!</definedName>
    <definedName name="他社輸入一般為替ﾚｰﾄ円ﾄﾞﾙ" localSheetId="25">#REF!</definedName>
    <definedName name="他社輸入一般為替ﾚｰﾄ円ﾄﾞﾙ" localSheetId="18">#REF!</definedName>
    <definedName name="他社輸入一般為替ﾚｰﾄ円ﾄﾞﾙ" localSheetId="19">#REF!</definedName>
    <definedName name="他社輸入一般為替ﾚｰﾄ円ﾄﾞﾙ" localSheetId="5">#REF!</definedName>
    <definedName name="他社輸入一般為替ﾚｰﾄ円ﾄﾞﾙ" localSheetId="6">#REF!</definedName>
    <definedName name="他社輸入一般為替ﾚｰﾄ円ﾄﾞﾙ" localSheetId="7">#REF!</definedName>
    <definedName name="他社輸入一般為替ﾚｰﾄ円ﾄﾞﾙ" localSheetId="8">#REF!</definedName>
    <definedName name="他社輸入一般為替ﾚｰﾄ円ﾄﾞﾙ" localSheetId="9">#REF!</definedName>
    <definedName name="他社輸入一般為替ﾚｰﾄ円ﾄﾞﾙ" localSheetId="10">#REF!</definedName>
    <definedName name="他社輸入一般為替ﾚｰﾄ円ﾄﾞﾙ" localSheetId="11">#REF!</definedName>
    <definedName name="他社輸入一般為替ﾚｰﾄ円ﾄﾞﾙ" localSheetId="12">#REF!</definedName>
    <definedName name="他社輸入一般為替ﾚｰﾄ円ﾄﾞﾙ" localSheetId="13">#REF!</definedName>
    <definedName name="他社輸入一般為替ﾚｰﾄ円ﾄﾞﾙ" localSheetId="14">#REF!</definedName>
    <definedName name="他社輸入一般為替ﾚｰﾄ円ﾄﾞﾙ">#REF!</definedName>
    <definedName name="他社輸入材CIF単価ﾄﾞﾙ" localSheetId="27">#REF!</definedName>
    <definedName name="他社輸入材CIF単価ﾄﾞﾙ" localSheetId="26">#REF!</definedName>
    <definedName name="他社輸入材CIF単価ﾄﾞﾙ" localSheetId="28">#REF!</definedName>
    <definedName name="他社輸入材CIF単価ﾄﾞﾙ" localSheetId="29">#REF!</definedName>
    <definedName name="他社輸入材CIF単価ﾄﾞﾙ" localSheetId="30">#REF!</definedName>
    <definedName name="他社輸入材CIF単価ﾄﾞﾙ" localSheetId="31">#REF!</definedName>
    <definedName name="他社輸入材CIF単価ﾄﾞﾙ" localSheetId="32">#REF!</definedName>
    <definedName name="他社輸入材CIF単価ﾄﾞﾙ" localSheetId="33">#REF!</definedName>
    <definedName name="他社輸入材CIF単価ﾄﾞﾙ" localSheetId="34">#REF!</definedName>
    <definedName name="他社輸入材CIF単価ﾄﾞﾙ" localSheetId="35">#REF!</definedName>
    <definedName name="他社輸入材CIF単価ﾄﾞﾙ" localSheetId="36">#REF!</definedName>
    <definedName name="他社輸入材CIF単価ﾄﾞﾙ" localSheetId="37">#REF!</definedName>
    <definedName name="他社輸入材CIF単価ﾄﾞﾙ" localSheetId="38">#REF!</definedName>
    <definedName name="他社輸入材CIF単価ﾄﾞﾙ" localSheetId="39">#REF!</definedName>
    <definedName name="他社輸入材CIF単価ﾄﾞﾙ" localSheetId="40">#REF!</definedName>
    <definedName name="他社輸入材CIF単価ﾄﾞﾙ" localSheetId="41">#REF!</definedName>
    <definedName name="他社輸入材CIF単価ﾄﾞﾙ" localSheetId="42">#REF!</definedName>
    <definedName name="他社輸入材CIF単価ﾄﾞﾙ" localSheetId="43">#REF!</definedName>
    <definedName name="他社輸入材CIF単価ﾄﾞﾙ" localSheetId="44">#REF!</definedName>
    <definedName name="他社輸入材CIF単価ﾄﾞﾙ" localSheetId="45">#REF!</definedName>
    <definedName name="他社輸入材CIF単価ﾄﾞﾙ" localSheetId="46">#REF!</definedName>
    <definedName name="他社輸入材CIF単価ﾄﾞﾙ" localSheetId="47">#REF!</definedName>
    <definedName name="他社輸入材CIF単価ﾄﾞﾙ" localSheetId="48">#REF!</definedName>
    <definedName name="他社輸入材CIF単価ﾄﾞﾙ" localSheetId="49">#REF!</definedName>
    <definedName name="他社輸入材CIF単価ﾄﾞﾙ" localSheetId="50">#REF!</definedName>
    <definedName name="他社輸入材CIF単価ﾄﾞﾙ" localSheetId="51">#REF!</definedName>
    <definedName name="他社輸入材CIF単価ﾄﾞﾙ" localSheetId="52">#REF!</definedName>
    <definedName name="他社輸入材CIF単価ﾄﾞﾙ" localSheetId="53">#REF!</definedName>
    <definedName name="他社輸入材CIF単価ﾄﾞﾙ" localSheetId="54">#REF!</definedName>
    <definedName name="他社輸入材CIF単価ﾄﾞﾙ" localSheetId="55">#REF!</definedName>
    <definedName name="他社輸入材CIF単価ﾄﾞﾙ" localSheetId="56">#REF!</definedName>
    <definedName name="他社輸入材CIF単価ﾄﾞﾙ" localSheetId="57">#REF!</definedName>
    <definedName name="他社輸入材CIF単価ﾄﾞﾙ" localSheetId="58">#REF!</definedName>
    <definedName name="他社輸入材CIF単価ﾄﾞﾙ" localSheetId="59">#REF!</definedName>
    <definedName name="他社輸入材CIF単価ﾄﾞﾙ" localSheetId="60">#REF!</definedName>
    <definedName name="他社輸入材CIF単価ﾄﾞﾙ" localSheetId="61">#REF!</definedName>
    <definedName name="他社輸入材CIF単価ﾄﾞﾙ" localSheetId="62">#REF!</definedName>
    <definedName name="他社輸入材CIF単価ﾄﾞﾙ" localSheetId="63">#REF!</definedName>
    <definedName name="他社輸入材CIF単価ﾄﾞﾙ" localSheetId="64">#REF!</definedName>
    <definedName name="他社輸入材CIF単価ﾄﾞﾙ" localSheetId="65">#REF!</definedName>
    <definedName name="他社輸入材CIF単価ﾄﾞﾙ" localSheetId="66">#REF!</definedName>
    <definedName name="他社輸入材CIF単価ﾄﾞﾙ" localSheetId="67">#REF!</definedName>
    <definedName name="他社輸入材CIF単価ﾄﾞﾙ" localSheetId="68">#REF!</definedName>
    <definedName name="他社輸入材CIF単価ﾄﾞﾙ" localSheetId="69">#REF!</definedName>
    <definedName name="他社輸入材CIF単価ﾄﾞﾙ" localSheetId="70">#REF!</definedName>
    <definedName name="他社輸入材CIF単価ﾄﾞﾙ" localSheetId="71">#REF!</definedName>
    <definedName name="他社輸入材CIF単価ﾄﾞﾙ" localSheetId="72">#REF!</definedName>
    <definedName name="他社輸入材CIF単価ﾄﾞﾙ" localSheetId="73">#REF!</definedName>
    <definedName name="他社輸入材CIF単価ﾄﾞﾙ" localSheetId="74">#REF!</definedName>
    <definedName name="他社輸入材CIF単価ﾄﾞﾙ" localSheetId="75">#REF!</definedName>
    <definedName name="他社輸入材CIF単価ﾄﾞﾙ" localSheetId="76">#REF!</definedName>
    <definedName name="他社輸入材CIF単価ﾄﾞﾙ" localSheetId="77">#REF!</definedName>
    <definedName name="他社輸入材CIF単価ﾄﾞﾙ" localSheetId="78">#REF!</definedName>
    <definedName name="他社輸入材CIF単価ﾄﾞﾙ" localSheetId="79">#REF!</definedName>
    <definedName name="他社輸入材CIF単価ﾄﾞﾙ" localSheetId="80">#REF!</definedName>
    <definedName name="他社輸入材CIF単価ﾄﾞﾙ" localSheetId="81">#REF!</definedName>
    <definedName name="他社輸入材CIF単価ﾄﾞﾙ" localSheetId="82">#REF!</definedName>
    <definedName name="他社輸入材CIF単価ﾄﾞﾙ" localSheetId="83">#REF!</definedName>
    <definedName name="他社輸入材CIF単価ﾄﾞﾙ" localSheetId="84">#REF!</definedName>
    <definedName name="他社輸入材CIF単価ﾄﾞﾙ" localSheetId="85">#REF!</definedName>
    <definedName name="他社輸入材CIF単価ﾄﾞﾙ" localSheetId="86">#REF!</definedName>
    <definedName name="他社輸入材CIF単価ﾄﾞﾙ" localSheetId="87">#REF!</definedName>
    <definedName name="他社輸入材CIF単価ﾄﾞﾙ" localSheetId="88">#REF!</definedName>
    <definedName name="他社輸入材CIF単価ﾄﾞﾙ" localSheetId="89">#REF!</definedName>
    <definedName name="他社輸入材CIF単価ﾄﾞﾙ" localSheetId="90">#REF!</definedName>
    <definedName name="他社輸入材CIF単価ﾄﾞﾙ" localSheetId="91">#REF!</definedName>
    <definedName name="他社輸入材CIF単価ﾄﾞﾙ" localSheetId="92">#REF!</definedName>
    <definedName name="他社輸入材CIF単価ﾄﾞﾙ" localSheetId="93">#REF!</definedName>
    <definedName name="他社輸入材CIF単価ﾄﾞﾙ" localSheetId="94">#REF!</definedName>
    <definedName name="他社輸入材CIF単価ﾄﾞﾙ" localSheetId="95">#REF!</definedName>
    <definedName name="他社輸入材CIF単価ﾄﾞﾙ" localSheetId="96">#REF!</definedName>
    <definedName name="他社輸入材CIF単価ﾄﾞﾙ" localSheetId="97">#REF!</definedName>
    <definedName name="他社輸入材CIF単価ﾄﾞﾙ" localSheetId="98">#REF!</definedName>
    <definedName name="他社輸入材CIF単価ﾄﾞﾙ" localSheetId="99">#REF!</definedName>
    <definedName name="他社輸入材CIF単価ﾄﾞﾙ" localSheetId="100">#REF!</definedName>
    <definedName name="他社輸入材CIF単価ﾄﾞﾙ" localSheetId="101">#REF!</definedName>
    <definedName name="他社輸入材CIF単価ﾄﾞﾙ" localSheetId="102">#REF!</definedName>
    <definedName name="他社輸入材CIF単価ﾄﾞﾙ" localSheetId="103">#REF!</definedName>
    <definedName name="他社輸入材CIF単価ﾄﾞﾙ" localSheetId="15">#REF!</definedName>
    <definedName name="他社輸入材CIF単価ﾄﾞﾙ" localSheetId="16">#REF!</definedName>
    <definedName name="他社輸入材CIF単価ﾄﾞﾙ" localSheetId="20">#REF!</definedName>
    <definedName name="他社輸入材CIF単価ﾄﾞﾙ" localSheetId="21">#REF!</definedName>
    <definedName name="他社輸入材CIF単価ﾄﾞﾙ" localSheetId="22">#REF!</definedName>
    <definedName name="他社輸入材CIF単価ﾄﾞﾙ" localSheetId="23">#REF!</definedName>
    <definedName name="他社輸入材CIF単価ﾄﾞﾙ" localSheetId="17">#REF!</definedName>
    <definedName name="他社輸入材CIF単価ﾄﾞﾙ" localSheetId="24">#REF!</definedName>
    <definedName name="他社輸入材CIF単価ﾄﾞﾙ" localSheetId="25">#REF!</definedName>
    <definedName name="他社輸入材CIF単価ﾄﾞﾙ" localSheetId="18">#REF!</definedName>
    <definedName name="他社輸入材CIF単価ﾄﾞﾙ" localSheetId="19">#REF!</definedName>
    <definedName name="他社輸入材CIF単価ﾄﾞﾙ" localSheetId="5">#REF!</definedName>
    <definedName name="他社輸入材CIF単価ﾄﾞﾙ" localSheetId="6">#REF!</definedName>
    <definedName name="他社輸入材CIF単価ﾄﾞﾙ" localSheetId="7">#REF!</definedName>
    <definedName name="他社輸入材CIF単価ﾄﾞﾙ" localSheetId="8">#REF!</definedName>
    <definedName name="他社輸入材CIF単価ﾄﾞﾙ" localSheetId="9">#REF!</definedName>
    <definedName name="他社輸入材CIF単価ﾄﾞﾙ" localSheetId="10">#REF!</definedName>
    <definedName name="他社輸入材CIF単価ﾄﾞﾙ" localSheetId="11">#REF!</definedName>
    <definedName name="他社輸入材CIF単価ﾄﾞﾙ" localSheetId="12">#REF!</definedName>
    <definedName name="他社輸入材CIF単価ﾄﾞﾙ" localSheetId="13">#REF!</definedName>
    <definedName name="他社輸入材CIF単価ﾄﾞﾙ" localSheetId="14">#REF!</definedName>
    <definedName name="他社輸入材CIF単価ﾄﾞﾙ">#REF!</definedName>
    <definedName name="他社輸入材一般CIF率" localSheetId="27">#REF!</definedName>
    <definedName name="他社輸入材一般CIF率" localSheetId="26">#REF!</definedName>
    <definedName name="他社輸入材一般CIF率" localSheetId="28">#REF!</definedName>
    <definedName name="他社輸入材一般CIF率" localSheetId="29">#REF!</definedName>
    <definedName name="他社輸入材一般CIF率" localSheetId="30">#REF!</definedName>
    <definedName name="他社輸入材一般CIF率" localSheetId="31">#REF!</definedName>
    <definedName name="他社輸入材一般CIF率" localSheetId="32">#REF!</definedName>
    <definedName name="他社輸入材一般CIF率" localSheetId="33">#REF!</definedName>
    <definedName name="他社輸入材一般CIF率" localSheetId="34">#REF!</definedName>
    <definedName name="他社輸入材一般CIF率" localSheetId="35">#REF!</definedName>
    <definedName name="他社輸入材一般CIF率" localSheetId="36">#REF!</definedName>
    <definedName name="他社輸入材一般CIF率" localSheetId="37">#REF!</definedName>
    <definedName name="他社輸入材一般CIF率" localSheetId="38">#REF!</definedName>
    <definedName name="他社輸入材一般CIF率" localSheetId="39">#REF!</definedName>
    <definedName name="他社輸入材一般CIF率" localSheetId="40">#REF!</definedName>
    <definedName name="他社輸入材一般CIF率" localSheetId="41">#REF!</definedName>
    <definedName name="他社輸入材一般CIF率" localSheetId="42">#REF!</definedName>
    <definedName name="他社輸入材一般CIF率" localSheetId="43">#REF!</definedName>
    <definedName name="他社輸入材一般CIF率" localSheetId="44">#REF!</definedName>
    <definedName name="他社輸入材一般CIF率" localSheetId="45">#REF!</definedName>
    <definedName name="他社輸入材一般CIF率" localSheetId="46">#REF!</definedName>
    <definedName name="他社輸入材一般CIF率" localSheetId="47">#REF!</definedName>
    <definedName name="他社輸入材一般CIF率" localSheetId="48">#REF!</definedName>
    <definedName name="他社輸入材一般CIF率" localSheetId="49">#REF!</definedName>
    <definedName name="他社輸入材一般CIF率" localSheetId="50">#REF!</definedName>
    <definedName name="他社輸入材一般CIF率" localSheetId="51">#REF!</definedName>
    <definedName name="他社輸入材一般CIF率" localSheetId="52">#REF!</definedName>
    <definedName name="他社輸入材一般CIF率" localSheetId="53">#REF!</definedName>
    <definedName name="他社輸入材一般CIF率" localSheetId="54">#REF!</definedName>
    <definedName name="他社輸入材一般CIF率" localSheetId="55">#REF!</definedName>
    <definedName name="他社輸入材一般CIF率" localSheetId="56">#REF!</definedName>
    <definedName name="他社輸入材一般CIF率" localSheetId="57">#REF!</definedName>
    <definedName name="他社輸入材一般CIF率" localSheetId="58">#REF!</definedName>
    <definedName name="他社輸入材一般CIF率" localSheetId="59">#REF!</definedName>
    <definedName name="他社輸入材一般CIF率" localSheetId="60">#REF!</definedName>
    <definedName name="他社輸入材一般CIF率" localSheetId="61">#REF!</definedName>
    <definedName name="他社輸入材一般CIF率" localSheetId="62">#REF!</definedName>
    <definedName name="他社輸入材一般CIF率" localSheetId="63">#REF!</definedName>
    <definedName name="他社輸入材一般CIF率" localSheetId="64">#REF!</definedName>
    <definedName name="他社輸入材一般CIF率" localSheetId="65">#REF!</definedName>
    <definedName name="他社輸入材一般CIF率" localSheetId="66">#REF!</definedName>
    <definedName name="他社輸入材一般CIF率" localSheetId="67">#REF!</definedName>
    <definedName name="他社輸入材一般CIF率" localSheetId="68">#REF!</definedName>
    <definedName name="他社輸入材一般CIF率" localSheetId="69">#REF!</definedName>
    <definedName name="他社輸入材一般CIF率" localSheetId="70">#REF!</definedName>
    <definedName name="他社輸入材一般CIF率" localSheetId="71">#REF!</definedName>
    <definedName name="他社輸入材一般CIF率" localSheetId="72">#REF!</definedName>
    <definedName name="他社輸入材一般CIF率" localSheetId="73">#REF!</definedName>
    <definedName name="他社輸入材一般CIF率" localSheetId="74">#REF!</definedName>
    <definedName name="他社輸入材一般CIF率" localSheetId="75">#REF!</definedName>
    <definedName name="他社輸入材一般CIF率" localSheetId="76">#REF!</definedName>
    <definedName name="他社輸入材一般CIF率" localSheetId="77">#REF!</definedName>
    <definedName name="他社輸入材一般CIF率" localSheetId="78">#REF!</definedName>
    <definedName name="他社輸入材一般CIF率" localSheetId="79">#REF!</definedName>
    <definedName name="他社輸入材一般CIF率" localSheetId="80">#REF!</definedName>
    <definedName name="他社輸入材一般CIF率" localSheetId="81">#REF!</definedName>
    <definedName name="他社輸入材一般CIF率" localSheetId="82">#REF!</definedName>
    <definedName name="他社輸入材一般CIF率" localSheetId="83">#REF!</definedName>
    <definedName name="他社輸入材一般CIF率" localSheetId="84">#REF!</definedName>
    <definedName name="他社輸入材一般CIF率" localSheetId="85">#REF!</definedName>
    <definedName name="他社輸入材一般CIF率" localSheetId="86">#REF!</definedName>
    <definedName name="他社輸入材一般CIF率" localSheetId="87">#REF!</definedName>
    <definedName name="他社輸入材一般CIF率" localSheetId="88">#REF!</definedName>
    <definedName name="他社輸入材一般CIF率" localSheetId="89">#REF!</definedName>
    <definedName name="他社輸入材一般CIF率" localSheetId="90">#REF!</definedName>
    <definedName name="他社輸入材一般CIF率" localSheetId="91">#REF!</definedName>
    <definedName name="他社輸入材一般CIF率" localSheetId="92">#REF!</definedName>
    <definedName name="他社輸入材一般CIF率" localSheetId="93">#REF!</definedName>
    <definedName name="他社輸入材一般CIF率" localSheetId="94">#REF!</definedName>
    <definedName name="他社輸入材一般CIF率" localSheetId="95">#REF!</definedName>
    <definedName name="他社輸入材一般CIF率" localSheetId="96">#REF!</definedName>
    <definedName name="他社輸入材一般CIF率" localSheetId="97">#REF!</definedName>
    <definedName name="他社輸入材一般CIF率" localSheetId="98">#REF!</definedName>
    <definedName name="他社輸入材一般CIF率" localSheetId="99">#REF!</definedName>
    <definedName name="他社輸入材一般CIF率" localSheetId="100">#REF!</definedName>
    <definedName name="他社輸入材一般CIF率" localSheetId="101">#REF!</definedName>
    <definedName name="他社輸入材一般CIF率" localSheetId="102">#REF!</definedName>
    <definedName name="他社輸入材一般CIF率" localSheetId="103">#REF!</definedName>
    <definedName name="他社輸入材一般CIF率" localSheetId="15">#REF!</definedName>
    <definedName name="他社輸入材一般CIF率" localSheetId="16">#REF!</definedName>
    <definedName name="他社輸入材一般CIF率" localSheetId="20">#REF!</definedName>
    <definedName name="他社輸入材一般CIF率" localSheetId="21">#REF!</definedName>
    <definedName name="他社輸入材一般CIF率" localSheetId="22">#REF!</definedName>
    <definedName name="他社輸入材一般CIF率" localSheetId="23">#REF!</definedName>
    <definedName name="他社輸入材一般CIF率" localSheetId="17">#REF!</definedName>
    <definedName name="他社輸入材一般CIF率" localSheetId="24">#REF!</definedName>
    <definedName name="他社輸入材一般CIF率" localSheetId="25">#REF!</definedName>
    <definedName name="他社輸入材一般CIF率" localSheetId="18">#REF!</definedName>
    <definedName name="他社輸入材一般CIF率" localSheetId="19">#REF!</definedName>
    <definedName name="他社輸入材一般CIF率" localSheetId="5">#REF!</definedName>
    <definedName name="他社輸入材一般CIF率" localSheetId="6">#REF!</definedName>
    <definedName name="他社輸入材一般CIF率" localSheetId="7">#REF!</definedName>
    <definedName name="他社輸入材一般CIF率" localSheetId="8">#REF!</definedName>
    <definedName name="他社輸入材一般CIF率" localSheetId="9">#REF!</definedName>
    <definedName name="他社輸入材一般CIF率" localSheetId="10">#REF!</definedName>
    <definedName name="他社輸入材一般CIF率" localSheetId="11">#REF!</definedName>
    <definedName name="他社輸入材一般CIF率" localSheetId="12">#REF!</definedName>
    <definedName name="他社輸入材一般CIF率" localSheetId="13">#REF!</definedName>
    <definedName name="他社輸入材一般CIF率" localSheetId="14">#REF!</definedName>
    <definedName name="他社輸入材一般CIF率">#REF!</definedName>
    <definedName name="帳票" localSheetId="27">#REF!</definedName>
    <definedName name="帳票" localSheetId="26">#REF!</definedName>
    <definedName name="帳票" localSheetId="28">#REF!</definedName>
    <definedName name="帳票" localSheetId="29">#REF!</definedName>
    <definedName name="帳票" localSheetId="30">#REF!</definedName>
    <definedName name="帳票" localSheetId="31">#REF!</definedName>
    <definedName name="帳票" localSheetId="32">#REF!</definedName>
    <definedName name="帳票" localSheetId="33">#REF!</definedName>
    <definedName name="帳票" localSheetId="34">#REF!</definedName>
    <definedName name="帳票" localSheetId="35">#REF!</definedName>
    <definedName name="帳票" localSheetId="36">#REF!</definedName>
    <definedName name="帳票" localSheetId="37">#REF!</definedName>
    <definedName name="帳票" localSheetId="38">#REF!</definedName>
    <definedName name="帳票" localSheetId="39">#REF!</definedName>
    <definedName name="帳票" localSheetId="40">#REF!</definedName>
    <definedName name="帳票" localSheetId="41">#REF!</definedName>
    <definedName name="帳票" localSheetId="42">#REF!</definedName>
    <definedName name="帳票" localSheetId="43">#REF!</definedName>
    <definedName name="帳票" localSheetId="44">#REF!</definedName>
    <definedName name="帳票" localSheetId="45">#REF!</definedName>
    <definedName name="帳票" localSheetId="46">#REF!</definedName>
    <definedName name="帳票" localSheetId="47">#REF!</definedName>
    <definedName name="帳票" localSheetId="48">#REF!</definedName>
    <definedName name="帳票" localSheetId="49">#REF!</definedName>
    <definedName name="帳票" localSheetId="50">#REF!</definedName>
    <definedName name="帳票" localSheetId="51">#REF!</definedName>
    <definedName name="帳票" localSheetId="52">#REF!</definedName>
    <definedName name="帳票" localSheetId="53">#REF!</definedName>
    <definedName name="帳票" localSheetId="54">#REF!</definedName>
    <definedName name="帳票" localSheetId="55">#REF!</definedName>
    <definedName name="帳票" localSheetId="56">#REF!</definedName>
    <definedName name="帳票" localSheetId="57">#REF!</definedName>
    <definedName name="帳票" localSheetId="58">#REF!</definedName>
    <definedName name="帳票" localSheetId="59">#REF!</definedName>
    <definedName name="帳票" localSheetId="60">#REF!</definedName>
    <definedName name="帳票" localSheetId="61">#REF!</definedName>
    <definedName name="帳票" localSheetId="62">#REF!</definedName>
    <definedName name="帳票" localSheetId="63">#REF!</definedName>
    <definedName name="帳票" localSheetId="64">#REF!</definedName>
    <definedName name="帳票" localSheetId="65">#REF!</definedName>
    <definedName name="帳票" localSheetId="66">#REF!</definedName>
    <definedName name="帳票" localSheetId="67">#REF!</definedName>
    <definedName name="帳票" localSheetId="68">#REF!</definedName>
    <definedName name="帳票" localSheetId="69">#REF!</definedName>
    <definedName name="帳票" localSheetId="70">#REF!</definedName>
    <definedName name="帳票" localSheetId="71">#REF!</definedName>
    <definedName name="帳票" localSheetId="72">#REF!</definedName>
    <definedName name="帳票" localSheetId="73">#REF!</definedName>
    <definedName name="帳票" localSheetId="74">#REF!</definedName>
    <definedName name="帳票" localSheetId="75">#REF!</definedName>
    <definedName name="帳票" localSheetId="76">#REF!</definedName>
    <definedName name="帳票" localSheetId="77">#REF!</definedName>
    <definedName name="帳票" localSheetId="78">#REF!</definedName>
    <definedName name="帳票" localSheetId="79">#REF!</definedName>
    <definedName name="帳票" localSheetId="80">#REF!</definedName>
    <definedName name="帳票" localSheetId="81">#REF!</definedName>
    <definedName name="帳票" localSheetId="82">#REF!</definedName>
    <definedName name="帳票" localSheetId="83">#REF!</definedName>
    <definedName name="帳票" localSheetId="84">#REF!</definedName>
    <definedName name="帳票" localSheetId="85">#REF!</definedName>
    <definedName name="帳票" localSheetId="86">#REF!</definedName>
    <definedName name="帳票" localSheetId="87">#REF!</definedName>
    <definedName name="帳票" localSheetId="88">#REF!</definedName>
    <definedName name="帳票" localSheetId="89">#REF!</definedName>
    <definedName name="帳票" localSheetId="90">#REF!</definedName>
    <definedName name="帳票" localSheetId="91">#REF!</definedName>
    <definedName name="帳票" localSheetId="92">#REF!</definedName>
    <definedName name="帳票" localSheetId="93">#REF!</definedName>
    <definedName name="帳票" localSheetId="94">#REF!</definedName>
    <definedName name="帳票" localSheetId="95">#REF!</definedName>
    <definedName name="帳票" localSheetId="96">#REF!</definedName>
    <definedName name="帳票" localSheetId="97">#REF!</definedName>
    <definedName name="帳票" localSheetId="98">#REF!</definedName>
    <definedName name="帳票" localSheetId="99">#REF!</definedName>
    <definedName name="帳票" localSheetId="100">#REF!</definedName>
    <definedName name="帳票" localSheetId="101">#REF!</definedName>
    <definedName name="帳票" localSheetId="102">#REF!</definedName>
    <definedName name="帳票" localSheetId="103">#REF!</definedName>
    <definedName name="帳票" localSheetId="15">#REF!</definedName>
    <definedName name="帳票" localSheetId="16">#REF!</definedName>
    <definedName name="帳票" localSheetId="20">#REF!</definedName>
    <definedName name="帳票" localSheetId="21">#REF!</definedName>
    <definedName name="帳票" localSheetId="22">#REF!</definedName>
    <definedName name="帳票" localSheetId="23">#REF!</definedName>
    <definedName name="帳票" localSheetId="17">#REF!</definedName>
    <definedName name="帳票" localSheetId="24">#REF!</definedName>
    <definedName name="帳票" localSheetId="25">#REF!</definedName>
    <definedName name="帳票" localSheetId="18">#REF!</definedName>
    <definedName name="帳票" localSheetId="19">#REF!</definedName>
    <definedName name="帳票" localSheetId="5">#REF!</definedName>
    <definedName name="帳票" localSheetId="6">#REF!</definedName>
    <definedName name="帳票" localSheetId="7">#REF!</definedName>
    <definedName name="帳票" localSheetId="8">#REF!</definedName>
    <definedName name="帳票" localSheetId="9">#REF!</definedName>
    <definedName name="帳票" localSheetId="10">#REF!</definedName>
    <definedName name="帳票" localSheetId="11">#REF!</definedName>
    <definedName name="帳票" localSheetId="12">#REF!</definedName>
    <definedName name="帳票" localSheetId="13">#REF!</definedName>
    <definedName name="帳票" localSheetId="14">#REF!</definedName>
    <definedName name="帳票">#REF!</definedName>
    <definedName name="賃率CLEL組立" localSheetId="27">#REF!</definedName>
    <definedName name="賃率CLEL組立" localSheetId="26">#REF!</definedName>
    <definedName name="賃率CLEL組立" localSheetId="28">#REF!</definedName>
    <definedName name="賃率CLEL組立" localSheetId="29">#REF!</definedName>
    <definedName name="賃率CLEL組立" localSheetId="30">#REF!</definedName>
    <definedName name="賃率CLEL組立" localSheetId="31">#REF!</definedName>
    <definedName name="賃率CLEL組立" localSheetId="32">#REF!</definedName>
    <definedName name="賃率CLEL組立" localSheetId="33">#REF!</definedName>
    <definedName name="賃率CLEL組立" localSheetId="34">#REF!</definedName>
    <definedName name="賃率CLEL組立" localSheetId="35">#REF!</definedName>
    <definedName name="賃率CLEL組立" localSheetId="36">#REF!</definedName>
    <definedName name="賃率CLEL組立" localSheetId="37">#REF!</definedName>
    <definedName name="賃率CLEL組立" localSheetId="38">#REF!</definedName>
    <definedName name="賃率CLEL組立" localSheetId="39">#REF!</definedName>
    <definedName name="賃率CLEL組立" localSheetId="40">#REF!</definedName>
    <definedName name="賃率CLEL組立" localSheetId="41">#REF!</definedName>
    <definedName name="賃率CLEL組立" localSheetId="42">#REF!</definedName>
    <definedName name="賃率CLEL組立" localSheetId="43">#REF!</definedName>
    <definedName name="賃率CLEL組立" localSheetId="44">#REF!</definedName>
    <definedName name="賃率CLEL組立" localSheetId="45">#REF!</definedName>
    <definedName name="賃率CLEL組立" localSheetId="46">#REF!</definedName>
    <definedName name="賃率CLEL組立" localSheetId="47">#REF!</definedName>
    <definedName name="賃率CLEL組立" localSheetId="48">#REF!</definedName>
    <definedName name="賃率CLEL組立" localSheetId="49">#REF!</definedName>
    <definedName name="賃率CLEL組立" localSheetId="50">#REF!</definedName>
    <definedName name="賃率CLEL組立" localSheetId="51">#REF!</definedName>
    <definedName name="賃率CLEL組立" localSheetId="52">#REF!</definedName>
    <definedName name="賃率CLEL組立" localSheetId="53">#REF!</definedName>
    <definedName name="賃率CLEL組立" localSheetId="54">#REF!</definedName>
    <definedName name="賃率CLEL組立" localSheetId="55">#REF!</definedName>
    <definedName name="賃率CLEL組立" localSheetId="56">#REF!</definedName>
    <definedName name="賃率CLEL組立" localSheetId="57">#REF!</definedName>
    <definedName name="賃率CLEL組立" localSheetId="58">#REF!</definedName>
    <definedName name="賃率CLEL組立" localSheetId="59">#REF!</definedName>
    <definedName name="賃率CLEL組立" localSheetId="60">#REF!</definedName>
    <definedName name="賃率CLEL組立" localSheetId="61">#REF!</definedName>
    <definedName name="賃率CLEL組立" localSheetId="62">#REF!</definedName>
    <definedName name="賃率CLEL組立" localSheetId="63">#REF!</definedName>
    <definedName name="賃率CLEL組立" localSheetId="64">#REF!</definedName>
    <definedName name="賃率CLEL組立" localSheetId="65">#REF!</definedName>
    <definedName name="賃率CLEL組立" localSheetId="66">#REF!</definedName>
    <definedName name="賃率CLEL組立" localSheetId="67">#REF!</definedName>
    <definedName name="賃率CLEL組立" localSheetId="68">#REF!</definedName>
    <definedName name="賃率CLEL組立" localSheetId="69">#REF!</definedName>
    <definedName name="賃率CLEL組立" localSheetId="70">#REF!</definedName>
    <definedName name="賃率CLEL組立" localSheetId="71">#REF!</definedName>
    <definedName name="賃率CLEL組立" localSheetId="72">#REF!</definedName>
    <definedName name="賃率CLEL組立" localSheetId="73">#REF!</definedName>
    <definedName name="賃率CLEL組立" localSheetId="74">#REF!</definedName>
    <definedName name="賃率CLEL組立" localSheetId="75">#REF!</definedName>
    <definedName name="賃率CLEL組立" localSheetId="76">#REF!</definedName>
    <definedName name="賃率CLEL組立" localSheetId="77">#REF!</definedName>
    <definedName name="賃率CLEL組立" localSheetId="78">#REF!</definedName>
    <definedName name="賃率CLEL組立" localSheetId="79">#REF!</definedName>
    <definedName name="賃率CLEL組立" localSheetId="80">#REF!</definedName>
    <definedName name="賃率CLEL組立" localSheetId="81">#REF!</definedName>
    <definedName name="賃率CLEL組立" localSheetId="82">#REF!</definedName>
    <definedName name="賃率CLEL組立" localSheetId="83">#REF!</definedName>
    <definedName name="賃率CLEL組立" localSheetId="84">#REF!</definedName>
    <definedName name="賃率CLEL組立" localSheetId="85">#REF!</definedName>
    <definedName name="賃率CLEL組立" localSheetId="86">#REF!</definedName>
    <definedName name="賃率CLEL組立" localSheetId="87">#REF!</definedName>
    <definedName name="賃率CLEL組立" localSheetId="88">#REF!</definedName>
    <definedName name="賃率CLEL組立" localSheetId="89">#REF!</definedName>
    <definedName name="賃率CLEL組立" localSheetId="90">#REF!</definedName>
    <definedName name="賃率CLEL組立" localSheetId="91">#REF!</definedName>
    <definedName name="賃率CLEL組立" localSheetId="92">#REF!</definedName>
    <definedName name="賃率CLEL組立" localSheetId="93">#REF!</definedName>
    <definedName name="賃率CLEL組立" localSheetId="94">#REF!</definedName>
    <definedName name="賃率CLEL組立" localSheetId="95">#REF!</definedName>
    <definedName name="賃率CLEL組立" localSheetId="96">#REF!</definedName>
    <definedName name="賃率CLEL組立" localSheetId="97">#REF!</definedName>
    <definedName name="賃率CLEL組立" localSheetId="98">#REF!</definedName>
    <definedName name="賃率CLEL組立" localSheetId="99">#REF!</definedName>
    <definedName name="賃率CLEL組立" localSheetId="100">#REF!</definedName>
    <definedName name="賃率CLEL組立" localSheetId="101">#REF!</definedName>
    <definedName name="賃率CLEL組立" localSheetId="102">#REF!</definedName>
    <definedName name="賃率CLEL組立" localSheetId="103">#REF!</definedName>
    <definedName name="賃率CLEL組立" localSheetId="15">#REF!</definedName>
    <definedName name="賃率CLEL組立" localSheetId="16">#REF!</definedName>
    <definedName name="賃率CLEL組立" localSheetId="20">#REF!</definedName>
    <definedName name="賃率CLEL組立" localSheetId="21">#REF!</definedName>
    <definedName name="賃率CLEL組立" localSheetId="22">#REF!</definedName>
    <definedName name="賃率CLEL組立" localSheetId="23">#REF!</definedName>
    <definedName name="賃率CLEL組立" localSheetId="17">#REF!</definedName>
    <definedName name="賃率CLEL組立" localSheetId="24">#REF!</definedName>
    <definedName name="賃率CLEL組立" localSheetId="25">#REF!</definedName>
    <definedName name="賃率CLEL組立" localSheetId="18">#REF!</definedName>
    <definedName name="賃率CLEL組立" localSheetId="19">#REF!</definedName>
    <definedName name="賃率CLEL組立" localSheetId="5">#REF!</definedName>
    <definedName name="賃率CLEL組立" localSheetId="6">#REF!</definedName>
    <definedName name="賃率CLEL組立" localSheetId="7">#REF!</definedName>
    <definedName name="賃率CLEL組立" localSheetId="8">#REF!</definedName>
    <definedName name="賃率CLEL組立" localSheetId="9">#REF!</definedName>
    <definedName name="賃率CLEL組立" localSheetId="10">#REF!</definedName>
    <definedName name="賃率CLEL組立" localSheetId="11">#REF!</definedName>
    <definedName name="賃率CLEL組立" localSheetId="12">#REF!</definedName>
    <definedName name="賃率CLEL組立" localSheetId="13">#REF!</definedName>
    <definedName name="賃率CLEL組立" localSheetId="14">#REF!</definedName>
    <definedName name="賃率CLEL組立">#REF!</definedName>
    <definedName name="賃率MKｹｰｽ成形" localSheetId="27">#REF!</definedName>
    <definedName name="賃率MKｹｰｽ成形" localSheetId="26">#REF!</definedName>
    <definedName name="賃率MKｹｰｽ成形" localSheetId="28">#REF!</definedName>
    <definedName name="賃率MKｹｰｽ成形" localSheetId="29">#REF!</definedName>
    <definedName name="賃率MKｹｰｽ成形" localSheetId="30">#REF!</definedName>
    <definedName name="賃率MKｹｰｽ成形" localSheetId="31">#REF!</definedName>
    <definedName name="賃率MKｹｰｽ成形" localSheetId="32">#REF!</definedName>
    <definedName name="賃率MKｹｰｽ成形" localSheetId="33">#REF!</definedName>
    <definedName name="賃率MKｹｰｽ成形" localSheetId="34">#REF!</definedName>
    <definedName name="賃率MKｹｰｽ成形" localSheetId="35">#REF!</definedName>
    <definedName name="賃率MKｹｰｽ成形" localSheetId="36">#REF!</definedName>
    <definedName name="賃率MKｹｰｽ成形" localSheetId="37">#REF!</definedName>
    <definedName name="賃率MKｹｰｽ成形" localSheetId="38">#REF!</definedName>
    <definedName name="賃率MKｹｰｽ成形" localSheetId="39">#REF!</definedName>
    <definedName name="賃率MKｹｰｽ成形" localSheetId="40">#REF!</definedName>
    <definedName name="賃率MKｹｰｽ成形" localSheetId="41">#REF!</definedName>
    <definedName name="賃率MKｹｰｽ成形" localSheetId="42">#REF!</definedName>
    <definedName name="賃率MKｹｰｽ成形" localSheetId="43">#REF!</definedName>
    <definedName name="賃率MKｹｰｽ成形" localSheetId="44">#REF!</definedName>
    <definedName name="賃率MKｹｰｽ成形" localSheetId="45">#REF!</definedName>
    <definedName name="賃率MKｹｰｽ成形" localSheetId="46">#REF!</definedName>
    <definedName name="賃率MKｹｰｽ成形" localSheetId="47">#REF!</definedName>
    <definedName name="賃率MKｹｰｽ成形" localSheetId="48">#REF!</definedName>
    <definedName name="賃率MKｹｰｽ成形" localSheetId="49">#REF!</definedName>
    <definedName name="賃率MKｹｰｽ成形" localSheetId="50">#REF!</definedName>
    <definedName name="賃率MKｹｰｽ成形" localSheetId="51">#REF!</definedName>
    <definedName name="賃率MKｹｰｽ成形" localSheetId="52">#REF!</definedName>
    <definedName name="賃率MKｹｰｽ成形" localSheetId="53">#REF!</definedName>
    <definedName name="賃率MKｹｰｽ成形" localSheetId="54">#REF!</definedName>
    <definedName name="賃率MKｹｰｽ成形" localSheetId="55">#REF!</definedName>
    <definedName name="賃率MKｹｰｽ成形" localSheetId="56">#REF!</definedName>
    <definedName name="賃率MKｹｰｽ成形" localSheetId="57">#REF!</definedName>
    <definedName name="賃率MKｹｰｽ成形" localSheetId="58">#REF!</definedName>
    <definedName name="賃率MKｹｰｽ成形" localSheetId="59">#REF!</definedName>
    <definedName name="賃率MKｹｰｽ成形" localSheetId="60">#REF!</definedName>
    <definedName name="賃率MKｹｰｽ成形" localSheetId="61">#REF!</definedName>
    <definedName name="賃率MKｹｰｽ成形" localSheetId="62">#REF!</definedName>
    <definedName name="賃率MKｹｰｽ成形" localSheetId="63">#REF!</definedName>
    <definedName name="賃率MKｹｰｽ成形" localSheetId="64">#REF!</definedName>
    <definedName name="賃率MKｹｰｽ成形" localSheetId="65">#REF!</definedName>
    <definedName name="賃率MKｹｰｽ成形" localSheetId="66">#REF!</definedName>
    <definedName name="賃率MKｹｰｽ成形" localSheetId="67">#REF!</definedName>
    <definedName name="賃率MKｹｰｽ成形" localSheetId="68">#REF!</definedName>
    <definedName name="賃率MKｹｰｽ成形" localSheetId="69">#REF!</definedName>
    <definedName name="賃率MKｹｰｽ成形" localSheetId="70">#REF!</definedName>
    <definedName name="賃率MKｹｰｽ成形" localSheetId="71">#REF!</definedName>
    <definedName name="賃率MKｹｰｽ成形" localSheetId="72">#REF!</definedName>
    <definedName name="賃率MKｹｰｽ成形" localSheetId="73">#REF!</definedName>
    <definedName name="賃率MKｹｰｽ成形" localSheetId="74">#REF!</definedName>
    <definedName name="賃率MKｹｰｽ成形" localSheetId="75">#REF!</definedName>
    <definedName name="賃率MKｹｰｽ成形" localSheetId="76">#REF!</definedName>
    <definedName name="賃率MKｹｰｽ成形" localSheetId="77">#REF!</definedName>
    <definedName name="賃率MKｹｰｽ成形" localSheetId="78">#REF!</definedName>
    <definedName name="賃率MKｹｰｽ成形" localSheetId="79">#REF!</definedName>
    <definedName name="賃率MKｹｰｽ成形" localSheetId="80">#REF!</definedName>
    <definedName name="賃率MKｹｰｽ成形" localSheetId="81">#REF!</definedName>
    <definedName name="賃率MKｹｰｽ成形" localSheetId="82">#REF!</definedName>
    <definedName name="賃率MKｹｰｽ成形" localSheetId="83">#REF!</definedName>
    <definedName name="賃率MKｹｰｽ成形" localSheetId="84">#REF!</definedName>
    <definedName name="賃率MKｹｰｽ成形" localSheetId="85">#REF!</definedName>
    <definedName name="賃率MKｹｰｽ成形" localSheetId="86">#REF!</definedName>
    <definedName name="賃率MKｹｰｽ成形" localSheetId="87">#REF!</definedName>
    <definedName name="賃率MKｹｰｽ成形" localSheetId="88">#REF!</definedName>
    <definedName name="賃率MKｹｰｽ成形" localSheetId="89">#REF!</definedName>
    <definedName name="賃率MKｹｰｽ成形" localSheetId="90">#REF!</definedName>
    <definedName name="賃率MKｹｰｽ成形" localSheetId="91">#REF!</definedName>
    <definedName name="賃率MKｹｰｽ成形" localSheetId="92">#REF!</definedName>
    <definedName name="賃率MKｹｰｽ成形" localSheetId="93">#REF!</definedName>
    <definedName name="賃率MKｹｰｽ成形" localSheetId="94">#REF!</definedName>
    <definedName name="賃率MKｹｰｽ成形" localSheetId="95">#REF!</definedName>
    <definedName name="賃率MKｹｰｽ成形" localSheetId="96">#REF!</definedName>
    <definedName name="賃率MKｹｰｽ成形" localSheetId="97">#REF!</definedName>
    <definedName name="賃率MKｹｰｽ成形" localSheetId="98">#REF!</definedName>
    <definedName name="賃率MKｹｰｽ成形" localSheetId="99">#REF!</definedName>
    <definedName name="賃率MKｹｰｽ成形" localSheetId="100">#REF!</definedName>
    <definedName name="賃率MKｹｰｽ成形" localSheetId="101">#REF!</definedName>
    <definedName name="賃率MKｹｰｽ成形" localSheetId="102">#REF!</definedName>
    <definedName name="賃率MKｹｰｽ成形" localSheetId="103">#REF!</definedName>
    <definedName name="賃率MKｹｰｽ成形" localSheetId="15">#REF!</definedName>
    <definedName name="賃率MKｹｰｽ成形" localSheetId="16">#REF!</definedName>
    <definedName name="賃率MKｹｰｽ成形" localSheetId="20">#REF!</definedName>
    <definedName name="賃率MKｹｰｽ成形" localSheetId="21">#REF!</definedName>
    <definedName name="賃率MKｹｰｽ成形" localSheetId="22">#REF!</definedName>
    <definedName name="賃率MKｹｰｽ成形" localSheetId="23">#REF!</definedName>
    <definedName name="賃率MKｹｰｽ成形" localSheetId="17">#REF!</definedName>
    <definedName name="賃率MKｹｰｽ成形" localSheetId="24">#REF!</definedName>
    <definedName name="賃率MKｹｰｽ成形" localSheetId="25">#REF!</definedName>
    <definedName name="賃率MKｹｰｽ成形" localSheetId="18">#REF!</definedName>
    <definedName name="賃率MKｹｰｽ成形" localSheetId="19">#REF!</definedName>
    <definedName name="賃率MKｹｰｽ成形" localSheetId="5">#REF!</definedName>
    <definedName name="賃率MKｹｰｽ成形" localSheetId="6">#REF!</definedName>
    <definedName name="賃率MKｹｰｽ成形" localSheetId="7">#REF!</definedName>
    <definedName name="賃率MKｹｰｽ成形" localSheetId="8">#REF!</definedName>
    <definedName name="賃率MKｹｰｽ成形" localSheetId="9">#REF!</definedName>
    <definedName name="賃率MKｹｰｽ成形" localSheetId="10">#REF!</definedName>
    <definedName name="賃率MKｹｰｽ成形" localSheetId="11">#REF!</definedName>
    <definedName name="賃率MKｹｰｽ成形" localSheetId="12">#REF!</definedName>
    <definedName name="賃率MKｹｰｽ成形" localSheetId="13">#REF!</definedName>
    <definedName name="賃率MKｹｰｽ成形" localSheetId="14">#REF!</definedName>
    <definedName name="賃率MKｹｰｽ成形">#REF!</definedName>
    <definedName name="賃率MKｹｰｽ塗装" localSheetId="27">#REF!</definedName>
    <definedName name="賃率MKｹｰｽ塗装" localSheetId="26">#REF!</definedName>
    <definedName name="賃率MKｹｰｽ塗装" localSheetId="28">#REF!</definedName>
    <definedName name="賃率MKｹｰｽ塗装" localSheetId="29">#REF!</definedName>
    <definedName name="賃率MKｹｰｽ塗装" localSheetId="30">#REF!</definedName>
    <definedName name="賃率MKｹｰｽ塗装" localSheetId="31">#REF!</definedName>
    <definedName name="賃率MKｹｰｽ塗装" localSheetId="32">#REF!</definedName>
    <definedName name="賃率MKｹｰｽ塗装" localSheetId="33">#REF!</definedName>
    <definedName name="賃率MKｹｰｽ塗装" localSheetId="34">#REF!</definedName>
    <definedName name="賃率MKｹｰｽ塗装" localSheetId="35">#REF!</definedName>
    <definedName name="賃率MKｹｰｽ塗装" localSheetId="36">#REF!</definedName>
    <definedName name="賃率MKｹｰｽ塗装" localSheetId="37">#REF!</definedName>
    <definedName name="賃率MKｹｰｽ塗装" localSheetId="38">#REF!</definedName>
    <definedName name="賃率MKｹｰｽ塗装" localSheetId="39">#REF!</definedName>
    <definedName name="賃率MKｹｰｽ塗装" localSheetId="40">#REF!</definedName>
    <definedName name="賃率MKｹｰｽ塗装" localSheetId="41">#REF!</definedName>
    <definedName name="賃率MKｹｰｽ塗装" localSheetId="42">#REF!</definedName>
    <definedName name="賃率MKｹｰｽ塗装" localSheetId="43">#REF!</definedName>
    <definedName name="賃率MKｹｰｽ塗装" localSheetId="44">#REF!</definedName>
    <definedName name="賃率MKｹｰｽ塗装" localSheetId="45">#REF!</definedName>
    <definedName name="賃率MKｹｰｽ塗装" localSheetId="46">#REF!</definedName>
    <definedName name="賃率MKｹｰｽ塗装" localSheetId="47">#REF!</definedName>
    <definedName name="賃率MKｹｰｽ塗装" localSheetId="48">#REF!</definedName>
    <definedName name="賃率MKｹｰｽ塗装" localSheetId="49">#REF!</definedName>
    <definedName name="賃率MKｹｰｽ塗装" localSheetId="50">#REF!</definedName>
    <definedName name="賃率MKｹｰｽ塗装" localSheetId="51">#REF!</definedName>
    <definedName name="賃率MKｹｰｽ塗装" localSheetId="52">#REF!</definedName>
    <definedName name="賃率MKｹｰｽ塗装" localSheetId="53">#REF!</definedName>
    <definedName name="賃率MKｹｰｽ塗装" localSheetId="54">#REF!</definedName>
    <definedName name="賃率MKｹｰｽ塗装" localSheetId="55">#REF!</definedName>
    <definedName name="賃率MKｹｰｽ塗装" localSheetId="56">#REF!</definedName>
    <definedName name="賃率MKｹｰｽ塗装" localSheetId="57">#REF!</definedName>
    <definedName name="賃率MKｹｰｽ塗装" localSheetId="58">#REF!</definedName>
    <definedName name="賃率MKｹｰｽ塗装" localSheetId="59">#REF!</definedName>
    <definedName name="賃率MKｹｰｽ塗装" localSheetId="60">#REF!</definedName>
    <definedName name="賃率MKｹｰｽ塗装" localSheetId="61">#REF!</definedName>
    <definedName name="賃率MKｹｰｽ塗装" localSheetId="62">#REF!</definedName>
    <definedName name="賃率MKｹｰｽ塗装" localSheetId="63">#REF!</definedName>
    <definedName name="賃率MKｹｰｽ塗装" localSheetId="64">#REF!</definedName>
    <definedName name="賃率MKｹｰｽ塗装" localSheetId="65">#REF!</definedName>
    <definedName name="賃率MKｹｰｽ塗装" localSheetId="66">#REF!</definedName>
    <definedName name="賃率MKｹｰｽ塗装" localSheetId="67">#REF!</definedName>
    <definedName name="賃率MKｹｰｽ塗装" localSheetId="68">#REF!</definedName>
    <definedName name="賃率MKｹｰｽ塗装" localSheetId="69">#REF!</definedName>
    <definedName name="賃率MKｹｰｽ塗装" localSheetId="70">#REF!</definedName>
    <definedName name="賃率MKｹｰｽ塗装" localSheetId="71">#REF!</definedName>
    <definedName name="賃率MKｹｰｽ塗装" localSheetId="72">#REF!</definedName>
    <definedName name="賃率MKｹｰｽ塗装" localSheetId="73">#REF!</definedName>
    <definedName name="賃率MKｹｰｽ塗装" localSheetId="74">#REF!</definedName>
    <definedName name="賃率MKｹｰｽ塗装" localSheetId="75">#REF!</definedName>
    <definedName name="賃率MKｹｰｽ塗装" localSheetId="76">#REF!</definedName>
    <definedName name="賃率MKｹｰｽ塗装" localSheetId="77">#REF!</definedName>
    <definedName name="賃率MKｹｰｽ塗装" localSheetId="78">#REF!</definedName>
    <definedName name="賃率MKｹｰｽ塗装" localSheetId="79">#REF!</definedName>
    <definedName name="賃率MKｹｰｽ塗装" localSheetId="80">#REF!</definedName>
    <definedName name="賃率MKｹｰｽ塗装" localSheetId="81">#REF!</definedName>
    <definedName name="賃率MKｹｰｽ塗装" localSheetId="82">#REF!</definedName>
    <definedName name="賃率MKｹｰｽ塗装" localSheetId="83">#REF!</definedName>
    <definedName name="賃率MKｹｰｽ塗装" localSheetId="84">#REF!</definedName>
    <definedName name="賃率MKｹｰｽ塗装" localSheetId="85">#REF!</definedName>
    <definedName name="賃率MKｹｰｽ塗装" localSheetId="86">#REF!</definedName>
    <definedName name="賃率MKｹｰｽ塗装" localSheetId="87">#REF!</definedName>
    <definedName name="賃率MKｹｰｽ塗装" localSheetId="88">#REF!</definedName>
    <definedName name="賃率MKｹｰｽ塗装" localSheetId="89">#REF!</definedName>
    <definedName name="賃率MKｹｰｽ塗装" localSheetId="90">#REF!</definedName>
    <definedName name="賃率MKｹｰｽ塗装" localSheetId="91">#REF!</definedName>
    <definedName name="賃率MKｹｰｽ塗装" localSheetId="92">#REF!</definedName>
    <definedName name="賃率MKｹｰｽ塗装" localSheetId="93">#REF!</definedName>
    <definedName name="賃率MKｹｰｽ塗装" localSheetId="94">#REF!</definedName>
    <definedName name="賃率MKｹｰｽ塗装" localSheetId="95">#REF!</definedName>
    <definedName name="賃率MKｹｰｽ塗装" localSheetId="96">#REF!</definedName>
    <definedName name="賃率MKｹｰｽ塗装" localSheetId="97">#REF!</definedName>
    <definedName name="賃率MKｹｰｽ塗装" localSheetId="98">#REF!</definedName>
    <definedName name="賃率MKｹｰｽ塗装" localSheetId="99">#REF!</definedName>
    <definedName name="賃率MKｹｰｽ塗装" localSheetId="100">#REF!</definedName>
    <definedName name="賃率MKｹｰｽ塗装" localSheetId="101">#REF!</definedName>
    <definedName name="賃率MKｹｰｽ塗装" localSheetId="102">#REF!</definedName>
    <definedName name="賃率MKｹｰｽ塗装" localSheetId="103">#REF!</definedName>
    <definedName name="賃率MKｹｰｽ塗装" localSheetId="15">#REF!</definedName>
    <definedName name="賃率MKｹｰｽ塗装" localSheetId="16">#REF!</definedName>
    <definedName name="賃率MKｹｰｽ塗装" localSheetId="20">#REF!</definedName>
    <definedName name="賃率MKｹｰｽ塗装" localSheetId="21">#REF!</definedName>
    <definedName name="賃率MKｹｰｽ塗装" localSheetId="22">#REF!</definedName>
    <definedName name="賃率MKｹｰｽ塗装" localSheetId="23">#REF!</definedName>
    <definedName name="賃率MKｹｰｽ塗装" localSheetId="17">#REF!</definedName>
    <definedName name="賃率MKｹｰｽ塗装" localSheetId="24">#REF!</definedName>
    <definedName name="賃率MKｹｰｽ塗装" localSheetId="25">#REF!</definedName>
    <definedName name="賃率MKｹｰｽ塗装" localSheetId="18">#REF!</definedName>
    <definedName name="賃率MKｹｰｽ塗装" localSheetId="19">#REF!</definedName>
    <definedName name="賃率MKｹｰｽ塗装" localSheetId="5">#REF!</definedName>
    <definedName name="賃率MKｹｰｽ塗装" localSheetId="6">#REF!</definedName>
    <definedName name="賃率MKｹｰｽ塗装" localSheetId="7">#REF!</definedName>
    <definedName name="賃率MKｹｰｽ塗装" localSheetId="8">#REF!</definedName>
    <definedName name="賃率MKｹｰｽ塗装" localSheetId="9">#REF!</definedName>
    <definedName name="賃率MKｹｰｽ塗装" localSheetId="10">#REF!</definedName>
    <definedName name="賃率MKｹｰｽ塗装" localSheetId="11">#REF!</definedName>
    <definedName name="賃率MKｹｰｽ塗装" localSheetId="12">#REF!</definedName>
    <definedName name="賃率MKｹｰｽ塗装" localSheetId="13">#REF!</definedName>
    <definedName name="賃率MKｹｰｽ塗装" localSheetId="14">#REF!</definedName>
    <definedName name="賃率MKｹｰｽ塗装">#REF!</definedName>
    <definedName name="賃率MK組立GH" localSheetId="27">#REF!</definedName>
    <definedName name="賃率MK組立GH" localSheetId="26">#REF!</definedName>
    <definedName name="賃率MK組立GH" localSheetId="28">#REF!</definedName>
    <definedName name="賃率MK組立GH" localSheetId="29">#REF!</definedName>
    <definedName name="賃率MK組立GH" localSheetId="30">#REF!</definedName>
    <definedName name="賃率MK組立GH" localSheetId="31">#REF!</definedName>
    <definedName name="賃率MK組立GH" localSheetId="32">#REF!</definedName>
    <definedName name="賃率MK組立GH" localSheetId="33">#REF!</definedName>
    <definedName name="賃率MK組立GH" localSheetId="34">#REF!</definedName>
    <definedName name="賃率MK組立GH" localSheetId="35">#REF!</definedName>
    <definedName name="賃率MK組立GH" localSheetId="36">#REF!</definedName>
    <definedName name="賃率MK組立GH" localSheetId="37">#REF!</definedName>
    <definedName name="賃率MK組立GH" localSheetId="38">#REF!</definedName>
    <definedName name="賃率MK組立GH" localSheetId="39">#REF!</definedName>
    <definedName name="賃率MK組立GH" localSheetId="40">#REF!</definedName>
    <definedName name="賃率MK組立GH" localSheetId="41">#REF!</definedName>
    <definedName name="賃率MK組立GH" localSheetId="42">#REF!</definedName>
    <definedName name="賃率MK組立GH" localSheetId="43">#REF!</definedName>
    <definedName name="賃率MK組立GH" localSheetId="44">#REF!</definedName>
    <definedName name="賃率MK組立GH" localSheetId="45">#REF!</definedName>
    <definedName name="賃率MK組立GH" localSheetId="46">#REF!</definedName>
    <definedName name="賃率MK組立GH" localSheetId="47">#REF!</definedName>
    <definedName name="賃率MK組立GH" localSheetId="48">#REF!</definedName>
    <definedName name="賃率MK組立GH" localSheetId="49">#REF!</definedName>
    <definedName name="賃率MK組立GH" localSheetId="50">#REF!</definedName>
    <definedName name="賃率MK組立GH" localSheetId="51">#REF!</definedName>
    <definedName name="賃率MK組立GH" localSheetId="52">#REF!</definedName>
    <definedName name="賃率MK組立GH" localSheetId="53">#REF!</definedName>
    <definedName name="賃率MK組立GH" localSheetId="54">#REF!</definedName>
    <definedName name="賃率MK組立GH" localSheetId="55">#REF!</definedName>
    <definedName name="賃率MK組立GH" localSheetId="56">#REF!</definedName>
    <definedName name="賃率MK組立GH" localSheetId="57">#REF!</definedName>
    <definedName name="賃率MK組立GH" localSheetId="58">#REF!</definedName>
    <definedName name="賃率MK組立GH" localSheetId="59">#REF!</definedName>
    <definedName name="賃率MK組立GH" localSheetId="60">#REF!</definedName>
    <definedName name="賃率MK組立GH" localSheetId="61">#REF!</definedName>
    <definedName name="賃率MK組立GH" localSheetId="62">#REF!</definedName>
    <definedName name="賃率MK組立GH" localSheetId="63">#REF!</definedName>
    <definedName name="賃率MK組立GH" localSheetId="64">#REF!</definedName>
    <definedName name="賃率MK組立GH" localSheetId="65">#REF!</definedName>
    <definedName name="賃率MK組立GH" localSheetId="66">#REF!</definedName>
    <definedName name="賃率MK組立GH" localSheetId="67">#REF!</definedName>
    <definedName name="賃率MK組立GH" localSheetId="68">#REF!</definedName>
    <definedName name="賃率MK組立GH" localSheetId="69">#REF!</definedName>
    <definedName name="賃率MK組立GH" localSheetId="70">#REF!</definedName>
    <definedName name="賃率MK組立GH" localSheetId="71">#REF!</definedName>
    <definedName name="賃率MK組立GH" localSheetId="72">#REF!</definedName>
    <definedName name="賃率MK組立GH" localSheetId="73">#REF!</definedName>
    <definedName name="賃率MK組立GH" localSheetId="74">#REF!</definedName>
    <definedName name="賃率MK組立GH" localSheetId="75">#REF!</definedName>
    <definedName name="賃率MK組立GH" localSheetId="76">#REF!</definedName>
    <definedName name="賃率MK組立GH" localSheetId="77">#REF!</definedName>
    <definedName name="賃率MK組立GH" localSheetId="78">#REF!</definedName>
    <definedName name="賃率MK組立GH" localSheetId="79">#REF!</definedName>
    <definedName name="賃率MK組立GH" localSheetId="80">#REF!</definedName>
    <definedName name="賃率MK組立GH" localSheetId="81">#REF!</definedName>
    <definedName name="賃率MK組立GH" localSheetId="82">#REF!</definedName>
    <definedName name="賃率MK組立GH" localSheetId="83">#REF!</definedName>
    <definedName name="賃率MK組立GH" localSheetId="84">#REF!</definedName>
    <definedName name="賃率MK組立GH" localSheetId="85">#REF!</definedName>
    <definedName name="賃率MK組立GH" localSheetId="86">#REF!</definedName>
    <definedName name="賃率MK組立GH" localSheetId="87">#REF!</definedName>
    <definedName name="賃率MK組立GH" localSheetId="88">#REF!</definedName>
    <definedName name="賃率MK組立GH" localSheetId="89">#REF!</definedName>
    <definedName name="賃率MK組立GH" localSheetId="90">#REF!</definedName>
    <definedName name="賃率MK組立GH" localSheetId="91">#REF!</definedName>
    <definedName name="賃率MK組立GH" localSheetId="92">#REF!</definedName>
    <definedName name="賃率MK組立GH" localSheetId="93">#REF!</definedName>
    <definedName name="賃率MK組立GH" localSheetId="94">#REF!</definedName>
    <definedName name="賃率MK組立GH" localSheetId="95">#REF!</definedName>
    <definedName name="賃率MK組立GH" localSheetId="96">#REF!</definedName>
    <definedName name="賃率MK組立GH" localSheetId="97">#REF!</definedName>
    <definedName name="賃率MK組立GH" localSheetId="98">#REF!</definedName>
    <definedName name="賃率MK組立GH" localSheetId="99">#REF!</definedName>
    <definedName name="賃率MK組立GH" localSheetId="100">#REF!</definedName>
    <definedName name="賃率MK組立GH" localSheetId="101">#REF!</definedName>
    <definedName name="賃率MK組立GH" localSheetId="102">#REF!</definedName>
    <definedName name="賃率MK組立GH" localSheetId="103">#REF!</definedName>
    <definedName name="賃率MK組立GH" localSheetId="15">#REF!</definedName>
    <definedName name="賃率MK組立GH" localSheetId="16">#REF!</definedName>
    <definedName name="賃率MK組立GH" localSheetId="20">#REF!</definedName>
    <definedName name="賃率MK組立GH" localSheetId="21">#REF!</definedName>
    <definedName name="賃率MK組立GH" localSheetId="22">#REF!</definedName>
    <definedName name="賃率MK組立GH" localSheetId="23">#REF!</definedName>
    <definedName name="賃率MK組立GH" localSheetId="17">#REF!</definedName>
    <definedName name="賃率MK組立GH" localSheetId="24">#REF!</definedName>
    <definedName name="賃率MK組立GH" localSheetId="25">#REF!</definedName>
    <definedName name="賃率MK組立GH" localSheetId="18">#REF!</definedName>
    <definedName name="賃率MK組立GH" localSheetId="19">#REF!</definedName>
    <definedName name="賃率MK組立GH" localSheetId="5">#REF!</definedName>
    <definedName name="賃率MK組立GH" localSheetId="6">#REF!</definedName>
    <definedName name="賃率MK組立GH" localSheetId="7">#REF!</definedName>
    <definedName name="賃率MK組立GH" localSheetId="8">#REF!</definedName>
    <definedName name="賃率MK組立GH" localSheetId="9">#REF!</definedName>
    <definedName name="賃率MK組立GH" localSheetId="10">#REF!</definedName>
    <definedName name="賃率MK組立GH" localSheetId="11">#REF!</definedName>
    <definedName name="賃率MK組立GH" localSheetId="12">#REF!</definedName>
    <definedName name="賃率MK組立GH" localSheetId="13">#REF!</definedName>
    <definedName name="賃率MK組立GH" localSheetId="14">#REF!</definedName>
    <definedName name="賃率MK組立GH">#REF!</definedName>
    <definedName name="賃率MK部品GH" localSheetId="27">#REF!</definedName>
    <definedName name="賃率MK部品GH" localSheetId="26">#REF!</definedName>
    <definedName name="賃率MK部品GH" localSheetId="28">#REF!</definedName>
    <definedName name="賃率MK部品GH" localSheetId="29">#REF!</definedName>
    <definedName name="賃率MK部品GH" localSheetId="30">#REF!</definedName>
    <definedName name="賃率MK部品GH" localSheetId="31">#REF!</definedName>
    <definedName name="賃率MK部品GH" localSheetId="32">#REF!</definedName>
    <definedName name="賃率MK部品GH" localSheetId="33">#REF!</definedName>
    <definedName name="賃率MK部品GH" localSheetId="34">#REF!</definedName>
    <definedName name="賃率MK部品GH" localSheetId="35">#REF!</definedName>
    <definedName name="賃率MK部品GH" localSheetId="36">#REF!</definedName>
    <definedName name="賃率MK部品GH" localSheetId="37">#REF!</definedName>
    <definedName name="賃率MK部品GH" localSheetId="38">#REF!</definedName>
    <definedName name="賃率MK部品GH" localSheetId="39">#REF!</definedName>
    <definedName name="賃率MK部品GH" localSheetId="40">#REF!</definedName>
    <definedName name="賃率MK部品GH" localSheetId="41">#REF!</definedName>
    <definedName name="賃率MK部品GH" localSheetId="42">#REF!</definedName>
    <definedName name="賃率MK部品GH" localSheetId="43">#REF!</definedName>
    <definedName name="賃率MK部品GH" localSheetId="44">#REF!</definedName>
    <definedName name="賃率MK部品GH" localSheetId="45">#REF!</definedName>
    <definedName name="賃率MK部品GH" localSheetId="46">#REF!</definedName>
    <definedName name="賃率MK部品GH" localSheetId="47">#REF!</definedName>
    <definedName name="賃率MK部品GH" localSheetId="48">#REF!</definedName>
    <definedName name="賃率MK部品GH" localSheetId="49">#REF!</definedName>
    <definedName name="賃率MK部品GH" localSheetId="50">#REF!</definedName>
    <definedName name="賃率MK部品GH" localSheetId="51">#REF!</definedName>
    <definedName name="賃率MK部品GH" localSheetId="52">#REF!</definedName>
    <definedName name="賃率MK部品GH" localSheetId="53">#REF!</definedName>
    <definedName name="賃率MK部品GH" localSheetId="54">#REF!</definedName>
    <definedName name="賃率MK部品GH" localSheetId="55">#REF!</definedName>
    <definedName name="賃率MK部品GH" localSheetId="56">#REF!</definedName>
    <definedName name="賃率MK部品GH" localSheetId="57">#REF!</definedName>
    <definedName name="賃率MK部品GH" localSheetId="58">#REF!</definedName>
    <definedName name="賃率MK部品GH" localSheetId="59">#REF!</definedName>
    <definedName name="賃率MK部品GH" localSheetId="60">#REF!</definedName>
    <definedName name="賃率MK部品GH" localSheetId="61">#REF!</definedName>
    <definedName name="賃率MK部品GH" localSheetId="62">#REF!</definedName>
    <definedName name="賃率MK部品GH" localSheetId="63">#REF!</definedName>
    <definedName name="賃率MK部品GH" localSheetId="64">#REF!</definedName>
    <definedName name="賃率MK部品GH" localSheetId="65">#REF!</definedName>
    <definedName name="賃率MK部品GH" localSheetId="66">#REF!</definedName>
    <definedName name="賃率MK部品GH" localSheetId="67">#REF!</definedName>
    <definedName name="賃率MK部品GH" localSheetId="68">#REF!</definedName>
    <definedName name="賃率MK部品GH" localSheetId="69">#REF!</definedName>
    <definedName name="賃率MK部品GH" localSheetId="70">#REF!</definedName>
    <definedName name="賃率MK部品GH" localSheetId="71">#REF!</definedName>
    <definedName name="賃率MK部品GH" localSheetId="72">#REF!</definedName>
    <definedName name="賃率MK部品GH" localSheetId="73">#REF!</definedName>
    <definedName name="賃率MK部品GH" localSheetId="74">#REF!</definedName>
    <definedName name="賃率MK部品GH" localSheetId="75">#REF!</definedName>
    <definedName name="賃率MK部品GH" localSheetId="76">#REF!</definedName>
    <definedName name="賃率MK部品GH" localSheetId="77">#REF!</definedName>
    <definedName name="賃率MK部品GH" localSheetId="78">#REF!</definedName>
    <definedName name="賃率MK部品GH" localSheetId="79">#REF!</definedName>
    <definedName name="賃率MK部品GH" localSheetId="80">#REF!</definedName>
    <definedName name="賃率MK部品GH" localSheetId="81">#REF!</definedName>
    <definedName name="賃率MK部品GH" localSheetId="82">#REF!</definedName>
    <definedName name="賃率MK部品GH" localSheetId="83">#REF!</definedName>
    <definedName name="賃率MK部品GH" localSheetId="84">#REF!</definedName>
    <definedName name="賃率MK部品GH" localSheetId="85">#REF!</definedName>
    <definedName name="賃率MK部品GH" localSheetId="86">#REF!</definedName>
    <definedName name="賃率MK部品GH" localSheetId="87">#REF!</definedName>
    <definedName name="賃率MK部品GH" localSheetId="88">#REF!</definedName>
    <definedName name="賃率MK部品GH" localSheetId="89">#REF!</definedName>
    <definedName name="賃率MK部品GH" localSheetId="90">#REF!</definedName>
    <definedName name="賃率MK部品GH" localSheetId="91">#REF!</definedName>
    <definedName name="賃率MK部品GH" localSheetId="92">#REF!</definedName>
    <definedName name="賃率MK部品GH" localSheetId="93">#REF!</definedName>
    <definedName name="賃率MK部品GH" localSheetId="94">#REF!</definedName>
    <definedName name="賃率MK部品GH" localSheetId="95">#REF!</definedName>
    <definedName name="賃率MK部品GH" localSheetId="96">#REF!</definedName>
    <definedName name="賃率MK部品GH" localSheetId="97">#REF!</definedName>
    <definedName name="賃率MK部品GH" localSheetId="98">#REF!</definedName>
    <definedName name="賃率MK部品GH" localSheetId="99">#REF!</definedName>
    <definedName name="賃率MK部品GH" localSheetId="100">#REF!</definedName>
    <definedName name="賃率MK部品GH" localSheetId="101">#REF!</definedName>
    <definedName name="賃率MK部品GH" localSheetId="102">#REF!</definedName>
    <definedName name="賃率MK部品GH" localSheetId="103">#REF!</definedName>
    <definedName name="賃率MK部品GH" localSheetId="15">#REF!</definedName>
    <definedName name="賃率MK部品GH" localSheetId="16">#REF!</definedName>
    <definedName name="賃率MK部品GH" localSheetId="20">#REF!</definedName>
    <definedName name="賃率MK部品GH" localSheetId="21">#REF!</definedName>
    <definedName name="賃率MK部品GH" localSheetId="22">#REF!</definedName>
    <definedName name="賃率MK部品GH" localSheetId="23">#REF!</definedName>
    <definedName name="賃率MK部品GH" localSheetId="17">#REF!</definedName>
    <definedName name="賃率MK部品GH" localSheetId="24">#REF!</definedName>
    <definedName name="賃率MK部品GH" localSheetId="25">#REF!</definedName>
    <definedName name="賃率MK部品GH" localSheetId="18">#REF!</definedName>
    <definedName name="賃率MK部品GH" localSheetId="19">#REF!</definedName>
    <definedName name="賃率MK部品GH" localSheetId="5">#REF!</definedName>
    <definedName name="賃率MK部品GH" localSheetId="6">#REF!</definedName>
    <definedName name="賃率MK部品GH" localSheetId="7">#REF!</definedName>
    <definedName name="賃率MK部品GH" localSheetId="8">#REF!</definedName>
    <definedName name="賃率MK部品GH" localSheetId="9">#REF!</definedName>
    <definedName name="賃率MK部品GH" localSheetId="10">#REF!</definedName>
    <definedName name="賃率MK部品GH" localSheetId="11">#REF!</definedName>
    <definedName name="賃率MK部品GH" localSheetId="12">#REF!</definedName>
    <definedName name="賃率MK部品GH" localSheetId="13">#REF!</definedName>
    <definedName name="賃率MK部品GH" localSheetId="14">#REF!</definedName>
    <definedName name="賃率MK部品GH">#REF!</definedName>
    <definedName name="賃率ｼｰﾄSMT" localSheetId="27">#REF!</definedName>
    <definedName name="賃率ｼｰﾄSMT" localSheetId="26">#REF!</definedName>
    <definedName name="賃率ｼｰﾄSMT" localSheetId="28">#REF!</definedName>
    <definedName name="賃率ｼｰﾄSMT" localSheetId="29">#REF!</definedName>
    <definedName name="賃率ｼｰﾄSMT" localSheetId="30">#REF!</definedName>
    <definedName name="賃率ｼｰﾄSMT" localSheetId="31">#REF!</definedName>
    <definedName name="賃率ｼｰﾄSMT" localSheetId="32">#REF!</definedName>
    <definedName name="賃率ｼｰﾄSMT" localSheetId="33">#REF!</definedName>
    <definedName name="賃率ｼｰﾄSMT" localSheetId="34">#REF!</definedName>
    <definedName name="賃率ｼｰﾄSMT" localSheetId="35">#REF!</definedName>
    <definedName name="賃率ｼｰﾄSMT" localSheetId="36">#REF!</definedName>
    <definedName name="賃率ｼｰﾄSMT" localSheetId="37">#REF!</definedName>
    <definedName name="賃率ｼｰﾄSMT" localSheetId="38">#REF!</definedName>
    <definedName name="賃率ｼｰﾄSMT" localSheetId="39">#REF!</definedName>
    <definedName name="賃率ｼｰﾄSMT" localSheetId="40">#REF!</definedName>
    <definedName name="賃率ｼｰﾄSMT" localSheetId="41">#REF!</definedName>
    <definedName name="賃率ｼｰﾄSMT" localSheetId="42">#REF!</definedName>
    <definedName name="賃率ｼｰﾄSMT" localSheetId="43">#REF!</definedName>
    <definedName name="賃率ｼｰﾄSMT" localSheetId="44">#REF!</definedName>
    <definedName name="賃率ｼｰﾄSMT" localSheetId="45">#REF!</definedName>
    <definedName name="賃率ｼｰﾄSMT" localSheetId="46">#REF!</definedName>
    <definedName name="賃率ｼｰﾄSMT" localSheetId="47">#REF!</definedName>
    <definedName name="賃率ｼｰﾄSMT" localSheetId="48">#REF!</definedName>
    <definedName name="賃率ｼｰﾄSMT" localSheetId="49">#REF!</definedName>
    <definedName name="賃率ｼｰﾄSMT" localSheetId="50">#REF!</definedName>
    <definedName name="賃率ｼｰﾄSMT" localSheetId="51">#REF!</definedName>
    <definedName name="賃率ｼｰﾄSMT" localSheetId="52">#REF!</definedName>
    <definedName name="賃率ｼｰﾄSMT" localSheetId="53">#REF!</definedName>
    <definedName name="賃率ｼｰﾄSMT" localSheetId="54">#REF!</definedName>
    <definedName name="賃率ｼｰﾄSMT" localSheetId="55">#REF!</definedName>
    <definedName name="賃率ｼｰﾄSMT" localSheetId="56">#REF!</definedName>
    <definedName name="賃率ｼｰﾄSMT" localSheetId="57">#REF!</definedName>
    <definedName name="賃率ｼｰﾄSMT" localSheetId="58">#REF!</definedName>
    <definedName name="賃率ｼｰﾄSMT" localSheetId="59">#REF!</definedName>
    <definedName name="賃率ｼｰﾄSMT" localSheetId="60">#REF!</definedName>
    <definedName name="賃率ｼｰﾄSMT" localSheetId="61">#REF!</definedName>
    <definedName name="賃率ｼｰﾄSMT" localSheetId="62">#REF!</definedName>
    <definedName name="賃率ｼｰﾄSMT" localSheetId="63">#REF!</definedName>
    <definedName name="賃率ｼｰﾄSMT" localSheetId="64">#REF!</definedName>
    <definedName name="賃率ｼｰﾄSMT" localSheetId="65">#REF!</definedName>
    <definedName name="賃率ｼｰﾄSMT" localSheetId="66">#REF!</definedName>
    <definedName name="賃率ｼｰﾄSMT" localSheetId="67">#REF!</definedName>
    <definedName name="賃率ｼｰﾄSMT" localSheetId="68">#REF!</definedName>
    <definedName name="賃率ｼｰﾄSMT" localSheetId="69">#REF!</definedName>
    <definedName name="賃率ｼｰﾄSMT" localSheetId="70">#REF!</definedName>
    <definedName name="賃率ｼｰﾄSMT" localSheetId="71">#REF!</definedName>
    <definedName name="賃率ｼｰﾄSMT" localSheetId="72">#REF!</definedName>
    <definedName name="賃率ｼｰﾄSMT" localSheetId="73">#REF!</definedName>
    <definedName name="賃率ｼｰﾄSMT" localSheetId="74">#REF!</definedName>
    <definedName name="賃率ｼｰﾄSMT" localSheetId="75">#REF!</definedName>
    <definedName name="賃率ｼｰﾄSMT" localSheetId="76">#REF!</definedName>
    <definedName name="賃率ｼｰﾄSMT" localSheetId="77">#REF!</definedName>
    <definedName name="賃率ｼｰﾄSMT" localSheetId="78">#REF!</definedName>
    <definedName name="賃率ｼｰﾄSMT" localSheetId="79">#REF!</definedName>
    <definedName name="賃率ｼｰﾄSMT" localSheetId="80">#REF!</definedName>
    <definedName name="賃率ｼｰﾄSMT" localSheetId="81">#REF!</definedName>
    <definedName name="賃率ｼｰﾄSMT" localSheetId="82">#REF!</definedName>
    <definedName name="賃率ｼｰﾄSMT" localSheetId="83">#REF!</definedName>
    <definedName name="賃率ｼｰﾄSMT" localSheetId="84">#REF!</definedName>
    <definedName name="賃率ｼｰﾄSMT" localSheetId="85">#REF!</definedName>
    <definedName name="賃率ｼｰﾄSMT" localSheetId="86">#REF!</definedName>
    <definedName name="賃率ｼｰﾄSMT" localSheetId="87">#REF!</definedName>
    <definedName name="賃率ｼｰﾄSMT" localSheetId="88">#REF!</definedName>
    <definedName name="賃率ｼｰﾄSMT" localSheetId="89">#REF!</definedName>
    <definedName name="賃率ｼｰﾄSMT" localSheetId="90">#REF!</definedName>
    <definedName name="賃率ｼｰﾄSMT" localSheetId="91">#REF!</definedName>
    <definedName name="賃率ｼｰﾄSMT" localSheetId="92">#REF!</definedName>
    <definedName name="賃率ｼｰﾄSMT" localSheetId="93">#REF!</definedName>
    <definedName name="賃率ｼｰﾄSMT" localSheetId="94">#REF!</definedName>
    <definedName name="賃率ｼｰﾄSMT" localSheetId="95">#REF!</definedName>
    <definedName name="賃率ｼｰﾄSMT" localSheetId="96">#REF!</definedName>
    <definedName name="賃率ｼｰﾄSMT" localSheetId="97">#REF!</definedName>
    <definedName name="賃率ｼｰﾄSMT" localSheetId="98">#REF!</definedName>
    <definedName name="賃率ｼｰﾄSMT" localSheetId="99">#REF!</definedName>
    <definedName name="賃率ｼｰﾄSMT" localSheetId="100">#REF!</definedName>
    <definedName name="賃率ｼｰﾄSMT" localSheetId="101">#REF!</definedName>
    <definedName name="賃率ｼｰﾄSMT" localSheetId="102">#REF!</definedName>
    <definedName name="賃率ｼｰﾄSMT" localSheetId="103">#REF!</definedName>
    <definedName name="賃率ｼｰﾄSMT" localSheetId="15">#REF!</definedName>
    <definedName name="賃率ｼｰﾄSMT" localSheetId="16">#REF!</definedName>
    <definedName name="賃率ｼｰﾄSMT" localSheetId="20">#REF!</definedName>
    <definedName name="賃率ｼｰﾄSMT" localSheetId="21">#REF!</definedName>
    <definedName name="賃率ｼｰﾄSMT" localSheetId="22">#REF!</definedName>
    <definedName name="賃率ｼｰﾄSMT" localSheetId="23">#REF!</definedName>
    <definedName name="賃率ｼｰﾄSMT" localSheetId="17">#REF!</definedName>
    <definedName name="賃率ｼｰﾄSMT" localSheetId="24">#REF!</definedName>
    <definedName name="賃率ｼｰﾄSMT" localSheetId="25">#REF!</definedName>
    <definedName name="賃率ｼｰﾄSMT" localSheetId="18">#REF!</definedName>
    <definedName name="賃率ｼｰﾄSMT" localSheetId="19">#REF!</definedName>
    <definedName name="賃率ｼｰﾄSMT" localSheetId="5">#REF!</definedName>
    <definedName name="賃率ｼｰﾄSMT" localSheetId="6">#REF!</definedName>
    <definedName name="賃率ｼｰﾄSMT" localSheetId="7">#REF!</definedName>
    <definedName name="賃率ｼｰﾄSMT" localSheetId="8">#REF!</definedName>
    <definedName name="賃率ｼｰﾄSMT" localSheetId="9">#REF!</definedName>
    <definedName name="賃率ｼｰﾄSMT" localSheetId="10">#REF!</definedName>
    <definedName name="賃率ｼｰﾄSMT" localSheetId="11">#REF!</definedName>
    <definedName name="賃率ｼｰﾄSMT" localSheetId="12">#REF!</definedName>
    <definedName name="賃率ｼｰﾄSMT" localSheetId="13">#REF!</definedName>
    <definedName name="賃率ｼｰﾄSMT" localSheetId="14">#REF!</definedName>
    <definedName name="賃率ｼｰﾄSMT">#REF!</definedName>
    <definedName name="賃率ｼｰﾄ自挿" localSheetId="27">#REF!</definedName>
    <definedName name="賃率ｼｰﾄ自挿" localSheetId="26">#REF!</definedName>
    <definedName name="賃率ｼｰﾄ自挿" localSheetId="28">#REF!</definedName>
    <definedName name="賃率ｼｰﾄ自挿" localSheetId="29">#REF!</definedName>
    <definedName name="賃率ｼｰﾄ自挿" localSheetId="30">#REF!</definedName>
    <definedName name="賃率ｼｰﾄ自挿" localSheetId="31">#REF!</definedName>
    <definedName name="賃率ｼｰﾄ自挿" localSheetId="32">#REF!</definedName>
    <definedName name="賃率ｼｰﾄ自挿" localSheetId="33">#REF!</definedName>
    <definedName name="賃率ｼｰﾄ自挿" localSheetId="34">#REF!</definedName>
    <definedName name="賃率ｼｰﾄ自挿" localSheetId="35">#REF!</definedName>
    <definedName name="賃率ｼｰﾄ自挿" localSheetId="36">#REF!</definedName>
    <definedName name="賃率ｼｰﾄ自挿" localSheetId="37">#REF!</definedName>
    <definedName name="賃率ｼｰﾄ自挿" localSheetId="38">#REF!</definedName>
    <definedName name="賃率ｼｰﾄ自挿" localSheetId="39">#REF!</definedName>
    <definedName name="賃率ｼｰﾄ自挿" localSheetId="40">#REF!</definedName>
    <definedName name="賃率ｼｰﾄ自挿" localSheetId="41">#REF!</definedName>
    <definedName name="賃率ｼｰﾄ自挿" localSheetId="42">#REF!</definedName>
    <definedName name="賃率ｼｰﾄ自挿" localSheetId="43">#REF!</definedName>
    <definedName name="賃率ｼｰﾄ自挿" localSheetId="44">#REF!</definedName>
    <definedName name="賃率ｼｰﾄ自挿" localSheetId="45">#REF!</definedName>
    <definedName name="賃率ｼｰﾄ自挿" localSheetId="46">#REF!</definedName>
    <definedName name="賃率ｼｰﾄ自挿" localSheetId="47">#REF!</definedName>
    <definedName name="賃率ｼｰﾄ自挿" localSheetId="48">#REF!</definedName>
    <definedName name="賃率ｼｰﾄ自挿" localSheetId="49">#REF!</definedName>
    <definedName name="賃率ｼｰﾄ自挿" localSheetId="50">#REF!</definedName>
    <definedName name="賃率ｼｰﾄ自挿" localSheetId="51">#REF!</definedName>
    <definedName name="賃率ｼｰﾄ自挿" localSheetId="52">#REF!</definedName>
    <definedName name="賃率ｼｰﾄ自挿" localSheetId="53">#REF!</definedName>
    <definedName name="賃率ｼｰﾄ自挿" localSheetId="54">#REF!</definedName>
    <definedName name="賃率ｼｰﾄ自挿" localSheetId="55">#REF!</definedName>
    <definedName name="賃率ｼｰﾄ自挿" localSheetId="56">#REF!</definedName>
    <definedName name="賃率ｼｰﾄ自挿" localSheetId="57">#REF!</definedName>
    <definedName name="賃率ｼｰﾄ自挿" localSheetId="58">#REF!</definedName>
    <definedName name="賃率ｼｰﾄ自挿" localSheetId="59">#REF!</definedName>
    <definedName name="賃率ｼｰﾄ自挿" localSheetId="60">#REF!</definedName>
    <definedName name="賃率ｼｰﾄ自挿" localSheetId="61">#REF!</definedName>
    <definedName name="賃率ｼｰﾄ自挿" localSheetId="62">#REF!</definedName>
    <definedName name="賃率ｼｰﾄ自挿" localSheetId="63">#REF!</definedName>
    <definedName name="賃率ｼｰﾄ自挿" localSheetId="64">#REF!</definedName>
    <definedName name="賃率ｼｰﾄ自挿" localSheetId="65">#REF!</definedName>
    <definedName name="賃率ｼｰﾄ自挿" localSheetId="66">#REF!</definedName>
    <definedName name="賃率ｼｰﾄ自挿" localSheetId="67">#REF!</definedName>
    <definedName name="賃率ｼｰﾄ自挿" localSheetId="68">#REF!</definedName>
    <definedName name="賃率ｼｰﾄ自挿" localSheetId="69">#REF!</definedName>
    <definedName name="賃率ｼｰﾄ自挿" localSheetId="70">#REF!</definedName>
    <definedName name="賃率ｼｰﾄ自挿" localSheetId="71">#REF!</definedName>
    <definedName name="賃率ｼｰﾄ自挿" localSheetId="72">#REF!</definedName>
    <definedName name="賃率ｼｰﾄ自挿" localSheetId="73">#REF!</definedName>
    <definedName name="賃率ｼｰﾄ自挿" localSheetId="74">#REF!</definedName>
    <definedName name="賃率ｼｰﾄ自挿" localSheetId="75">#REF!</definedName>
    <definedName name="賃率ｼｰﾄ自挿" localSheetId="76">#REF!</definedName>
    <definedName name="賃率ｼｰﾄ自挿" localSheetId="77">#REF!</definedName>
    <definedName name="賃率ｼｰﾄ自挿" localSheetId="78">#REF!</definedName>
    <definedName name="賃率ｼｰﾄ自挿" localSheetId="79">#REF!</definedName>
    <definedName name="賃率ｼｰﾄ自挿" localSheetId="80">#REF!</definedName>
    <definedName name="賃率ｼｰﾄ自挿" localSheetId="81">#REF!</definedName>
    <definedName name="賃率ｼｰﾄ自挿" localSheetId="82">#REF!</definedName>
    <definedName name="賃率ｼｰﾄ自挿" localSheetId="83">#REF!</definedName>
    <definedName name="賃率ｼｰﾄ自挿" localSheetId="84">#REF!</definedName>
    <definedName name="賃率ｼｰﾄ自挿" localSheetId="85">#REF!</definedName>
    <definedName name="賃率ｼｰﾄ自挿" localSheetId="86">#REF!</definedName>
    <definedName name="賃率ｼｰﾄ自挿" localSheetId="87">#REF!</definedName>
    <definedName name="賃率ｼｰﾄ自挿" localSheetId="88">#REF!</definedName>
    <definedName name="賃率ｼｰﾄ自挿" localSheetId="89">#REF!</definedName>
    <definedName name="賃率ｼｰﾄ自挿" localSheetId="90">#REF!</definedName>
    <definedName name="賃率ｼｰﾄ自挿" localSheetId="91">#REF!</definedName>
    <definedName name="賃率ｼｰﾄ自挿" localSheetId="92">#REF!</definedName>
    <definedName name="賃率ｼｰﾄ自挿" localSheetId="93">#REF!</definedName>
    <definedName name="賃率ｼｰﾄ自挿" localSheetId="94">#REF!</definedName>
    <definedName name="賃率ｼｰﾄ自挿" localSheetId="95">#REF!</definedName>
    <definedName name="賃率ｼｰﾄ自挿" localSheetId="96">#REF!</definedName>
    <definedName name="賃率ｼｰﾄ自挿" localSheetId="97">#REF!</definedName>
    <definedName name="賃率ｼｰﾄ自挿" localSheetId="98">#REF!</definedName>
    <definedName name="賃率ｼｰﾄ自挿" localSheetId="99">#REF!</definedName>
    <definedName name="賃率ｼｰﾄ自挿" localSheetId="100">#REF!</definedName>
    <definedName name="賃率ｼｰﾄ自挿" localSheetId="101">#REF!</definedName>
    <definedName name="賃率ｼｰﾄ自挿" localSheetId="102">#REF!</definedName>
    <definedName name="賃率ｼｰﾄ自挿" localSheetId="103">#REF!</definedName>
    <definedName name="賃率ｼｰﾄ自挿" localSheetId="15">#REF!</definedName>
    <definedName name="賃率ｼｰﾄ自挿" localSheetId="16">#REF!</definedName>
    <definedName name="賃率ｼｰﾄ自挿" localSheetId="20">#REF!</definedName>
    <definedName name="賃率ｼｰﾄ自挿" localSheetId="21">#REF!</definedName>
    <definedName name="賃率ｼｰﾄ自挿" localSheetId="22">#REF!</definedName>
    <definedName name="賃率ｼｰﾄ自挿" localSheetId="23">#REF!</definedName>
    <definedName name="賃率ｼｰﾄ自挿" localSheetId="17">#REF!</definedName>
    <definedName name="賃率ｼｰﾄ自挿" localSheetId="24">#REF!</definedName>
    <definedName name="賃率ｼｰﾄ自挿" localSheetId="25">#REF!</definedName>
    <definedName name="賃率ｼｰﾄ自挿" localSheetId="18">#REF!</definedName>
    <definedName name="賃率ｼｰﾄ自挿" localSheetId="19">#REF!</definedName>
    <definedName name="賃率ｼｰﾄ自挿" localSheetId="5">#REF!</definedName>
    <definedName name="賃率ｼｰﾄ自挿" localSheetId="6">#REF!</definedName>
    <definedName name="賃率ｼｰﾄ自挿" localSheetId="7">#REF!</definedName>
    <definedName name="賃率ｼｰﾄ自挿" localSheetId="8">#REF!</definedName>
    <definedName name="賃率ｼｰﾄ自挿" localSheetId="9">#REF!</definedName>
    <definedName name="賃率ｼｰﾄ自挿" localSheetId="10">#REF!</definedName>
    <definedName name="賃率ｼｰﾄ自挿" localSheetId="11">#REF!</definedName>
    <definedName name="賃率ｼｰﾄ自挿" localSheetId="12">#REF!</definedName>
    <definedName name="賃率ｼｰﾄ自挿" localSheetId="13">#REF!</definedName>
    <definedName name="賃率ｼｰﾄ自挿" localSheetId="14">#REF!</definedName>
    <definedName name="賃率ｼｰﾄ自挿">#REF!</definedName>
    <definedName name="賃率ｼｰﾄ手挿" localSheetId="27">#REF!</definedName>
    <definedName name="賃率ｼｰﾄ手挿" localSheetId="26">#REF!</definedName>
    <definedName name="賃率ｼｰﾄ手挿" localSheetId="28">#REF!</definedName>
    <definedName name="賃率ｼｰﾄ手挿" localSheetId="29">#REF!</definedName>
    <definedName name="賃率ｼｰﾄ手挿" localSheetId="30">#REF!</definedName>
    <definedName name="賃率ｼｰﾄ手挿" localSheetId="31">#REF!</definedName>
    <definedName name="賃率ｼｰﾄ手挿" localSheetId="32">#REF!</definedName>
    <definedName name="賃率ｼｰﾄ手挿" localSheetId="33">#REF!</definedName>
    <definedName name="賃率ｼｰﾄ手挿" localSheetId="34">#REF!</definedName>
    <definedName name="賃率ｼｰﾄ手挿" localSheetId="35">#REF!</definedName>
    <definedName name="賃率ｼｰﾄ手挿" localSheetId="36">#REF!</definedName>
    <definedName name="賃率ｼｰﾄ手挿" localSheetId="37">#REF!</definedName>
    <definedName name="賃率ｼｰﾄ手挿" localSheetId="38">#REF!</definedName>
    <definedName name="賃率ｼｰﾄ手挿" localSheetId="39">#REF!</definedName>
    <definedName name="賃率ｼｰﾄ手挿" localSheetId="40">#REF!</definedName>
    <definedName name="賃率ｼｰﾄ手挿" localSheetId="41">#REF!</definedName>
    <definedName name="賃率ｼｰﾄ手挿" localSheetId="42">#REF!</definedName>
    <definedName name="賃率ｼｰﾄ手挿" localSheetId="43">#REF!</definedName>
    <definedName name="賃率ｼｰﾄ手挿" localSheetId="44">#REF!</definedName>
    <definedName name="賃率ｼｰﾄ手挿" localSheetId="45">#REF!</definedName>
    <definedName name="賃率ｼｰﾄ手挿" localSheetId="46">#REF!</definedName>
    <definedName name="賃率ｼｰﾄ手挿" localSheetId="47">#REF!</definedName>
    <definedName name="賃率ｼｰﾄ手挿" localSheetId="48">#REF!</definedName>
    <definedName name="賃率ｼｰﾄ手挿" localSheetId="49">#REF!</definedName>
    <definedName name="賃率ｼｰﾄ手挿" localSheetId="50">#REF!</definedName>
    <definedName name="賃率ｼｰﾄ手挿" localSheetId="51">#REF!</definedName>
    <definedName name="賃率ｼｰﾄ手挿" localSheetId="52">#REF!</definedName>
    <definedName name="賃率ｼｰﾄ手挿" localSheetId="53">#REF!</definedName>
    <definedName name="賃率ｼｰﾄ手挿" localSheetId="54">#REF!</definedName>
    <definedName name="賃率ｼｰﾄ手挿" localSheetId="55">#REF!</definedName>
    <definedName name="賃率ｼｰﾄ手挿" localSheetId="56">#REF!</definedName>
    <definedName name="賃率ｼｰﾄ手挿" localSheetId="57">#REF!</definedName>
    <definedName name="賃率ｼｰﾄ手挿" localSheetId="58">#REF!</definedName>
    <definedName name="賃率ｼｰﾄ手挿" localSheetId="59">#REF!</definedName>
    <definedName name="賃率ｼｰﾄ手挿" localSheetId="60">#REF!</definedName>
    <definedName name="賃率ｼｰﾄ手挿" localSheetId="61">#REF!</definedName>
    <definedName name="賃率ｼｰﾄ手挿" localSheetId="62">#REF!</definedName>
    <definedName name="賃率ｼｰﾄ手挿" localSheetId="63">#REF!</definedName>
    <definedName name="賃率ｼｰﾄ手挿" localSheetId="64">#REF!</definedName>
    <definedName name="賃率ｼｰﾄ手挿" localSheetId="65">#REF!</definedName>
    <definedName name="賃率ｼｰﾄ手挿" localSheetId="66">#REF!</definedName>
    <definedName name="賃率ｼｰﾄ手挿" localSheetId="67">#REF!</definedName>
    <definedName name="賃率ｼｰﾄ手挿" localSheetId="68">#REF!</definedName>
    <definedName name="賃率ｼｰﾄ手挿" localSheetId="69">#REF!</definedName>
    <definedName name="賃率ｼｰﾄ手挿" localSheetId="70">#REF!</definedName>
    <definedName name="賃率ｼｰﾄ手挿" localSheetId="71">#REF!</definedName>
    <definedName name="賃率ｼｰﾄ手挿" localSheetId="72">#REF!</definedName>
    <definedName name="賃率ｼｰﾄ手挿" localSheetId="73">#REF!</definedName>
    <definedName name="賃率ｼｰﾄ手挿" localSheetId="74">#REF!</definedName>
    <definedName name="賃率ｼｰﾄ手挿" localSheetId="75">#REF!</definedName>
    <definedName name="賃率ｼｰﾄ手挿" localSheetId="76">#REF!</definedName>
    <definedName name="賃率ｼｰﾄ手挿" localSheetId="77">#REF!</definedName>
    <definedName name="賃率ｼｰﾄ手挿" localSheetId="78">#REF!</definedName>
    <definedName name="賃率ｼｰﾄ手挿" localSheetId="79">#REF!</definedName>
    <definedName name="賃率ｼｰﾄ手挿" localSheetId="80">#REF!</definedName>
    <definedName name="賃率ｼｰﾄ手挿" localSheetId="81">#REF!</definedName>
    <definedName name="賃率ｼｰﾄ手挿" localSheetId="82">#REF!</definedName>
    <definedName name="賃率ｼｰﾄ手挿" localSheetId="83">#REF!</definedName>
    <definedName name="賃率ｼｰﾄ手挿" localSheetId="84">#REF!</definedName>
    <definedName name="賃率ｼｰﾄ手挿" localSheetId="85">#REF!</definedName>
    <definedName name="賃率ｼｰﾄ手挿" localSheetId="86">#REF!</definedName>
    <definedName name="賃率ｼｰﾄ手挿" localSheetId="87">#REF!</definedName>
    <definedName name="賃率ｼｰﾄ手挿" localSheetId="88">#REF!</definedName>
    <definedName name="賃率ｼｰﾄ手挿" localSheetId="89">#REF!</definedName>
    <definedName name="賃率ｼｰﾄ手挿" localSheetId="90">#REF!</definedName>
    <definedName name="賃率ｼｰﾄ手挿" localSheetId="91">#REF!</definedName>
    <definedName name="賃率ｼｰﾄ手挿" localSheetId="92">#REF!</definedName>
    <definedName name="賃率ｼｰﾄ手挿" localSheetId="93">#REF!</definedName>
    <definedName name="賃率ｼｰﾄ手挿" localSheetId="94">#REF!</definedName>
    <definedName name="賃率ｼｰﾄ手挿" localSheetId="95">#REF!</definedName>
    <definedName name="賃率ｼｰﾄ手挿" localSheetId="96">#REF!</definedName>
    <definedName name="賃率ｼｰﾄ手挿" localSheetId="97">#REF!</definedName>
    <definedName name="賃率ｼｰﾄ手挿" localSheetId="98">#REF!</definedName>
    <definedName name="賃率ｼｰﾄ手挿" localSheetId="99">#REF!</definedName>
    <definedName name="賃率ｼｰﾄ手挿" localSheetId="100">#REF!</definedName>
    <definedName name="賃率ｼｰﾄ手挿" localSheetId="101">#REF!</definedName>
    <definedName name="賃率ｼｰﾄ手挿" localSheetId="102">#REF!</definedName>
    <definedName name="賃率ｼｰﾄ手挿" localSheetId="103">#REF!</definedName>
    <definedName name="賃率ｼｰﾄ手挿" localSheetId="15">#REF!</definedName>
    <definedName name="賃率ｼｰﾄ手挿" localSheetId="16">#REF!</definedName>
    <definedName name="賃率ｼｰﾄ手挿" localSheetId="20">#REF!</definedName>
    <definedName name="賃率ｼｰﾄ手挿" localSheetId="21">#REF!</definedName>
    <definedName name="賃率ｼｰﾄ手挿" localSheetId="22">#REF!</definedName>
    <definedName name="賃率ｼｰﾄ手挿" localSheetId="23">#REF!</definedName>
    <definedName name="賃率ｼｰﾄ手挿" localSheetId="17">#REF!</definedName>
    <definedName name="賃率ｼｰﾄ手挿" localSheetId="24">#REF!</definedName>
    <definedName name="賃率ｼｰﾄ手挿" localSheetId="25">#REF!</definedName>
    <definedName name="賃率ｼｰﾄ手挿" localSheetId="18">#REF!</definedName>
    <definedName name="賃率ｼｰﾄ手挿" localSheetId="19">#REF!</definedName>
    <definedName name="賃率ｼｰﾄ手挿" localSheetId="5">#REF!</definedName>
    <definedName name="賃率ｼｰﾄ手挿" localSheetId="6">#REF!</definedName>
    <definedName name="賃率ｼｰﾄ手挿" localSheetId="7">#REF!</definedName>
    <definedName name="賃率ｼｰﾄ手挿" localSheetId="8">#REF!</definedName>
    <definedName name="賃率ｼｰﾄ手挿" localSheetId="9">#REF!</definedName>
    <definedName name="賃率ｼｰﾄ手挿" localSheetId="10">#REF!</definedName>
    <definedName name="賃率ｼｰﾄ手挿" localSheetId="11">#REF!</definedName>
    <definedName name="賃率ｼｰﾄ手挿" localSheetId="12">#REF!</definedName>
    <definedName name="賃率ｼｰﾄ手挿" localSheetId="13">#REF!</definedName>
    <definedName name="賃率ｼｰﾄ手挿" localSheetId="14">#REF!</definedName>
    <definedName name="賃率ｼｰﾄ手挿">#REF!</definedName>
    <definedName name="賃率木工機械" localSheetId="27">#REF!</definedName>
    <definedName name="賃率木工機械" localSheetId="26">#REF!</definedName>
    <definedName name="賃率木工機械" localSheetId="28">#REF!</definedName>
    <definedName name="賃率木工機械" localSheetId="29">#REF!</definedName>
    <definedName name="賃率木工機械" localSheetId="30">#REF!</definedName>
    <definedName name="賃率木工機械" localSheetId="31">#REF!</definedName>
    <definedName name="賃率木工機械" localSheetId="32">#REF!</definedName>
    <definedName name="賃率木工機械" localSheetId="33">#REF!</definedName>
    <definedName name="賃率木工機械" localSheetId="34">#REF!</definedName>
    <definedName name="賃率木工機械" localSheetId="35">#REF!</definedName>
    <definedName name="賃率木工機械" localSheetId="36">#REF!</definedName>
    <definedName name="賃率木工機械" localSheetId="37">#REF!</definedName>
    <definedName name="賃率木工機械" localSheetId="38">#REF!</definedName>
    <definedName name="賃率木工機械" localSheetId="39">#REF!</definedName>
    <definedName name="賃率木工機械" localSheetId="40">#REF!</definedName>
    <definedName name="賃率木工機械" localSheetId="41">#REF!</definedName>
    <definedName name="賃率木工機械" localSheetId="42">#REF!</definedName>
    <definedName name="賃率木工機械" localSheetId="43">#REF!</definedName>
    <definedName name="賃率木工機械" localSheetId="44">#REF!</definedName>
    <definedName name="賃率木工機械" localSheetId="45">#REF!</definedName>
    <definedName name="賃率木工機械" localSheetId="46">#REF!</definedName>
    <definedName name="賃率木工機械" localSheetId="47">#REF!</definedName>
    <definedName name="賃率木工機械" localSheetId="48">#REF!</definedName>
    <definedName name="賃率木工機械" localSheetId="49">#REF!</definedName>
    <definedName name="賃率木工機械" localSheetId="50">#REF!</definedName>
    <definedName name="賃率木工機械" localSheetId="51">#REF!</definedName>
    <definedName name="賃率木工機械" localSheetId="52">#REF!</definedName>
    <definedName name="賃率木工機械" localSheetId="53">#REF!</definedName>
    <definedName name="賃率木工機械" localSheetId="54">#REF!</definedName>
    <definedName name="賃率木工機械" localSheetId="55">#REF!</definedName>
    <definedName name="賃率木工機械" localSheetId="56">#REF!</definedName>
    <definedName name="賃率木工機械" localSheetId="57">#REF!</definedName>
    <definedName name="賃率木工機械" localSheetId="58">#REF!</definedName>
    <definedName name="賃率木工機械" localSheetId="59">#REF!</definedName>
    <definedName name="賃率木工機械" localSheetId="60">#REF!</definedName>
    <definedName name="賃率木工機械" localSheetId="61">#REF!</definedName>
    <definedName name="賃率木工機械" localSheetId="62">#REF!</definedName>
    <definedName name="賃率木工機械" localSheetId="63">#REF!</definedName>
    <definedName name="賃率木工機械" localSheetId="64">#REF!</definedName>
    <definedName name="賃率木工機械" localSheetId="65">#REF!</definedName>
    <definedName name="賃率木工機械" localSheetId="66">#REF!</definedName>
    <definedName name="賃率木工機械" localSheetId="67">#REF!</definedName>
    <definedName name="賃率木工機械" localSheetId="68">#REF!</definedName>
    <definedName name="賃率木工機械" localSheetId="69">#REF!</definedName>
    <definedName name="賃率木工機械" localSheetId="70">#REF!</definedName>
    <definedName name="賃率木工機械" localSheetId="71">#REF!</definedName>
    <definedName name="賃率木工機械" localSheetId="72">#REF!</definedName>
    <definedName name="賃率木工機械" localSheetId="73">#REF!</definedName>
    <definedName name="賃率木工機械" localSheetId="74">#REF!</definedName>
    <definedName name="賃率木工機械" localSheetId="75">#REF!</definedName>
    <definedName name="賃率木工機械" localSheetId="76">#REF!</definedName>
    <definedName name="賃率木工機械" localSheetId="77">#REF!</definedName>
    <definedName name="賃率木工機械" localSheetId="78">#REF!</definedName>
    <definedName name="賃率木工機械" localSheetId="79">#REF!</definedName>
    <definedName name="賃率木工機械" localSheetId="80">#REF!</definedName>
    <definedName name="賃率木工機械" localSheetId="81">#REF!</definedName>
    <definedName name="賃率木工機械" localSheetId="82">#REF!</definedName>
    <definedName name="賃率木工機械" localSheetId="83">#REF!</definedName>
    <definedName name="賃率木工機械" localSheetId="84">#REF!</definedName>
    <definedName name="賃率木工機械" localSheetId="85">#REF!</definedName>
    <definedName name="賃率木工機械" localSheetId="86">#REF!</definedName>
    <definedName name="賃率木工機械" localSheetId="87">#REF!</definedName>
    <definedName name="賃率木工機械" localSheetId="88">#REF!</definedName>
    <definedName name="賃率木工機械" localSheetId="89">#REF!</definedName>
    <definedName name="賃率木工機械" localSheetId="90">#REF!</definedName>
    <definedName name="賃率木工機械" localSheetId="91">#REF!</definedName>
    <definedName name="賃率木工機械" localSheetId="92">#REF!</definedName>
    <definedName name="賃率木工機械" localSheetId="93">#REF!</definedName>
    <definedName name="賃率木工機械" localSheetId="94">#REF!</definedName>
    <definedName name="賃率木工機械" localSheetId="95">#REF!</definedName>
    <definedName name="賃率木工機械" localSheetId="96">#REF!</definedName>
    <definedName name="賃率木工機械" localSheetId="97">#REF!</definedName>
    <definedName name="賃率木工機械" localSheetId="98">#REF!</definedName>
    <definedName name="賃率木工機械" localSheetId="99">#REF!</definedName>
    <definedName name="賃率木工機械" localSheetId="100">#REF!</definedName>
    <definedName name="賃率木工機械" localSheetId="101">#REF!</definedName>
    <definedName name="賃率木工機械" localSheetId="102">#REF!</definedName>
    <definedName name="賃率木工機械" localSheetId="103">#REF!</definedName>
    <definedName name="賃率木工機械" localSheetId="15">#REF!</definedName>
    <definedName name="賃率木工機械" localSheetId="16">#REF!</definedName>
    <definedName name="賃率木工機械" localSheetId="20">#REF!</definedName>
    <definedName name="賃率木工機械" localSheetId="21">#REF!</definedName>
    <definedName name="賃率木工機械" localSheetId="22">#REF!</definedName>
    <definedName name="賃率木工機械" localSheetId="23">#REF!</definedName>
    <definedName name="賃率木工機械" localSheetId="17">#REF!</definedName>
    <definedName name="賃率木工機械" localSheetId="24">#REF!</definedName>
    <definedName name="賃率木工機械" localSheetId="25">#REF!</definedName>
    <definedName name="賃率木工機械" localSheetId="18">#REF!</definedName>
    <definedName name="賃率木工機械" localSheetId="19">#REF!</definedName>
    <definedName name="賃率木工機械" localSheetId="5">#REF!</definedName>
    <definedName name="賃率木工機械" localSheetId="6">#REF!</definedName>
    <definedName name="賃率木工機械" localSheetId="7">#REF!</definedName>
    <definedName name="賃率木工機械" localSheetId="8">#REF!</definedName>
    <definedName name="賃率木工機械" localSheetId="9">#REF!</definedName>
    <definedName name="賃率木工機械" localSheetId="10">#REF!</definedName>
    <definedName name="賃率木工機械" localSheetId="11">#REF!</definedName>
    <definedName name="賃率木工機械" localSheetId="12">#REF!</definedName>
    <definedName name="賃率木工機械" localSheetId="13">#REF!</definedName>
    <definedName name="賃率木工機械" localSheetId="14">#REF!</definedName>
    <definedName name="賃率木工機械">#REF!</definedName>
    <definedName name="賃率木工組立" localSheetId="27">#REF!</definedName>
    <definedName name="賃率木工組立" localSheetId="26">#REF!</definedName>
    <definedName name="賃率木工組立" localSheetId="28">#REF!</definedName>
    <definedName name="賃率木工組立" localSheetId="29">#REF!</definedName>
    <definedName name="賃率木工組立" localSheetId="30">#REF!</definedName>
    <definedName name="賃率木工組立" localSheetId="31">#REF!</definedName>
    <definedName name="賃率木工組立" localSheetId="32">#REF!</definedName>
    <definedName name="賃率木工組立" localSheetId="33">#REF!</definedName>
    <definedName name="賃率木工組立" localSheetId="34">#REF!</definedName>
    <definedName name="賃率木工組立" localSheetId="35">#REF!</definedName>
    <definedName name="賃率木工組立" localSheetId="36">#REF!</definedName>
    <definedName name="賃率木工組立" localSheetId="37">#REF!</definedName>
    <definedName name="賃率木工組立" localSheetId="38">#REF!</definedName>
    <definedName name="賃率木工組立" localSheetId="39">#REF!</definedName>
    <definedName name="賃率木工組立" localSheetId="40">#REF!</definedName>
    <definedName name="賃率木工組立" localSheetId="41">#REF!</definedName>
    <definedName name="賃率木工組立" localSheetId="42">#REF!</definedName>
    <definedName name="賃率木工組立" localSheetId="43">#REF!</definedName>
    <definedName name="賃率木工組立" localSheetId="44">#REF!</definedName>
    <definedName name="賃率木工組立" localSheetId="45">#REF!</definedName>
    <definedName name="賃率木工組立" localSheetId="46">#REF!</definedName>
    <definedName name="賃率木工組立" localSheetId="47">#REF!</definedName>
    <definedName name="賃率木工組立" localSheetId="48">#REF!</definedName>
    <definedName name="賃率木工組立" localSheetId="49">#REF!</definedName>
    <definedName name="賃率木工組立" localSheetId="50">#REF!</definedName>
    <definedName name="賃率木工組立" localSheetId="51">#REF!</definedName>
    <definedName name="賃率木工組立" localSheetId="52">#REF!</definedName>
    <definedName name="賃率木工組立" localSheetId="53">#REF!</definedName>
    <definedName name="賃率木工組立" localSheetId="54">#REF!</definedName>
    <definedName name="賃率木工組立" localSheetId="55">#REF!</definedName>
    <definedName name="賃率木工組立" localSheetId="56">#REF!</definedName>
    <definedName name="賃率木工組立" localSheetId="57">#REF!</definedName>
    <definedName name="賃率木工組立" localSheetId="58">#REF!</definedName>
    <definedName name="賃率木工組立" localSheetId="59">#REF!</definedName>
    <definedName name="賃率木工組立" localSheetId="60">#REF!</definedName>
    <definedName name="賃率木工組立" localSheetId="61">#REF!</definedName>
    <definedName name="賃率木工組立" localSheetId="62">#REF!</definedName>
    <definedName name="賃率木工組立" localSheetId="63">#REF!</definedName>
    <definedName name="賃率木工組立" localSheetId="64">#REF!</definedName>
    <definedName name="賃率木工組立" localSheetId="65">#REF!</definedName>
    <definedName name="賃率木工組立" localSheetId="66">#REF!</definedName>
    <definedName name="賃率木工組立" localSheetId="67">#REF!</definedName>
    <definedName name="賃率木工組立" localSheetId="68">#REF!</definedName>
    <definedName name="賃率木工組立" localSheetId="69">#REF!</definedName>
    <definedName name="賃率木工組立" localSheetId="70">#REF!</definedName>
    <definedName name="賃率木工組立" localSheetId="71">#REF!</definedName>
    <definedName name="賃率木工組立" localSheetId="72">#REF!</definedName>
    <definedName name="賃率木工組立" localSheetId="73">#REF!</definedName>
    <definedName name="賃率木工組立" localSheetId="74">#REF!</definedName>
    <definedName name="賃率木工組立" localSheetId="75">#REF!</definedName>
    <definedName name="賃率木工組立" localSheetId="76">#REF!</definedName>
    <definedName name="賃率木工組立" localSheetId="77">#REF!</definedName>
    <definedName name="賃率木工組立" localSheetId="78">#REF!</definedName>
    <definedName name="賃率木工組立" localSheetId="79">#REF!</definedName>
    <definedName name="賃率木工組立" localSheetId="80">#REF!</definedName>
    <definedName name="賃率木工組立" localSheetId="81">#REF!</definedName>
    <definedName name="賃率木工組立" localSheetId="82">#REF!</definedName>
    <definedName name="賃率木工組立" localSheetId="83">#REF!</definedName>
    <definedName name="賃率木工組立" localSheetId="84">#REF!</definedName>
    <definedName name="賃率木工組立" localSheetId="85">#REF!</definedName>
    <definedName name="賃率木工組立" localSheetId="86">#REF!</definedName>
    <definedName name="賃率木工組立" localSheetId="87">#REF!</definedName>
    <definedName name="賃率木工組立" localSheetId="88">#REF!</definedName>
    <definedName name="賃率木工組立" localSheetId="89">#REF!</definedName>
    <definedName name="賃率木工組立" localSheetId="90">#REF!</definedName>
    <definedName name="賃率木工組立" localSheetId="91">#REF!</definedName>
    <definedName name="賃率木工組立" localSheetId="92">#REF!</definedName>
    <definedName name="賃率木工組立" localSheetId="93">#REF!</definedName>
    <definedName name="賃率木工組立" localSheetId="94">#REF!</definedName>
    <definedName name="賃率木工組立" localSheetId="95">#REF!</definedName>
    <definedName name="賃率木工組立" localSheetId="96">#REF!</definedName>
    <definedName name="賃率木工組立" localSheetId="97">#REF!</definedName>
    <definedName name="賃率木工組立" localSheetId="98">#REF!</definedName>
    <definedName name="賃率木工組立" localSheetId="99">#REF!</definedName>
    <definedName name="賃率木工組立" localSheetId="100">#REF!</definedName>
    <definedName name="賃率木工組立" localSheetId="101">#REF!</definedName>
    <definedName name="賃率木工組立" localSheetId="102">#REF!</definedName>
    <definedName name="賃率木工組立" localSheetId="103">#REF!</definedName>
    <definedName name="賃率木工組立" localSheetId="15">#REF!</definedName>
    <definedName name="賃率木工組立" localSheetId="16">#REF!</definedName>
    <definedName name="賃率木工組立" localSheetId="20">#REF!</definedName>
    <definedName name="賃率木工組立" localSheetId="21">#REF!</definedName>
    <definedName name="賃率木工組立" localSheetId="22">#REF!</definedName>
    <definedName name="賃率木工組立" localSheetId="23">#REF!</definedName>
    <definedName name="賃率木工組立" localSheetId="17">#REF!</definedName>
    <definedName name="賃率木工組立" localSheetId="24">#REF!</definedName>
    <definedName name="賃率木工組立" localSheetId="25">#REF!</definedName>
    <definedName name="賃率木工組立" localSheetId="18">#REF!</definedName>
    <definedName name="賃率木工組立" localSheetId="19">#REF!</definedName>
    <definedName name="賃率木工組立" localSheetId="5">#REF!</definedName>
    <definedName name="賃率木工組立" localSheetId="6">#REF!</definedName>
    <definedName name="賃率木工組立" localSheetId="7">#REF!</definedName>
    <definedName name="賃率木工組立" localSheetId="8">#REF!</definedName>
    <definedName name="賃率木工組立" localSheetId="9">#REF!</definedName>
    <definedName name="賃率木工組立" localSheetId="10">#REF!</definedName>
    <definedName name="賃率木工組立" localSheetId="11">#REF!</definedName>
    <definedName name="賃率木工組立" localSheetId="12">#REF!</definedName>
    <definedName name="賃率木工組立" localSheetId="13">#REF!</definedName>
    <definedName name="賃率木工組立" localSheetId="14">#REF!</definedName>
    <definedName name="賃率木工組立">#REF!</definedName>
    <definedName name="日本支給材CIF単価ﾄﾞﾙ" localSheetId="27">#REF!</definedName>
    <definedName name="日本支給材CIF単価ﾄﾞﾙ" localSheetId="26">#REF!</definedName>
    <definedName name="日本支給材CIF単価ﾄﾞﾙ" localSheetId="28">#REF!</definedName>
    <definedName name="日本支給材CIF単価ﾄﾞﾙ" localSheetId="29">#REF!</definedName>
    <definedName name="日本支給材CIF単価ﾄﾞﾙ" localSheetId="30">#REF!</definedName>
    <definedName name="日本支給材CIF単価ﾄﾞﾙ" localSheetId="31">#REF!</definedName>
    <definedName name="日本支給材CIF単価ﾄﾞﾙ" localSheetId="32">#REF!</definedName>
    <definedName name="日本支給材CIF単価ﾄﾞﾙ" localSheetId="33">#REF!</definedName>
    <definedName name="日本支給材CIF単価ﾄﾞﾙ" localSheetId="34">#REF!</definedName>
    <definedName name="日本支給材CIF単価ﾄﾞﾙ" localSheetId="35">#REF!</definedName>
    <definedName name="日本支給材CIF単価ﾄﾞﾙ" localSheetId="36">#REF!</definedName>
    <definedName name="日本支給材CIF単価ﾄﾞﾙ" localSheetId="37">#REF!</definedName>
    <definedName name="日本支給材CIF単価ﾄﾞﾙ" localSheetId="38">#REF!</definedName>
    <definedName name="日本支給材CIF単価ﾄﾞﾙ" localSheetId="39">#REF!</definedName>
    <definedName name="日本支給材CIF単価ﾄﾞﾙ" localSheetId="40">#REF!</definedName>
    <definedName name="日本支給材CIF単価ﾄﾞﾙ" localSheetId="41">#REF!</definedName>
    <definedName name="日本支給材CIF単価ﾄﾞﾙ" localSheetId="42">#REF!</definedName>
    <definedName name="日本支給材CIF単価ﾄﾞﾙ" localSheetId="43">#REF!</definedName>
    <definedName name="日本支給材CIF単価ﾄﾞﾙ" localSheetId="44">#REF!</definedName>
    <definedName name="日本支給材CIF単価ﾄﾞﾙ" localSheetId="45">#REF!</definedName>
    <definedName name="日本支給材CIF単価ﾄﾞﾙ" localSheetId="46">#REF!</definedName>
    <definedName name="日本支給材CIF単価ﾄﾞﾙ" localSheetId="47">#REF!</definedName>
    <definedName name="日本支給材CIF単価ﾄﾞﾙ" localSheetId="48">#REF!</definedName>
    <definedName name="日本支給材CIF単価ﾄﾞﾙ" localSheetId="49">#REF!</definedName>
    <definedName name="日本支給材CIF単価ﾄﾞﾙ" localSheetId="50">#REF!</definedName>
    <definedName name="日本支給材CIF単価ﾄﾞﾙ" localSheetId="51">#REF!</definedName>
    <definedName name="日本支給材CIF単価ﾄﾞﾙ" localSheetId="52">#REF!</definedName>
    <definedName name="日本支給材CIF単価ﾄﾞﾙ" localSheetId="53">#REF!</definedName>
    <definedName name="日本支給材CIF単価ﾄﾞﾙ" localSheetId="54">#REF!</definedName>
    <definedName name="日本支給材CIF単価ﾄﾞﾙ" localSheetId="55">#REF!</definedName>
    <definedName name="日本支給材CIF単価ﾄﾞﾙ" localSheetId="56">#REF!</definedName>
    <definedName name="日本支給材CIF単価ﾄﾞﾙ" localSheetId="57">#REF!</definedName>
    <definedName name="日本支給材CIF単価ﾄﾞﾙ" localSheetId="58">#REF!</definedName>
    <definedName name="日本支給材CIF単価ﾄﾞﾙ" localSheetId="59">#REF!</definedName>
    <definedName name="日本支給材CIF単価ﾄﾞﾙ" localSheetId="60">#REF!</definedName>
    <definedName name="日本支給材CIF単価ﾄﾞﾙ" localSheetId="61">#REF!</definedName>
    <definedName name="日本支給材CIF単価ﾄﾞﾙ" localSheetId="62">#REF!</definedName>
    <definedName name="日本支給材CIF単価ﾄﾞﾙ" localSheetId="63">#REF!</definedName>
    <definedName name="日本支給材CIF単価ﾄﾞﾙ" localSheetId="64">#REF!</definedName>
    <definedName name="日本支給材CIF単価ﾄﾞﾙ" localSheetId="65">#REF!</definedName>
    <definedName name="日本支給材CIF単価ﾄﾞﾙ" localSheetId="66">#REF!</definedName>
    <definedName name="日本支給材CIF単価ﾄﾞﾙ" localSheetId="67">#REF!</definedName>
    <definedName name="日本支給材CIF単価ﾄﾞﾙ" localSheetId="68">#REF!</definedName>
    <definedName name="日本支給材CIF単価ﾄﾞﾙ" localSheetId="69">#REF!</definedName>
    <definedName name="日本支給材CIF単価ﾄﾞﾙ" localSheetId="70">#REF!</definedName>
    <definedName name="日本支給材CIF単価ﾄﾞﾙ" localSheetId="71">#REF!</definedName>
    <definedName name="日本支給材CIF単価ﾄﾞﾙ" localSheetId="72">#REF!</definedName>
    <definedName name="日本支給材CIF単価ﾄﾞﾙ" localSheetId="73">#REF!</definedName>
    <definedName name="日本支給材CIF単価ﾄﾞﾙ" localSheetId="74">#REF!</definedName>
    <definedName name="日本支給材CIF単価ﾄﾞﾙ" localSheetId="75">#REF!</definedName>
    <definedName name="日本支給材CIF単価ﾄﾞﾙ" localSheetId="76">#REF!</definedName>
    <definedName name="日本支給材CIF単価ﾄﾞﾙ" localSheetId="77">#REF!</definedName>
    <definedName name="日本支給材CIF単価ﾄﾞﾙ" localSheetId="78">#REF!</definedName>
    <definedName name="日本支給材CIF単価ﾄﾞﾙ" localSheetId="79">#REF!</definedName>
    <definedName name="日本支給材CIF単価ﾄﾞﾙ" localSheetId="80">#REF!</definedName>
    <definedName name="日本支給材CIF単価ﾄﾞﾙ" localSheetId="81">#REF!</definedName>
    <definedName name="日本支給材CIF単価ﾄﾞﾙ" localSheetId="82">#REF!</definedName>
    <definedName name="日本支給材CIF単価ﾄﾞﾙ" localSheetId="83">#REF!</definedName>
    <definedName name="日本支給材CIF単価ﾄﾞﾙ" localSheetId="84">#REF!</definedName>
    <definedName name="日本支給材CIF単価ﾄﾞﾙ" localSheetId="85">#REF!</definedName>
    <definedName name="日本支給材CIF単価ﾄﾞﾙ" localSheetId="86">#REF!</definedName>
    <definedName name="日本支給材CIF単価ﾄﾞﾙ" localSheetId="87">#REF!</definedName>
    <definedName name="日本支給材CIF単価ﾄﾞﾙ" localSheetId="88">#REF!</definedName>
    <definedName name="日本支給材CIF単価ﾄﾞﾙ" localSheetId="89">#REF!</definedName>
    <definedName name="日本支給材CIF単価ﾄﾞﾙ" localSheetId="90">#REF!</definedName>
    <definedName name="日本支給材CIF単価ﾄﾞﾙ" localSheetId="91">#REF!</definedName>
    <definedName name="日本支給材CIF単価ﾄﾞﾙ" localSheetId="92">#REF!</definedName>
    <definedName name="日本支給材CIF単価ﾄﾞﾙ" localSheetId="93">#REF!</definedName>
    <definedName name="日本支給材CIF単価ﾄﾞﾙ" localSheetId="94">#REF!</definedName>
    <definedName name="日本支給材CIF単価ﾄﾞﾙ" localSheetId="95">#REF!</definedName>
    <definedName name="日本支給材CIF単価ﾄﾞﾙ" localSheetId="96">#REF!</definedName>
    <definedName name="日本支給材CIF単価ﾄﾞﾙ" localSheetId="97">#REF!</definedName>
    <definedName name="日本支給材CIF単価ﾄﾞﾙ" localSheetId="98">#REF!</definedName>
    <definedName name="日本支給材CIF単価ﾄﾞﾙ" localSheetId="99">#REF!</definedName>
    <definedName name="日本支給材CIF単価ﾄﾞﾙ" localSheetId="100">#REF!</definedName>
    <definedName name="日本支給材CIF単価ﾄﾞﾙ" localSheetId="101">#REF!</definedName>
    <definedName name="日本支給材CIF単価ﾄﾞﾙ" localSheetId="102">#REF!</definedName>
    <definedName name="日本支給材CIF単価ﾄﾞﾙ" localSheetId="103">#REF!</definedName>
    <definedName name="日本支給材CIF単価ﾄﾞﾙ" localSheetId="15">#REF!</definedName>
    <definedName name="日本支給材CIF単価ﾄﾞﾙ" localSheetId="16">#REF!</definedName>
    <definedName name="日本支給材CIF単価ﾄﾞﾙ" localSheetId="20">#REF!</definedName>
    <definedName name="日本支給材CIF単価ﾄﾞﾙ" localSheetId="21">#REF!</definedName>
    <definedName name="日本支給材CIF単価ﾄﾞﾙ" localSheetId="22">#REF!</definedName>
    <definedName name="日本支給材CIF単価ﾄﾞﾙ" localSheetId="23">#REF!</definedName>
    <definedName name="日本支給材CIF単価ﾄﾞﾙ" localSheetId="17">#REF!</definedName>
    <definedName name="日本支給材CIF単価ﾄﾞﾙ" localSheetId="24">#REF!</definedName>
    <definedName name="日本支給材CIF単価ﾄﾞﾙ" localSheetId="25">#REF!</definedName>
    <definedName name="日本支給材CIF単価ﾄﾞﾙ" localSheetId="18">#REF!</definedName>
    <definedName name="日本支給材CIF単価ﾄﾞﾙ" localSheetId="19">#REF!</definedName>
    <definedName name="日本支給材CIF単価ﾄﾞﾙ" localSheetId="5">#REF!</definedName>
    <definedName name="日本支給材CIF単価ﾄﾞﾙ" localSheetId="6">#REF!</definedName>
    <definedName name="日本支給材CIF単価ﾄﾞﾙ" localSheetId="7">#REF!</definedName>
    <definedName name="日本支給材CIF単価ﾄﾞﾙ" localSheetId="8">#REF!</definedName>
    <definedName name="日本支給材CIF単価ﾄﾞﾙ" localSheetId="9">#REF!</definedName>
    <definedName name="日本支給材CIF単価ﾄﾞﾙ" localSheetId="10">#REF!</definedName>
    <definedName name="日本支給材CIF単価ﾄﾞﾙ" localSheetId="11">#REF!</definedName>
    <definedName name="日本支給材CIF単価ﾄﾞﾙ" localSheetId="12">#REF!</definedName>
    <definedName name="日本支給材CIF単価ﾄﾞﾙ" localSheetId="13">#REF!</definedName>
    <definedName name="日本支給材CIF単価ﾄﾞﾙ" localSheetId="14">#REF!</definedName>
    <definedName name="日本支給材CIF単価ﾄﾞﾙ">#REF!</definedName>
    <definedName name="日本支給材KDCIF率" localSheetId="27">#REF!</definedName>
    <definedName name="日本支給材KDCIF率" localSheetId="26">#REF!</definedName>
    <definedName name="日本支給材KDCIF率" localSheetId="28">#REF!</definedName>
    <definedName name="日本支給材KDCIF率" localSheetId="29">#REF!</definedName>
    <definedName name="日本支給材KDCIF率" localSheetId="30">#REF!</definedName>
    <definedName name="日本支給材KDCIF率" localSheetId="31">#REF!</definedName>
    <definedName name="日本支給材KDCIF率" localSheetId="32">#REF!</definedName>
    <definedName name="日本支給材KDCIF率" localSheetId="33">#REF!</definedName>
    <definedName name="日本支給材KDCIF率" localSheetId="34">#REF!</definedName>
    <definedName name="日本支給材KDCIF率" localSheetId="35">#REF!</definedName>
    <definedName name="日本支給材KDCIF率" localSheetId="36">#REF!</definedName>
    <definedName name="日本支給材KDCIF率" localSheetId="37">#REF!</definedName>
    <definedName name="日本支給材KDCIF率" localSheetId="38">#REF!</definedName>
    <definedName name="日本支給材KDCIF率" localSheetId="39">#REF!</definedName>
    <definedName name="日本支給材KDCIF率" localSheetId="40">#REF!</definedName>
    <definedName name="日本支給材KDCIF率" localSheetId="41">#REF!</definedName>
    <definedName name="日本支給材KDCIF率" localSheetId="42">#REF!</definedName>
    <definedName name="日本支給材KDCIF率" localSheetId="43">#REF!</definedName>
    <definedName name="日本支給材KDCIF率" localSheetId="44">#REF!</definedName>
    <definedName name="日本支給材KDCIF率" localSheetId="45">#REF!</definedName>
    <definedName name="日本支給材KDCIF率" localSheetId="46">#REF!</definedName>
    <definedName name="日本支給材KDCIF率" localSheetId="47">#REF!</definedName>
    <definedName name="日本支給材KDCIF率" localSheetId="48">#REF!</definedName>
    <definedName name="日本支給材KDCIF率" localSheetId="49">#REF!</definedName>
    <definedName name="日本支給材KDCIF率" localSheetId="50">#REF!</definedName>
    <definedName name="日本支給材KDCIF率" localSheetId="51">#REF!</definedName>
    <definedName name="日本支給材KDCIF率" localSheetId="52">#REF!</definedName>
    <definedName name="日本支給材KDCIF率" localSheetId="53">#REF!</definedName>
    <definedName name="日本支給材KDCIF率" localSheetId="54">#REF!</definedName>
    <definedName name="日本支給材KDCIF率" localSheetId="55">#REF!</definedName>
    <definedName name="日本支給材KDCIF率" localSheetId="56">#REF!</definedName>
    <definedName name="日本支給材KDCIF率" localSheetId="57">#REF!</definedName>
    <definedName name="日本支給材KDCIF率" localSheetId="58">#REF!</definedName>
    <definedName name="日本支給材KDCIF率" localSheetId="59">#REF!</definedName>
    <definedName name="日本支給材KDCIF率" localSheetId="60">#REF!</definedName>
    <definedName name="日本支給材KDCIF率" localSheetId="61">#REF!</definedName>
    <definedName name="日本支給材KDCIF率" localSheetId="62">#REF!</definedName>
    <definedName name="日本支給材KDCIF率" localSheetId="63">#REF!</definedName>
    <definedName name="日本支給材KDCIF率" localSheetId="64">#REF!</definedName>
    <definedName name="日本支給材KDCIF率" localSheetId="65">#REF!</definedName>
    <definedName name="日本支給材KDCIF率" localSheetId="66">#REF!</definedName>
    <definedName name="日本支給材KDCIF率" localSheetId="67">#REF!</definedName>
    <definedName name="日本支給材KDCIF率" localSheetId="68">#REF!</definedName>
    <definedName name="日本支給材KDCIF率" localSheetId="69">#REF!</definedName>
    <definedName name="日本支給材KDCIF率" localSheetId="70">#REF!</definedName>
    <definedName name="日本支給材KDCIF率" localSheetId="71">#REF!</definedName>
    <definedName name="日本支給材KDCIF率" localSheetId="72">#REF!</definedName>
    <definedName name="日本支給材KDCIF率" localSheetId="73">#REF!</definedName>
    <definedName name="日本支給材KDCIF率" localSheetId="74">#REF!</definedName>
    <definedName name="日本支給材KDCIF率" localSheetId="75">#REF!</definedName>
    <definedName name="日本支給材KDCIF率" localSheetId="76">#REF!</definedName>
    <definedName name="日本支給材KDCIF率" localSheetId="77">#REF!</definedName>
    <definedName name="日本支給材KDCIF率" localSheetId="78">#REF!</definedName>
    <definedName name="日本支給材KDCIF率" localSheetId="79">#REF!</definedName>
    <definedName name="日本支給材KDCIF率" localSheetId="80">#REF!</definedName>
    <definedName name="日本支給材KDCIF率" localSheetId="81">#REF!</definedName>
    <definedName name="日本支給材KDCIF率" localSheetId="82">#REF!</definedName>
    <definedName name="日本支給材KDCIF率" localSheetId="83">#REF!</definedName>
    <definedName name="日本支給材KDCIF率" localSheetId="84">#REF!</definedName>
    <definedName name="日本支給材KDCIF率" localSheetId="85">#REF!</definedName>
    <definedName name="日本支給材KDCIF率" localSheetId="86">#REF!</definedName>
    <definedName name="日本支給材KDCIF率" localSheetId="87">#REF!</definedName>
    <definedName name="日本支給材KDCIF率" localSheetId="88">#REF!</definedName>
    <definedName name="日本支給材KDCIF率" localSheetId="89">#REF!</definedName>
    <definedName name="日本支給材KDCIF率" localSheetId="90">#REF!</definedName>
    <definedName name="日本支給材KDCIF率" localSheetId="91">#REF!</definedName>
    <definedName name="日本支給材KDCIF率" localSheetId="92">#REF!</definedName>
    <definedName name="日本支給材KDCIF率" localSheetId="93">#REF!</definedName>
    <definedName name="日本支給材KDCIF率" localSheetId="94">#REF!</definedName>
    <definedName name="日本支給材KDCIF率" localSheetId="95">#REF!</definedName>
    <definedName name="日本支給材KDCIF率" localSheetId="96">#REF!</definedName>
    <definedName name="日本支給材KDCIF率" localSheetId="97">#REF!</definedName>
    <definedName name="日本支給材KDCIF率" localSheetId="98">#REF!</definedName>
    <definedName name="日本支給材KDCIF率" localSheetId="99">#REF!</definedName>
    <definedName name="日本支給材KDCIF率" localSheetId="100">#REF!</definedName>
    <definedName name="日本支給材KDCIF率" localSheetId="101">#REF!</definedName>
    <definedName name="日本支給材KDCIF率" localSheetId="102">#REF!</definedName>
    <definedName name="日本支給材KDCIF率" localSheetId="103">#REF!</definedName>
    <definedName name="日本支給材KDCIF率" localSheetId="15">#REF!</definedName>
    <definedName name="日本支給材KDCIF率" localSheetId="16">#REF!</definedName>
    <definedName name="日本支給材KDCIF率" localSheetId="20">#REF!</definedName>
    <definedName name="日本支給材KDCIF率" localSheetId="21">#REF!</definedName>
    <definedName name="日本支給材KDCIF率" localSheetId="22">#REF!</definedName>
    <definedName name="日本支給材KDCIF率" localSheetId="23">#REF!</definedName>
    <definedName name="日本支給材KDCIF率" localSheetId="17">#REF!</definedName>
    <definedName name="日本支給材KDCIF率" localSheetId="24">#REF!</definedName>
    <definedName name="日本支給材KDCIF率" localSheetId="25">#REF!</definedName>
    <definedName name="日本支給材KDCIF率" localSheetId="18">#REF!</definedName>
    <definedName name="日本支給材KDCIF率" localSheetId="19">#REF!</definedName>
    <definedName name="日本支給材KDCIF率" localSheetId="5">#REF!</definedName>
    <definedName name="日本支給材KDCIF率" localSheetId="6">#REF!</definedName>
    <definedName name="日本支給材KDCIF率" localSheetId="7">#REF!</definedName>
    <definedName name="日本支給材KDCIF率" localSheetId="8">#REF!</definedName>
    <definedName name="日本支給材KDCIF率" localSheetId="9">#REF!</definedName>
    <definedName name="日本支給材KDCIF率" localSheetId="10">#REF!</definedName>
    <definedName name="日本支給材KDCIF率" localSheetId="11">#REF!</definedName>
    <definedName name="日本支給材KDCIF率" localSheetId="12">#REF!</definedName>
    <definedName name="日本支給材KDCIF率" localSheetId="13">#REF!</definedName>
    <definedName name="日本支給材KDCIF率" localSheetId="14">#REF!</definedName>
    <definedName name="日本支給材KDCIF率">#REF!</definedName>
    <definedName name="日本支給材KD為替円ﾄﾞﾙ" localSheetId="27">#REF!</definedName>
    <definedName name="日本支給材KD為替円ﾄﾞﾙ" localSheetId="26">#REF!</definedName>
    <definedName name="日本支給材KD為替円ﾄﾞﾙ" localSheetId="28">#REF!</definedName>
    <definedName name="日本支給材KD為替円ﾄﾞﾙ" localSheetId="29">#REF!</definedName>
    <definedName name="日本支給材KD為替円ﾄﾞﾙ" localSheetId="30">#REF!</definedName>
    <definedName name="日本支給材KD為替円ﾄﾞﾙ" localSheetId="31">#REF!</definedName>
    <definedName name="日本支給材KD為替円ﾄﾞﾙ" localSheetId="32">#REF!</definedName>
    <definedName name="日本支給材KD為替円ﾄﾞﾙ" localSheetId="33">#REF!</definedName>
    <definedName name="日本支給材KD為替円ﾄﾞﾙ" localSheetId="34">#REF!</definedName>
    <definedName name="日本支給材KD為替円ﾄﾞﾙ" localSheetId="35">#REF!</definedName>
    <definedName name="日本支給材KD為替円ﾄﾞﾙ" localSheetId="36">#REF!</definedName>
    <definedName name="日本支給材KD為替円ﾄﾞﾙ" localSheetId="37">#REF!</definedName>
    <definedName name="日本支給材KD為替円ﾄﾞﾙ" localSheetId="38">#REF!</definedName>
    <definedName name="日本支給材KD為替円ﾄﾞﾙ" localSheetId="39">#REF!</definedName>
    <definedName name="日本支給材KD為替円ﾄﾞﾙ" localSheetId="40">#REF!</definedName>
    <definedName name="日本支給材KD為替円ﾄﾞﾙ" localSheetId="41">#REF!</definedName>
    <definedName name="日本支給材KD為替円ﾄﾞﾙ" localSheetId="42">#REF!</definedName>
    <definedName name="日本支給材KD為替円ﾄﾞﾙ" localSheetId="43">#REF!</definedName>
    <definedName name="日本支給材KD為替円ﾄﾞﾙ" localSheetId="44">#REF!</definedName>
    <definedName name="日本支給材KD為替円ﾄﾞﾙ" localSheetId="45">#REF!</definedName>
    <definedName name="日本支給材KD為替円ﾄﾞﾙ" localSheetId="46">#REF!</definedName>
    <definedName name="日本支給材KD為替円ﾄﾞﾙ" localSheetId="47">#REF!</definedName>
    <definedName name="日本支給材KD為替円ﾄﾞﾙ" localSheetId="48">#REF!</definedName>
    <definedName name="日本支給材KD為替円ﾄﾞﾙ" localSheetId="49">#REF!</definedName>
    <definedName name="日本支給材KD為替円ﾄﾞﾙ" localSheetId="50">#REF!</definedName>
    <definedName name="日本支給材KD為替円ﾄﾞﾙ" localSheetId="51">#REF!</definedName>
    <definedName name="日本支給材KD為替円ﾄﾞﾙ" localSheetId="52">#REF!</definedName>
    <definedName name="日本支給材KD為替円ﾄﾞﾙ" localSheetId="53">#REF!</definedName>
    <definedName name="日本支給材KD為替円ﾄﾞﾙ" localSheetId="54">#REF!</definedName>
    <definedName name="日本支給材KD為替円ﾄﾞﾙ" localSheetId="55">#REF!</definedName>
    <definedName name="日本支給材KD為替円ﾄﾞﾙ" localSheetId="56">#REF!</definedName>
    <definedName name="日本支給材KD為替円ﾄﾞﾙ" localSheetId="57">#REF!</definedName>
    <definedName name="日本支給材KD為替円ﾄﾞﾙ" localSheetId="58">#REF!</definedName>
    <definedName name="日本支給材KD為替円ﾄﾞﾙ" localSheetId="59">#REF!</definedName>
    <definedName name="日本支給材KD為替円ﾄﾞﾙ" localSheetId="60">#REF!</definedName>
    <definedName name="日本支給材KD為替円ﾄﾞﾙ" localSheetId="61">#REF!</definedName>
    <definedName name="日本支給材KD為替円ﾄﾞﾙ" localSheetId="62">#REF!</definedName>
    <definedName name="日本支給材KD為替円ﾄﾞﾙ" localSheetId="63">#REF!</definedName>
    <definedName name="日本支給材KD為替円ﾄﾞﾙ" localSheetId="64">#REF!</definedName>
    <definedName name="日本支給材KD為替円ﾄﾞﾙ" localSheetId="65">#REF!</definedName>
    <definedName name="日本支給材KD為替円ﾄﾞﾙ" localSheetId="66">#REF!</definedName>
    <definedName name="日本支給材KD為替円ﾄﾞﾙ" localSheetId="67">#REF!</definedName>
    <definedName name="日本支給材KD為替円ﾄﾞﾙ" localSheetId="68">#REF!</definedName>
    <definedName name="日本支給材KD為替円ﾄﾞﾙ" localSheetId="69">#REF!</definedName>
    <definedName name="日本支給材KD為替円ﾄﾞﾙ" localSheetId="70">#REF!</definedName>
    <definedName name="日本支給材KD為替円ﾄﾞﾙ" localSheetId="71">#REF!</definedName>
    <definedName name="日本支給材KD為替円ﾄﾞﾙ" localSheetId="72">#REF!</definedName>
    <definedName name="日本支給材KD為替円ﾄﾞﾙ" localSheetId="73">#REF!</definedName>
    <definedName name="日本支給材KD為替円ﾄﾞﾙ" localSheetId="74">#REF!</definedName>
    <definedName name="日本支給材KD為替円ﾄﾞﾙ" localSheetId="75">#REF!</definedName>
    <definedName name="日本支給材KD為替円ﾄﾞﾙ" localSheetId="76">#REF!</definedName>
    <definedName name="日本支給材KD為替円ﾄﾞﾙ" localSheetId="77">#REF!</definedName>
    <definedName name="日本支給材KD為替円ﾄﾞﾙ" localSheetId="78">#REF!</definedName>
    <definedName name="日本支給材KD為替円ﾄﾞﾙ" localSheetId="79">#REF!</definedName>
    <definedName name="日本支給材KD為替円ﾄﾞﾙ" localSheetId="80">#REF!</definedName>
    <definedName name="日本支給材KD為替円ﾄﾞﾙ" localSheetId="81">#REF!</definedName>
    <definedName name="日本支給材KD為替円ﾄﾞﾙ" localSheetId="82">#REF!</definedName>
    <definedName name="日本支給材KD為替円ﾄﾞﾙ" localSheetId="83">#REF!</definedName>
    <definedName name="日本支給材KD為替円ﾄﾞﾙ" localSheetId="84">#REF!</definedName>
    <definedName name="日本支給材KD為替円ﾄﾞﾙ" localSheetId="85">#REF!</definedName>
    <definedName name="日本支給材KD為替円ﾄﾞﾙ" localSheetId="86">#REF!</definedName>
    <definedName name="日本支給材KD為替円ﾄﾞﾙ" localSheetId="87">#REF!</definedName>
    <definedName name="日本支給材KD為替円ﾄﾞﾙ" localSheetId="88">#REF!</definedName>
    <definedName name="日本支給材KD為替円ﾄﾞﾙ" localSheetId="89">#REF!</definedName>
    <definedName name="日本支給材KD為替円ﾄﾞﾙ" localSheetId="90">#REF!</definedName>
    <definedName name="日本支給材KD為替円ﾄﾞﾙ" localSheetId="91">#REF!</definedName>
    <definedName name="日本支給材KD為替円ﾄﾞﾙ" localSheetId="92">#REF!</definedName>
    <definedName name="日本支給材KD為替円ﾄﾞﾙ" localSheetId="93">#REF!</definedName>
    <definedName name="日本支給材KD為替円ﾄﾞﾙ" localSheetId="94">#REF!</definedName>
    <definedName name="日本支給材KD為替円ﾄﾞﾙ" localSheetId="95">#REF!</definedName>
    <definedName name="日本支給材KD為替円ﾄﾞﾙ" localSheetId="96">#REF!</definedName>
    <definedName name="日本支給材KD為替円ﾄﾞﾙ" localSheetId="97">#REF!</definedName>
    <definedName name="日本支給材KD為替円ﾄﾞﾙ" localSheetId="98">#REF!</definedName>
    <definedName name="日本支給材KD為替円ﾄﾞﾙ" localSheetId="99">#REF!</definedName>
    <definedName name="日本支給材KD為替円ﾄﾞﾙ" localSheetId="100">#REF!</definedName>
    <definedName name="日本支給材KD為替円ﾄﾞﾙ" localSheetId="101">#REF!</definedName>
    <definedName name="日本支給材KD為替円ﾄﾞﾙ" localSheetId="102">#REF!</definedName>
    <definedName name="日本支給材KD為替円ﾄﾞﾙ" localSheetId="103">#REF!</definedName>
    <definedName name="日本支給材KD為替円ﾄﾞﾙ" localSheetId="15">#REF!</definedName>
    <definedName name="日本支給材KD為替円ﾄﾞﾙ" localSheetId="16">#REF!</definedName>
    <definedName name="日本支給材KD為替円ﾄﾞﾙ" localSheetId="20">#REF!</definedName>
    <definedName name="日本支給材KD為替円ﾄﾞﾙ" localSheetId="21">#REF!</definedName>
    <definedName name="日本支給材KD為替円ﾄﾞﾙ" localSheetId="22">#REF!</definedName>
    <definedName name="日本支給材KD為替円ﾄﾞﾙ" localSheetId="23">#REF!</definedName>
    <definedName name="日本支給材KD為替円ﾄﾞﾙ" localSheetId="17">#REF!</definedName>
    <definedName name="日本支給材KD為替円ﾄﾞﾙ" localSheetId="24">#REF!</definedName>
    <definedName name="日本支給材KD為替円ﾄﾞﾙ" localSheetId="25">#REF!</definedName>
    <definedName name="日本支給材KD為替円ﾄﾞﾙ" localSheetId="18">#REF!</definedName>
    <definedName name="日本支給材KD為替円ﾄﾞﾙ" localSheetId="19">#REF!</definedName>
    <definedName name="日本支給材KD為替円ﾄﾞﾙ" localSheetId="5">#REF!</definedName>
    <definedName name="日本支給材KD為替円ﾄﾞﾙ" localSheetId="6">#REF!</definedName>
    <definedName name="日本支給材KD為替円ﾄﾞﾙ" localSheetId="7">#REF!</definedName>
    <definedName name="日本支給材KD為替円ﾄﾞﾙ" localSheetId="8">#REF!</definedName>
    <definedName name="日本支給材KD為替円ﾄﾞﾙ" localSheetId="9">#REF!</definedName>
    <definedName name="日本支給材KD為替円ﾄﾞﾙ" localSheetId="10">#REF!</definedName>
    <definedName name="日本支給材KD為替円ﾄﾞﾙ" localSheetId="11">#REF!</definedName>
    <definedName name="日本支給材KD為替円ﾄﾞﾙ" localSheetId="12">#REF!</definedName>
    <definedName name="日本支給材KD為替円ﾄﾞﾙ" localSheetId="13">#REF!</definedName>
    <definedName name="日本支給材KD為替円ﾄﾞﾙ" localSheetId="14">#REF!</definedName>
    <definedName name="日本支給材KD為替円ﾄﾞﾙ">#REF!</definedName>
    <definedName name="日本支給材為替ﾚﾄ円ﾄﾞﾙ" localSheetId="27">#REF!</definedName>
    <definedName name="日本支給材為替ﾚﾄ円ﾄﾞﾙ" localSheetId="26">#REF!</definedName>
    <definedName name="日本支給材為替ﾚﾄ円ﾄﾞﾙ" localSheetId="28">#REF!</definedName>
    <definedName name="日本支給材為替ﾚﾄ円ﾄﾞﾙ" localSheetId="29">#REF!</definedName>
    <definedName name="日本支給材為替ﾚﾄ円ﾄﾞﾙ" localSheetId="30">#REF!</definedName>
    <definedName name="日本支給材為替ﾚﾄ円ﾄﾞﾙ" localSheetId="31">#REF!</definedName>
    <definedName name="日本支給材為替ﾚﾄ円ﾄﾞﾙ" localSheetId="32">#REF!</definedName>
    <definedName name="日本支給材為替ﾚﾄ円ﾄﾞﾙ" localSheetId="33">#REF!</definedName>
    <definedName name="日本支給材為替ﾚﾄ円ﾄﾞﾙ" localSheetId="34">#REF!</definedName>
    <definedName name="日本支給材為替ﾚﾄ円ﾄﾞﾙ" localSheetId="35">#REF!</definedName>
    <definedName name="日本支給材為替ﾚﾄ円ﾄﾞﾙ" localSheetId="36">#REF!</definedName>
    <definedName name="日本支給材為替ﾚﾄ円ﾄﾞﾙ" localSheetId="37">#REF!</definedName>
    <definedName name="日本支給材為替ﾚﾄ円ﾄﾞﾙ" localSheetId="38">#REF!</definedName>
    <definedName name="日本支給材為替ﾚﾄ円ﾄﾞﾙ" localSheetId="39">#REF!</definedName>
    <definedName name="日本支給材為替ﾚﾄ円ﾄﾞﾙ" localSheetId="40">#REF!</definedName>
    <definedName name="日本支給材為替ﾚﾄ円ﾄﾞﾙ" localSheetId="41">#REF!</definedName>
    <definedName name="日本支給材為替ﾚﾄ円ﾄﾞﾙ" localSheetId="42">#REF!</definedName>
    <definedName name="日本支給材為替ﾚﾄ円ﾄﾞﾙ" localSheetId="43">#REF!</definedName>
    <definedName name="日本支給材為替ﾚﾄ円ﾄﾞﾙ" localSheetId="44">#REF!</definedName>
    <definedName name="日本支給材為替ﾚﾄ円ﾄﾞﾙ" localSheetId="45">#REF!</definedName>
    <definedName name="日本支給材為替ﾚﾄ円ﾄﾞﾙ" localSheetId="46">#REF!</definedName>
    <definedName name="日本支給材為替ﾚﾄ円ﾄﾞﾙ" localSheetId="47">#REF!</definedName>
    <definedName name="日本支給材為替ﾚﾄ円ﾄﾞﾙ" localSheetId="48">#REF!</definedName>
    <definedName name="日本支給材為替ﾚﾄ円ﾄﾞﾙ" localSheetId="49">#REF!</definedName>
    <definedName name="日本支給材為替ﾚﾄ円ﾄﾞﾙ" localSheetId="50">#REF!</definedName>
    <definedName name="日本支給材為替ﾚﾄ円ﾄﾞﾙ" localSheetId="51">#REF!</definedName>
    <definedName name="日本支給材為替ﾚﾄ円ﾄﾞﾙ" localSheetId="52">#REF!</definedName>
    <definedName name="日本支給材為替ﾚﾄ円ﾄﾞﾙ" localSheetId="53">#REF!</definedName>
    <definedName name="日本支給材為替ﾚﾄ円ﾄﾞﾙ" localSheetId="54">#REF!</definedName>
    <definedName name="日本支給材為替ﾚﾄ円ﾄﾞﾙ" localSheetId="55">#REF!</definedName>
    <definedName name="日本支給材為替ﾚﾄ円ﾄﾞﾙ" localSheetId="56">#REF!</definedName>
    <definedName name="日本支給材為替ﾚﾄ円ﾄﾞﾙ" localSheetId="57">#REF!</definedName>
    <definedName name="日本支給材為替ﾚﾄ円ﾄﾞﾙ" localSheetId="58">#REF!</definedName>
    <definedName name="日本支給材為替ﾚﾄ円ﾄﾞﾙ" localSheetId="59">#REF!</definedName>
    <definedName name="日本支給材為替ﾚﾄ円ﾄﾞﾙ" localSheetId="60">#REF!</definedName>
    <definedName name="日本支給材為替ﾚﾄ円ﾄﾞﾙ" localSheetId="61">#REF!</definedName>
    <definedName name="日本支給材為替ﾚﾄ円ﾄﾞﾙ" localSheetId="62">#REF!</definedName>
    <definedName name="日本支給材為替ﾚﾄ円ﾄﾞﾙ" localSheetId="63">#REF!</definedName>
    <definedName name="日本支給材為替ﾚﾄ円ﾄﾞﾙ" localSheetId="64">#REF!</definedName>
    <definedName name="日本支給材為替ﾚﾄ円ﾄﾞﾙ" localSheetId="65">#REF!</definedName>
    <definedName name="日本支給材為替ﾚﾄ円ﾄﾞﾙ" localSheetId="66">#REF!</definedName>
    <definedName name="日本支給材為替ﾚﾄ円ﾄﾞﾙ" localSheetId="67">#REF!</definedName>
    <definedName name="日本支給材為替ﾚﾄ円ﾄﾞﾙ" localSheetId="68">#REF!</definedName>
    <definedName name="日本支給材為替ﾚﾄ円ﾄﾞﾙ" localSheetId="69">#REF!</definedName>
    <definedName name="日本支給材為替ﾚﾄ円ﾄﾞﾙ" localSheetId="70">#REF!</definedName>
    <definedName name="日本支給材為替ﾚﾄ円ﾄﾞﾙ" localSheetId="71">#REF!</definedName>
    <definedName name="日本支給材為替ﾚﾄ円ﾄﾞﾙ" localSheetId="72">#REF!</definedName>
    <definedName name="日本支給材為替ﾚﾄ円ﾄﾞﾙ" localSheetId="73">#REF!</definedName>
    <definedName name="日本支給材為替ﾚﾄ円ﾄﾞﾙ" localSheetId="74">#REF!</definedName>
    <definedName name="日本支給材為替ﾚﾄ円ﾄﾞﾙ" localSheetId="75">#REF!</definedName>
    <definedName name="日本支給材為替ﾚﾄ円ﾄﾞﾙ" localSheetId="76">#REF!</definedName>
    <definedName name="日本支給材為替ﾚﾄ円ﾄﾞﾙ" localSheetId="77">#REF!</definedName>
    <definedName name="日本支給材為替ﾚﾄ円ﾄﾞﾙ" localSheetId="78">#REF!</definedName>
    <definedName name="日本支給材為替ﾚﾄ円ﾄﾞﾙ" localSheetId="79">#REF!</definedName>
    <definedName name="日本支給材為替ﾚﾄ円ﾄﾞﾙ" localSheetId="80">#REF!</definedName>
    <definedName name="日本支給材為替ﾚﾄ円ﾄﾞﾙ" localSheetId="81">#REF!</definedName>
    <definedName name="日本支給材為替ﾚﾄ円ﾄﾞﾙ" localSheetId="82">#REF!</definedName>
    <definedName name="日本支給材為替ﾚﾄ円ﾄﾞﾙ" localSheetId="83">#REF!</definedName>
    <definedName name="日本支給材為替ﾚﾄ円ﾄﾞﾙ" localSheetId="84">#REF!</definedName>
    <definedName name="日本支給材為替ﾚﾄ円ﾄﾞﾙ" localSheetId="85">#REF!</definedName>
    <definedName name="日本支給材為替ﾚﾄ円ﾄﾞﾙ" localSheetId="86">#REF!</definedName>
    <definedName name="日本支給材為替ﾚﾄ円ﾄﾞﾙ" localSheetId="87">#REF!</definedName>
    <definedName name="日本支給材為替ﾚﾄ円ﾄﾞﾙ" localSheetId="88">#REF!</definedName>
    <definedName name="日本支給材為替ﾚﾄ円ﾄﾞﾙ" localSheetId="89">#REF!</definedName>
    <definedName name="日本支給材為替ﾚﾄ円ﾄﾞﾙ" localSheetId="90">#REF!</definedName>
    <definedName name="日本支給材為替ﾚﾄ円ﾄﾞﾙ" localSheetId="91">#REF!</definedName>
    <definedName name="日本支給材為替ﾚﾄ円ﾄﾞﾙ" localSheetId="92">#REF!</definedName>
    <definedName name="日本支給材為替ﾚﾄ円ﾄﾞﾙ" localSheetId="93">#REF!</definedName>
    <definedName name="日本支給材為替ﾚﾄ円ﾄﾞﾙ" localSheetId="94">#REF!</definedName>
    <definedName name="日本支給材為替ﾚﾄ円ﾄﾞﾙ" localSheetId="95">#REF!</definedName>
    <definedName name="日本支給材為替ﾚﾄ円ﾄﾞﾙ" localSheetId="96">#REF!</definedName>
    <definedName name="日本支給材為替ﾚﾄ円ﾄﾞﾙ" localSheetId="97">#REF!</definedName>
    <definedName name="日本支給材為替ﾚﾄ円ﾄﾞﾙ" localSheetId="98">#REF!</definedName>
    <definedName name="日本支給材為替ﾚﾄ円ﾄﾞﾙ" localSheetId="99">#REF!</definedName>
    <definedName name="日本支給材為替ﾚﾄ円ﾄﾞﾙ" localSheetId="100">#REF!</definedName>
    <definedName name="日本支給材為替ﾚﾄ円ﾄﾞﾙ" localSheetId="101">#REF!</definedName>
    <definedName name="日本支給材為替ﾚﾄ円ﾄﾞﾙ" localSheetId="102">#REF!</definedName>
    <definedName name="日本支給材為替ﾚﾄ円ﾄﾞﾙ" localSheetId="103">#REF!</definedName>
    <definedName name="日本支給材為替ﾚﾄ円ﾄﾞﾙ" localSheetId="15">#REF!</definedName>
    <definedName name="日本支給材為替ﾚﾄ円ﾄﾞﾙ" localSheetId="16">#REF!</definedName>
    <definedName name="日本支給材為替ﾚﾄ円ﾄﾞﾙ" localSheetId="20">#REF!</definedName>
    <definedName name="日本支給材為替ﾚﾄ円ﾄﾞﾙ" localSheetId="21">#REF!</definedName>
    <definedName name="日本支給材為替ﾚﾄ円ﾄﾞﾙ" localSheetId="22">#REF!</definedName>
    <definedName name="日本支給材為替ﾚﾄ円ﾄﾞﾙ" localSheetId="23">#REF!</definedName>
    <definedName name="日本支給材為替ﾚﾄ円ﾄﾞﾙ" localSheetId="17">#REF!</definedName>
    <definedName name="日本支給材為替ﾚﾄ円ﾄﾞﾙ" localSheetId="24">#REF!</definedName>
    <definedName name="日本支給材為替ﾚﾄ円ﾄﾞﾙ" localSheetId="25">#REF!</definedName>
    <definedName name="日本支給材為替ﾚﾄ円ﾄﾞﾙ" localSheetId="18">#REF!</definedName>
    <definedName name="日本支給材為替ﾚﾄ円ﾄﾞﾙ" localSheetId="19">#REF!</definedName>
    <definedName name="日本支給材為替ﾚﾄ円ﾄﾞﾙ" localSheetId="5">#REF!</definedName>
    <definedName name="日本支給材為替ﾚﾄ円ﾄﾞﾙ" localSheetId="6">#REF!</definedName>
    <definedName name="日本支給材為替ﾚﾄ円ﾄﾞﾙ" localSheetId="7">#REF!</definedName>
    <definedName name="日本支給材為替ﾚﾄ円ﾄﾞﾙ" localSheetId="8">#REF!</definedName>
    <definedName name="日本支給材為替ﾚﾄ円ﾄﾞﾙ" localSheetId="9">#REF!</definedName>
    <definedName name="日本支給材為替ﾚﾄ円ﾄﾞﾙ" localSheetId="10">#REF!</definedName>
    <definedName name="日本支給材為替ﾚﾄ円ﾄﾞﾙ" localSheetId="11">#REF!</definedName>
    <definedName name="日本支給材為替ﾚﾄ円ﾄﾞﾙ" localSheetId="12">#REF!</definedName>
    <definedName name="日本支給材為替ﾚﾄ円ﾄﾞﾙ" localSheetId="13">#REF!</definedName>
    <definedName name="日本支給材為替ﾚﾄ円ﾄﾞﾙ" localSheetId="14">#REF!</definedName>
    <definedName name="日本支給材為替ﾚﾄ円ﾄﾞﾙ">#REF!</definedName>
    <definedName name="日本支給材確定単価円" localSheetId="27">#REF!</definedName>
    <definedName name="日本支給材確定単価円" localSheetId="26">#REF!</definedName>
    <definedName name="日本支給材確定単価円" localSheetId="28">#REF!</definedName>
    <definedName name="日本支給材確定単価円" localSheetId="29">#REF!</definedName>
    <definedName name="日本支給材確定単価円" localSheetId="30">#REF!</definedName>
    <definedName name="日本支給材確定単価円" localSheetId="31">#REF!</definedName>
    <definedName name="日本支給材確定単価円" localSheetId="32">#REF!</definedName>
    <definedName name="日本支給材確定単価円" localSheetId="33">#REF!</definedName>
    <definedName name="日本支給材確定単価円" localSheetId="34">#REF!</definedName>
    <definedName name="日本支給材確定単価円" localSheetId="35">#REF!</definedName>
    <definedName name="日本支給材確定単価円" localSheetId="36">#REF!</definedName>
    <definedName name="日本支給材確定単価円" localSheetId="37">#REF!</definedName>
    <definedName name="日本支給材確定単価円" localSheetId="38">#REF!</definedName>
    <definedName name="日本支給材確定単価円" localSheetId="39">#REF!</definedName>
    <definedName name="日本支給材確定単価円" localSheetId="40">#REF!</definedName>
    <definedName name="日本支給材確定単価円" localSheetId="41">#REF!</definedName>
    <definedName name="日本支給材確定単価円" localSheetId="42">#REF!</definedName>
    <definedName name="日本支給材確定単価円" localSheetId="43">#REF!</definedName>
    <definedName name="日本支給材確定単価円" localSheetId="44">#REF!</definedName>
    <definedName name="日本支給材確定単価円" localSheetId="45">#REF!</definedName>
    <definedName name="日本支給材確定単価円" localSheetId="46">#REF!</definedName>
    <definedName name="日本支給材確定単価円" localSheetId="47">#REF!</definedName>
    <definedName name="日本支給材確定単価円" localSheetId="48">#REF!</definedName>
    <definedName name="日本支給材確定単価円" localSheetId="49">#REF!</definedName>
    <definedName name="日本支給材確定単価円" localSheetId="50">#REF!</definedName>
    <definedName name="日本支給材確定単価円" localSheetId="51">#REF!</definedName>
    <definedName name="日本支給材確定単価円" localSheetId="52">#REF!</definedName>
    <definedName name="日本支給材確定単価円" localSheetId="53">#REF!</definedName>
    <definedName name="日本支給材確定単価円" localSheetId="54">#REF!</definedName>
    <definedName name="日本支給材確定単価円" localSheetId="55">#REF!</definedName>
    <definedName name="日本支給材確定単価円" localSheetId="56">#REF!</definedName>
    <definedName name="日本支給材確定単価円" localSheetId="57">#REF!</definedName>
    <definedName name="日本支給材確定単価円" localSheetId="58">#REF!</definedName>
    <definedName name="日本支給材確定単価円" localSheetId="59">#REF!</definedName>
    <definedName name="日本支給材確定単価円" localSheetId="60">#REF!</definedName>
    <definedName name="日本支給材確定単価円" localSheetId="61">#REF!</definedName>
    <definedName name="日本支給材確定単価円" localSheetId="62">#REF!</definedName>
    <definedName name="日本支給材確定単価円" localSheetId="63">#REF!</definedName>
    <definedName name="日本支給材確定単価円" localSheetId="64">#REF!</definedName>
    <definedName name="日本支給材確定単価円" localSheetId="65">#REF!</definedName>
    <definedName name="日本支給材確定単価円" localSheetId="66">#REF!</definedName>
    <definedName name="日本支給材確定単価円" localSheetId="67">#REF!</definedName>
    <definedName name="日本支給材確定単価円" localSheetId="68">#REF!</definedName>
    <definedName name="日本支給材確定単価円" localSheetId="69">#REF!</definedName>
    <definedName name="日本支給材確定単価円" localSheetId="70">#REF!</definedName>
    <definedName name="日本支給材確定単価円" localSheetId="71">#REF!</definedName>
    <definedName name="日本支給材確定単価円" localSheetId="72">#REF!</definedName>
    <definedName name="日本支給材確定単価円" localSheetId="73">#REF!</definedName>
    <definedName name="日本支給材確定単価円" localSheetId="74">#REF!</definedName>
    <definedName name="日本支給材確定単価円" localSheetId="75">#REF!</definedName>
    <definedName name="日本支給材確定単価円" localSheetId="76">#REF!</definedName>
    <definedName name="日本支給材確定単価円" localSheetId="77">#REF!</definedName>
    <definedName name="日本支給材確定単価円" localSheetId="78">#REF!</definedName>
    <definedName name="日本支給材確定単価円" localSheetId="79">#REF!</definedName>
    <definedName name="日本支給材確定単価円" localSheetId="80">#REF!</definedName>
    <definedName name="日本支給材確定単価円" localSheetId="81">#REF!</definedName>
    <definedName name="日本支給材確定単価円" localSheetId="82">#REF!</definedName>
    <definedName name="日本支給材確定単価円" localSheetId="83">#REF!</definedName>
    <definedName name="日本支給材確定単価円" localSheetId="84">#REF!</definedName>
    <definedName name="日本支給材確定単価円" localSheetId="85">#REF!</definedName>
    <definedName name="日本支給材確定単価円" localSheetId="86">#REF!</definedName>
    <definedName name="日本支給材確定単価円" localSheetId="87">#REF!</definedName>
    <definedName name="日本支給材確定単価円" localSheetId="88">#REF!</definedName>
    <definedName name="日本支給材確定単価円" localSheetId="89">#REF!</definedName>
    <definedName name="日本支給材確定単価円" localSheetId="90">#REF!</definedName>
    <definedName name="日本支給材確定単価円" localSheetId="91">#REF!</definedName>
    <definedName name="日本支給材確定単価円" localSheetId="92">#REF!</definedName>
    <definedName name="日本支給材確定単価円" localSheetId="93">#REF!</definedName>
    <definedName name="日本支給材確定単価円" localSheetId="94">#REF!</definedName>
    <definedName name="日本支給材確定単価円" localSheetId="95">#REF!</definedName>
    <definedName name="日本支給材確定単価円" localSheetId="96">#REF!</definedName>
    <definedName name="日本支給材確定単価円" localSheetId="97">#REF!</definedName>
    <definedName name="日本支給材確定単価円" localSheetId="98">#REF!</definedName>
    <definedName name="日本支給材確定単価円" localSheetId="99">#REF!</definedName>
    <definedName name="日本支給材確定単価円" localSheetId="100">#REF!</definedName>
    <definedName name="日本支給材確定単価円" localSheetId="101">#REF!</definedName>
    <definedName name="日本支給材確定単価円" localSheetId="102">#REF!</definedName>
    <definedName name="日本支給材確定単価円" localSheetId="103">#REF!</definedName>
    <definedName name="日本支給材確定単価円" localSheetId="15">#REF!</definedName>
    <definedName name="日本支給材確定単価円" localSheetId="16">#REF!</definedName>
    <definedName name="日本支給材確定単価円" localSheetId="20">#REF!</definedName>
    <definedName name="日本支給材確定単価円" localSheetId="21">#REF!</definedName>
    <definedName name="日本支給材確定単価円" localSheetId="22">#REF!</definedName>
    <definedName name="日本支給材確定単価円" localSheetId="23">#REF!</definedName>
    <definedName name="日本支給材確定単価円" localSheetId="17">#REF!</definedName>
    <definedName name="日本支給材確定単価円" localSheetId="24">#REF!</definedName>
    <definedName name="日本支給材確定単価円" localSheetId="25">#REF!</definedName>
    <definedName name="日本支給材確定単価円" localSheetId="18">#REF!</definedName>
    <definedName name="日本支給材確定単価円" localSheetId="19">#REF!</definedName>
    <definedName name="日本支給材確定単価円" localSheetId="5">#REF!</definedName>
    <definedName name="日本支給材確定単価円" localSheetId="6">#REF!</definedName>
    <definedName name="日本支給材確定単価円" localSheetId="7">#REF!</definedName>
    <definedName name="日本支給材確定単価円" localSheetId="8">#REF!</definedName>
    <definedName name="日本支給材確定単価円" localSheetId="9">#REF!</definedName>
    <definedName name="日本支給材確定単価円" localSheetId="10">#REF!</definedName>
    <definedName name="日本支給材確定単価円" localSheetId="11">#REF!</definedName>
    <definedName name="日本支給材確定単価円" localSheetId="12">#REF!</definedName>
    <definedName name="日本支給材確定単価円" localSheetId="13">#REF!</definedName>
    <definedName name="日本支給材確定単価円" localSheetId="14">#REF!</definedName>
    <definedName name="日本支給材確定単価円">#REF!</definedName>
    <definedName name="日本支給材実勢単価計円" localSheetId="27">#REF!</definedName>
    <definedName name="日本支給材実勢単価計円" localSheetId="26">#REF!</definedName>
    <definedName name="日本支給材実勢単価計円" localSheetId="28">#REF!</definedName>
    <definedName name="日本支給材実勢単価計円" localSheetId="29">#REF!</definedName>
    <definedName name="日本支給材実勢単価計円" localSheetId="30">#REF!</definedName>
    <definedName name="日本支給材実勢単価計円" localSheetId="31">#REF!</definedName>
    <definedName name="日本支給材実勢単価計円" localSheetId="32">#REF!</definedName>
    <definedName name="日本支給材実勢単価計円" localSheetId="33">#REF!</definedName>
    <definedName name="日本支給材実勢単価計円" localSheetId="34">#REF!</definedName>
    <definedName name="日本支給材実勢単価計円" localSheetId="35">#REF!</definedName>
    <definedName name="日本支給材実勢単価計円" localSheetId="36">#REF!</definedName>
    <definedName name="日本支給材実勢単価計円" localSheetId="37">#REF!</definedName>
    <definedName name="日本支給材実勢単価計円" localSheetId="38">#REF!</definedName>
    <definedName name="日本支給材実勢単価計円" localSheetId="39">#REF!</definedName>
    <definedName name="日本支給材実勢単価計円" localSheetId="40">#REF!</definedName>
    <definedName name="日本支給材実勢単価計円" localSheetId="41">#REF!</definedName>
    <definedName name="日本支給材実勢単価計円" localSheetId="42">#REF!</definedName>
    <definedName name="日本支給材実勢単価計円" localSheetId="43">#REF!</definedName>
    <definedName name="日本支給材実勢単価計円" localSheetId="44">#REF!</definedName>
    <definedName name="日本支給材実勢単価計円" localSheetId="45">#REF!</definedName>
    <definedName name="日本支給材実勢単価計円" localSheetId="46">#REF!</definedName>
    <definedName name="日本支給材実勢単価計円" localSheetId="47">#REF!</definedName>
    <definedName name="日本支給材実勢単価計円" localSheetId="48">#REF!</definedName>
    <definedName name="日本支給材実勢単価計円" localSheetId="49">#REF!</definedName>
    <definedName name="日本支給材実勢単価計円" localSheetId="50">#REF!</definedName>
    <definedName name="日本支給材実勢単価計円" localSheetId="51">#REF!</definedName>
    <definedName name="日本支給材実勢単価計円" localSheetId="52">#REF!</definedName>
    <definedName name="日本支給材実勢単価計円" localSheetId="53">#REF!</definedName>
    <definedName name="日本支給材実勢単価計円" localSheetId="54">#REF!</definedName>
    <definedName name="日本支給材実勢単価計円" localSheetId="55">#REF!</definedName>
    <definedName name="日本支給材実勢単価計円" localSheetId="56">#REF!</definedName>
    <definedName name="日本支給材実勢単価計円" localSheetId="57">#REF!</definedName>
    <definedName name="日本支給材実勢単価計円" localSheetId="58">#REF!</definedName>
    <definedName name="日本支給材実勢単価計円" localSheetId="59">#REF!</definedName>
    <definedName name="日本支給材実勢単価計円" localSheetId="60">#REF!</definedName>
    <definedName name="日本支給材実勢単価計円" localSheetId="61">#REF!</definedName>
    <definedName name="日本支給材実勢単価計円" localSheetId="62">#REF!</definedName>
    <definedName name="日本支給材実勢単価計円" localSheetId="63">#REF!</definedName>
    <definedName name="日本支給材実勢単価計円" localSheetId="64">#REF!</definedName>
    <definedName name="日本支給材実勢単価計円" localSheetId="65">#REF!</definedName>
    <definedName name="日本支給材実勢単価計円" localSheetId="66">#REF!</definedName>
    <definedName name="日本支給材実勢単価計円" localSheetId="67">#REF!</definedName>
    <definedName name="日本支給材実勢単価計円" localSheetId="68">#REF!</definedName>
    <definedName name="日本支給材実勢単価計円" localSheetId="69">#REF!</definedName>
    <definedName name="日本支給材実勢単価計円" localSheetId="70">#REF!</definedName>
    <definedName name="日本支給材実勢単価計円" localSheetId="71">#REF!</definedName>
    <definedName name="日本支給材実勢単価計円" localSheetId="72">#REF!</definedName>
    <definedName name="日本支給材実勢単価計円" localSheetId="73">#REF!</definedName>
    <definedName name="日本支給材実勢単価計円" localSheetId="74">#REF!</definedName>
    <definedName name="日本支給材実勢単価計円" localSheetId="75">#REF!</definedName>
    <definedName name="日本支給材実勢単価計円" localSheetId="76">#REF!</definedName>
    <definedName name="日本支給材実勢単価計円" localSheetId="77">#REF!</definedName>
    <definedName name="日本支給材実勢単価計円" localSheetId="78">#REF!</definedName>
    <definedName name="日本支給材実勢単価計円" localSheetId="79">#REF!</definedName>
    <definedName name="日本支給材実勢単価計円" localSheetId="80">#REF!</definedName>
    <definedName name="日本支給材実勢単価計円" localSheetId="81">#REF!</definedName>
    <definedName name="日本支給材実勢単価計円" localSheetId="82">#REF!</definedName>
    <definedName name="日本支給材実勢単価計円" localSheetId="83">#REF!</definedName>
    <definedName name="日本支給材実勢単価計円" localSheetId="84">#REF!</definedName>
    <definedName name="日本支給材実勢単価計円" localSheetId="85">#REF!</definedName>
    <definedName name="日本支給材実勢単価計円" localSheetId="86">#REF!</definedName>
    <definedName name="日本支給材実勢単価計円" localSheetId="87">#REF!</definedName>
    <definedName name="日本支給材実勢単価計円" localSheetId="88">#REF!</definedName>
    <definedName name="日本支給材実勢単価計円" localSheetId="89">#REF!</definedName>
    <definedName name="日本支給材実勢単価計円" localSheetId="90">#REF!</definedName>
    <definedName name="日本支給材実勢単価計円" localSheetId="91">#REF!</definedName>
    <definedName name="日本支給材実勢単価計円" localSheetId="92">#REF!</definedName>
    <definedName name="日本支給材実勢単価計円" localSheetId="93">#REF!</definedName>
    <definedName name="日本支給材実勢単価計円" localSheetId="94">#REF!</definedName>
    <definedName name="日本支給材実勢単価計円" localSheetId="95">#REF!</definedName>
    <definedName name="日本支給材実勢単価計円" localSheetId="96">#REF!</definedName>
    <definedName name="日本支給材実勢単価計円" localSheetId="97">#REF!</definedName>
    <definedName name="日本支給材実勢単価計円" localSheetId="98">#REF!</definedName>
    <definedName name="日本支給材実勢単価計円" localSheetId="99">#REF!</definedName>
    <definedName name="日本支給材実勢単価計円" localSheetId="100">#REF!</definedName>
    <definedName name="日本支給材実勢単価計円" localSheetId="101">#REF!</definedName>
    <definedName name="日本支給材実勢単価計円" localSheetId="102">#REF!</definedName>
    <definedName name="日本支給材実勢単価計円" localSheetId="103">#REF!</definedName>
    <definedName name="日本支給材実勢単価計円" localSheetId="15">#REF!</definedName>
    <definedName name="日本支給材実勢単価計円" localSheetId="16">#REF!</definedName>
    <definedName name="日本支給材実勢単価計円" localSheetId="20">#REF!</definedName>
    <definedName name="日本支給材実勢単価計円" localSheetId="21">#REF!</definedName>
    <definedName name="日本支給材実勢単価計円" localSheetId="22">#REF!</definedName>
    <definedName name="日本支給材実勢単価計円" localSheetId="23">#REF!</definedName>
    <definedName name="日本支給材実勢単価計円" localSheetId="17">#REF!</definedName>
    <definedName name="日本支給材実勢単価計円" localSheetId="24">#REF!</definedName>
    <definedName name="日本支給材実勢単価計円" localSheetId="25">#REF!</definedName>
    <definedName name="日本支給材実勢単価計円" localSheetId="18">#REF!</definedName>
    <definedName name="日本支給材実勢単価計円" localSheetId="19">#REF!</definedName>
    <definedName name="日本支給材実勢単価計円" localSheetId="5">#REF!</definedName>
    <definedName name="日本支給材実勢単価計円" localSheetId="6">#REF!</definedName>
    <definedName name="日本支給材実勢単価計円" localSheetId="7">#REF!</definedName>
    <definedName name="日本支給材実勢単価計円" localSheetId="8">#REF!</definedName>
    <definedName name="日本支給材実勢単価計円" localSheetId="9">#REF!</definedName>
    <definedName name="日本支給材実勢単価計円" localSheetId="10">#REF!</definedName>
    <definedName name="日本支給材実勢単価計円" localSheetId="11">#REF!</definedName>
    <definedName name="日本支給材実勢単価計円" localSheetId="12">#REF!</definedName>
    <definedName name="日本支給材実勢単価計円" localSheetId="13">#REF!</definedName>
    <definedName name="日本支給材実勢単価計円" localSheetId="14">#REF!</definedName>
    <definedName name="日本支給材実勢単価計円">#REF!</definedName>
    <definedName name="能率CLEL組立て" localSheetId="27">#REF!</definedName>
    <definedName name="能率CLEL組立て" localSheetId="26">#REF!</definedName>
    <definedName name="能率CLEL組立て" localSheetId="28">#REF!</definedName>
    <definedName name="能率CLEL組立て" localSheetId="29">#REF!</definedName>
    <definedName name="能率CLEL組立て" localSheetId="30">#REF!</definedName>
    <definedName name="能率CLEL組立て" localSheetId="31">#REF!</definedName>
    <definedName name="能率CLEL組立て" localSheetId="32">#REF!</definedName>
    <definedName name="能率CLEL組立て" localSheetId="33">#REF!</definedName>
    <definedName name="能率CLEL組立て" localSheetId="34">#REF!</definedName>
    <definedName name="能率CLEL組立て" localSheetId="35">#REF!</definedName>
    <definedName name="能率CLEL組立て" localSheetId="36">#REF!</definedName>
    <definedName name="能率CLEL組立て" localSheetId="37">#REF!</definedName>
    <definedName name="能率CLEL組立て" localSheetId="38">#REF!</definedName>
    <definedName name="能率CLEL組立て" localSheetId="39">#REF!</definedName>
    <definedName name="能率CLEL組立て" localSheetId="40">#REF!</definedName>
    <definedName name="能率CLEL組立て" localSheetId="41">#REF!</definedName>
    <definedName name="能率CLEL組立て" localSheetId="42">#REF!</definedName>
    <definedName name="能率CLEL組立て" localSheetId="43">#REF!</definedName>
    <definedName name="能率CLEL組立て" localSheetId="44">#REF!</definedName>
    <definedName name="能率CLEL組立て" localSheetId="45">#REF!</definedName>
    <definedName name="能率CLEL組立て" localSheetId="46">#REF!</definedName>
    <definedName name="能率CLEL組立て" localSheetId="47">#REF!</definedName>
    <definedName name="能率CLEL組立て" localSheetId="48">#REF!</definedName>
    <definedName name="能率CLEL組立て" localSheetId="49">#REF!</definedName>
    <definedName name="能率CLEL組立て" localSheetId="50">#REF!</definedName>
    <definedName name="能率CLEL組立て" localSheetId="51">#REF!</definedName>
    <definedName name="能率CLEL組立て" localSheetId="52">#REF!</definedName>
    <definedName name="能率CLEL組立て" localSheetId="53">#REF!</definedName>
    <definedName name="能率CLEL組立て" localSheetId="54">#REF!</definedName>
    <definedName name="能率CLEL組立て" localSheetId="55">#REF!</definedName>
    <definedName name="能率CLEL組立て" localSheetId="56">#REF!</definedName>
    <definedName name="能率CLEL組立て" localSheetId="57">#REF!</definedName>
    <definedName name="能率CLEL組立て" localSheetId="58">#REF!</definedName>
    <definedName name="能率CLEL組立て" localSheetId="59">#REF!</definedName>
    <definedName name="能率CLEL組立て" localSheetId="60">#REF!</definedName>
    <definedName name="能率CLEL組立て" localSheetId="61">#REF!</definedName>
    <definedName name="能率CLEL組立て" localSheetId="62">#REF!</definedName>
    <definedName name="能率CLEL組立て" localSheetId="63">#REF!</definedName>
    <definedName name="能率CLEL組立て" localSheetId="64">#REF!</definedName>
    <definedName name="能率CLEL組立て" localSheetId="65">#REF!</definedName>
    <definedName name="能率CLEL組立て" localSheetId="66">#REF!</definedName>
    <definedName name="能率CLEL組立て" localSheetId="67">#REF!</definedName>
    <definedName name="能率CLEL組立て" localSheetId="68">#REF!</definedName>
    <definedName name="能率CLEL組立て" localSheetId="69">#REF!</definedName>
    <definedName name="能率CLEL組立て" localSheetId="70">#REF!</definedName>
    <definedName name="能率CLEL組立て" localSheetId="71">#REF!</definedName>
    <definedName name="能率CLEL組立て" localSheetId="72">#REF!</definedName>
    <definedName name="能率CLEL組立て" localSheetId="73">#REF!</definedName>
    <definedName name="能率CLEL組立て" localSheetId="74">#REF!</definedName>
    <definedName name="能率CLEL組立て" localSheetId="75">#REF!</definedName>
    <definedName name="能率CLEL組立て" localSheetId="76">#REF!</definedName>
    <definedName name="能率CLEL組立て" localSheetId="77">#REF!</definedName>
    <definedName name="能率CLEL組立て" localSheetId="78">#REF!</definedName>
    <definedName name="能率CLEL組立て" localSheetId="79">#REF!</definedName>
    <definedName name="能率CLEL組立て" localSheetId="80">#REF!</definedName>
    <definedName name="能率CLEL組立て" localSheetId="81">#REF!</definedName>
    <definedName name="能率CLEL組立て" localSheetId="82">#REF!</definedName>
    <definedName name="能率CLEL組立て" localSheetId="83">#REF!</definedName>
    <definedName name="能率CLEL組立て" localSheetId="84">#REF!</definedName>
    <definedName name="能率CLEL組立て" localSheetId="85">#REF!</definedName>
    <definedName name="能率CLEL組立て" localSheetId="86">#REF!</definedName>
    <definedName name="能率CLEL組立て" localSheetId="87">#REF!</definedName>
    <definedName name="能率CLEL組立て" localSheetId="88">#REF!</definedName>
    <definedName name="能率CLEL組立て" localSheetId="89">#REF!</definedName>
    <definedName name="能率CLEL組立て" localSheetId="90">#REF!</definedName>
    <definedName name="能率CLEL組立て" localSheetId="91">#REF!</definedName>
    <definedName name="能率CLEL組立て" localSheetId="92">#REF!</definedName>
    <definedName name="能率CLEL組立て" localSheetId="93">#REF!</definedName>
    <definedName name="能率CLEL組立て" localSheetId="94">#REF!</definedName>
    <definedName name="能率CLEL組立て" localSheetId="95">#REF!</definedName>
    <definedName name="能率CLEL組立て" localSheetId="96">#REF!</definedName>
    <definedName name="能率CLEL組立て" localSheetId="97">#REF!</definedName>
    <definedName name="能率CLEL組立て" localSheetId="98">#REF!</definedName>
    <definedName name="能率CLEL組立て" localSheetId="99">#REF!</definedName>
    <definedName name="能率CLEL組立て" localSheetId="100">#REF!</definedName>
    <definedName name="能率CLEL組立て" localSheetId="101">#REF!</definedName>
    <definedName name="能率CLEL組立て" localSheetId="102">#REF!</definedName>
    <definedName name="能率CLEL組立て" localSheetId="103">#REF!</definedName>
    <definedName name="能率CLEL組立て" localSheetId="15">#REF!</definedName>
    <definedName name="能率CLEL組立て" localSheetId="16">#REF!</definedName>
    <definedName name="能率CLEL組立て" localSheetId="20">#REF!</definedName>
    <definedName name="能率CLEL組立て" localSheetId="21">#REF!</definedName>
    <definedName name="能率CLEL組立て" localSheetId="22">#REF!</definedName>
    <definedName name="能率CLEL組立て" localSheetId="23">#REF!</definedName>
    <definedName name="能率CLEL組立て" localSheetId="17">#REF!</definedName>
    <definedName name="能率CLEL組立て" localSheetId="24">#REF!</definedName>
    <definedName name="能率CLEL組立て" localSheetId="25">#REF!</definedName>
    <definedName name="能率CLEL組立て" localSheetId="18">#REF!</definedName>
    <definedName name="能率CLEL組立て" localSheetId="19">#REF!</definedName>
    <definedName name="能率CLEL組立て" localSheetId="5">#REF!</definedName>
    <definedName name="能率CLEL組立て" localSheetId="6">#REF!</definedName>
    <definedName name="能率CLEL組立て" localSheetId="7">#REF!</definedName>
    <definedName name="能率CLEL組立て" localSheetId="8">#REF!</definedName>
    <definedName name="能率CLEL組立て" localSheetId="9">#REF!</definedName>
    <definedName name="能率CLEL組立て" localSheetId="10">#REF!</definedName>
    <definedName name="能率CLEL組立て" localSheetId="11">#REF!</definedName>
    <definedName name="能率CLEL組立て" localSheetId="12">#REF!</definedName>
    <definedName name="能率CLEL組立て" localSheetId="13">#REF!</definedName>
    <definedName name="能率CLEL組立て" localSheetId="14">#REF!</definedName>
    <definedName name="能率CLEL組立て">#REF!</definedName>
    <definedName name="能率MK組立GH" localSheetId="27">#REF!</definedName>
    <definedName name="能率MK組立GH" localSheetId="26">#REF!</definedName>
    <definedName name="能率MK組立GH" localSheetId="28">#REF!</definedName>
    <definedName name="能率MK組立GH" localSheetId="29">#REF!</definedName>
    <definedName name="能率MK組立GH" localSheetId="30">#REF!</definedName>
    <definedName name="能率MK組立GH" localSheetId="31">#REF!</definedName>
    <definedName name="能率MK組立GH" localSheetId="32">#REF!</definedName>
    <definedName name="能率MK組立GH" localSheetId="33">#REF!</definedName>
    <definedName name="能率MK組立GH" localSheetId="34">#REF!</definedName>
    <definedName name="能率MK組立GH" localSheetId="35">#REF!</definedName>
    <definedName name="能率MK組立GH" localSheetId="36">#REF!</definedName>
    <definedName name="能率MK組立GH" localSheetId="37">#REF!</definedName>
    <definedName name="能率MK組立GH" localSheetId="38">#REF!</definedName>
    <definedName name="能率MK組立GH" localSheetId="39">#REF!</definedName>
    <definedName name="能率MK組立GH" localSheetId="40">#REF!</definedName>
    <definedName name="能率MK組立GH" localSheetId="41">#REF!</definedName>
    <definedName name="能率MK組立GH" localSheetId="42">#REF!</definedName>
    <definedName name="能率MK組立GH" localSheetId="43">#REF!</definedName>
    <definedName name="能率MK組立GH" localSheetId="44">#REF!</definedName>
    <definedName name="能率MK組立GH" localSheetId="45">#REF!</definedName>
    <definedName name="能率MK組立GH" localSheetId="46">#REF!</definedName>
    <definedName name="能率MK組立GH" localSheetId="47">#REF!</definedName>
    <definedName name="能率MK組立GH" localSheetId="48">#REF!</definedName>
    <definedName name="能率MK組立GH" localSheetId="49">#REF!</definedName>
    <definedName name="能率MK組立GH" localSheetId="50">#REF!</definedName>
    <definedName name="能率MK組立GH" localSheetId="51">#REF!</definedName>
    <definedName name="能率MK組立GH" localSheetId="52">#REF!</definedName>
    <definedName name="能率MK組立GH" localSheetId="53">#REF!</definedName>
    <definedName name="能率MK組立GH" localSheetId="54">#REF!</definedName>
    <definedName name="能率MK組立GH" localSheetId="55">#REF!</definedName>
    <definedName name="能率MK組立GH" localSheetId="56">#REF!</definedName>
    <definedName name="能率MK組立GH" localSheetId="57">#REF!</definedName>
    <definedName name="能率MK組立GH" localSheetId="58">#REF!</definedName>
    <definedName name="能率MK組立GH" localSheetId="59">#REF!</definedName>
    <definedName name="能率MK組立GH" localSheetId="60">#REF!</definedName>
    <definedName name="能率MK組立GH" localSheetId="61">#REF!</definedName>
    <definedName name="能率MK組立GH" localSheetId="62">#REF!</definedName>
    <definedName name="能率MK組立GH" localSheetId="63">#REF!</definedName>
    <definedName name="能率MK組立GH" localSheetId="64">#REF!</definedName>
    <definedName name="能率MK組立GH" localSheetId="65">#REF!</definedName>
    <definedName name="能率MK組立GH" localSheetId="66">#REF!</definedName>
    <definedName name="能率MK組立GH" localSheetId="67">#REF!</definedName>
    <definedName name="能率MK組立GH" localSheetId="68">#REF!</definedName>
    <definedName name="能率MK組立GH" localSheetId="69">#REF!</definedName>
    <definedName name="能率MK組立GH" localSheetId="70">#REF!</definedName>
    <definedName name="能率MK組立GH" localSheetId="71">#REF!</definedName>
    <definedName name="能率MK組立GH" localSheetId="72">#REF!</definedName>
    <definedName name="能率MK組立GH" localSheetId="73">#REF!</definedName>
    <definedName name="能率MK組立GH" localSheetId="74">#REF!</definedName>
    <definedName name="能率MK組立GH" localSheetId="75">#REF!</definedName>
    <definedName name="能率MK組立GH" localSheetId="76">#REF!</definedName>
    <definedName name="能率MK組立GH" localSheetId="77">#REF!</definedName>
    <definedName name="能率MK組立GH" localSheetId="78">#REF!</definedName>
    <definedName name="能率MK組立GH" localSheetId="79">#REF!</definedName>
    <definedName name="能率MK組立GH" localSheetId="80">#REF!</definedName>
    <definedName name="能率MK組立GH" localSheetId="81">#REF!</definedName>
    <definedName name="能率MK組立GH" localSheetId="82">#REF!</definedName>
    <definedName name="能率MK組立GH" localSheetId="83">#REF!</definedName>
    <definedName name="能率MK組立GH" localSheetId="84">#REF!</definedName>
    <definedName name="能率MK組立GH" localSheetId="85">#REF!</definedName>
    <definedName name="能率MK組立GH" localSheetId="86">#REF!</definedName>
    <definedName name="能率MK組立GH" localSheetId="87">#REF!</definedName>
    <definedName name="能率MK組立GH" localSheetId="88">#REF!</definedName>
    <definedName name="能率MK組立GH" localSheetId="89">#REF!</definedName>
    <definedName name="能率MK組立GH" localSheetId="90">#REF!</definedName>
    <definedName name="能率MK組立GH" localSheetId="91">#REF!</definedName>
    <definedName name="能率MK組立GH" localSheetId="92">#REF!</definedName>
    <definedName name="能率MK組立GH" localSheetId="93">#REF!</definedName>
    <definedName name="能率MK組立GH" localSheetId="94">#REF!</definedName>
    <definedName name="能率MK組立GH" localSheetId="95">#REF!</definedName>
    <definedName name="能率MK組立GH" localSheetId="96">#REF!</definedName>
    <definedName name="能率MK組立GH" localSheetId="97">#REF!</definedName>
    <definedName name="能率MK組立GH" localSheetId="98">#REF!</definedName>
    <definedName name="能率MK組立GH" localSheetId="99">#REF!</definedName>
    <definedName name="能率MK組立GH" localSheetId="100">#REF!</definedName>
    <definedName name="能率MK組立GH" localSheetId="101">#REF!</definedName>
    <definedName name="能率MK組立GH" localSheetId="102">#REF!</definedName>
    <definedName name="能率MK組立GH" localSheetId="103">#REF!</definedName>
    <definedName name="能率MK組立GH" localSheetId="15">#REF!</definedName>
    <definedName name="能率MK組立GH" localSheetId="16">#REF!</definedName>
    <definedName name="能率MK組立GH" localSheetId="20">#REF!</definedName>
    <definedName name="能率MK組立GH" localSheetId="21">#REF!</definedName>
    <definedName name="能率MK組立GH" localSheetId="22">#REF!</definedName>
    <definedName name="能率MK組立GH" localSheetId="23">#REF!</definedName>
    <definedName name="能率MK組立GH" localSheetId="17">#REF!</definedName>
    <definedName name="能率MK組立GH" localSheetId="24">#REF!</definedName>
    <definedName name="能率MK組立GH" localSheetId="25">#REF!</definedName>
    <definedName name="能率MK組立GH" localSheetId="18">#REF!</definedName>
    <definedName name="能率MK組立GH" localSheetId="19">#REF!</definedName>
    <definedName name="能率MK組立GH" localSheetId="5">#REF!</definedName>
    <definedName name="能率MK組立GH" localSheetId="6">#REF!</definedName>
    <definedName name="能率MK組立GH" localSheetId="7">#REF!</definedName>
    <definedName name="能率MK組立GH" localSheetId="8">#REF!</definedName>
    <definedName name="能率MK組立GH" localSheetId="9">#REF!</definedName>
    <definedName name="能率MK組立GH" localSheetId="10">#REF!</definedName>
    <definedName name="能率MK組立GH" localSheetId="11">#REF!</definedName>
    <definedName name="能率MK組立GH" localSheetId="12">#REF!</definedName>
    <definedName name="能率MK組立GH" localSheetId="13">#REF!</definedName>
    <definedName name="能率MK組立GH" localSheetId="14">#REF!</definedName>
    <definedName name="能率MK組立GH">#REF!</definedName>
    <definedName name="能率MK部品GH" localSheetId="27">#REF!</definedName>
    <definedName name="能率MK部品GH" localSheetId="26">#REF!</definedName>
    <definedName name="能率MK部品GH" localSheetId="28">#REF!</definedName>
    <definedName name="能率MK部品GH" localSheetId="29">#REF!</definedName>
    <definedName name="能率MK部品GH" localSheetId="30">#REF!</definedName>
    <definedName name="能率MK部品GH" localSheetId="31">#REF!</definedName>
    <definedName name="能率MK部品GH" localSheetId="32">#REF!</definedName>
    <definedName name="能率MK部品GH" localSheetId="33">#REF!</definedName>
    <definedName name="能率MK部品GH" localSheetId="34">#REF!</definedName>
    <definedName name="能率MK部品GH" localSheetId="35">#REF!</definedName>
    <definedName name="能率MK部品GH" localSheetId="36">#REF!</definedName>
    <definedName name="能率MK部品GH" localSheetId="37">#REF!</definedName>
    <definedName name="能率MK部品GH" localSheetId="38">#REF!</definedName>
    <definedName name="能率MK部品GH" localSheetId="39">#REF!</definedName>
    <definedName name="能率MK部品GH" localSheetId="40">#REF!</definedName>
    <definedName name="能率MK部品GH" localSheetId="41">#REF!</definedName>
    <definedName name="能率MK部品GH" localSheetId="42">#REF!</definedName>
    <definedName name="能率MK部品GH" localSheetId="43">#REF!</definedName>
    <definedName name="能率MK部品GH" localSheetId="44">#REF!</definedName>
    <definedName name="能率MK部品GH" localSheetId="45">#REF!</definedName>
    <definedName name="能率MK部品GH" localSheetId="46">#REF!</definedName>
    <definedName name="能率MK部品GH" localSheetId="47">#REF!</definedName>
    <definedName name="能率MK部品GH" localSheetId="48">#REF!</definedName>
    <definedName name="能率MK部品GH" localSheetId="49">#REF!</definedName>
    <definedName name="能率MK部品GH" localSheetId="50">#REF!</definedName>
    <definedName name="能率MK部品GH" localSheetId="51">#REF!</definedName>
    <definedName name="能率MK部品GH" localSheetId="52">#REF!</definedName>
    <definedName name="能率MK部品GH" localSheetId="53">#REF!</definedName>
    <definedName name="能率MK部品GH" localSheetId="54">#REF!</definedName>
    <definedName name="能率MK部品GH" localSheetId="55">#REF!</definedName>
    <definedName name="能率MK部品GH" localSheetId="56">#REF!</definedName>
    <definedName name="能率MK部品GH" localSheetId="57">#REF!</definedName>
    <definedName name="能率MK部品GH" localSheetId="58">#REF!</definedName>
    <definedName name="能率MK部品GH" localSheetId="59">#REF!</definedName>
    <definedName name="能率MK部品GH" localSheetId="60">#REF!</definedName>
    <definedName name="能率MK部品GH" localSheetId="61">#REF!</definedName>
    <definedName name="能率MK部品GH" localSheetId="62">#REF!</definedName>
    <definedName name="能率MK部品GH" localSheetId="63">#REF!</definedName>
    <definedName name="能率MK部品GH" localSheetId="64">#REF!</definedName>
    <definedName name="能率MK部品GH" localSheetId="65">#REF!</definedName>
    <definedName name="能率MK部品GH" localSheetId="66">#REF!</definedName>
    <definedName name="能率MK部品GH" localSheetId="67">#REF!</definedName>
    <definedName name="能率MK部品GH" localSheetId="68">#REF!</definedName>
    <definedName name="能率MK部品GH" localSheetId="69">#REF!</definedName>
    <definedName name="能率MK部品GH" localSheetId="70">#REF!</definedName>
    <definedName name="能率MK部品GH" localSheetId="71">#REF!</definedName>
    <definedName name="能率MK部品GH" localSheetId="72">#REF!</definedName>
    <definedName name="能率MK部品GH" localSheetId="73">#REF!</definedName>
    <definedName name="能率MK部品GH" localSheetId="74">#REF!</definedName>
    <definedName name="能率MK部品GH" localSheetId="75">#REF!</definedName>
    <definedName name="能率MK部品GH" localSheetId="76">#REF!</definedName>
    <definedName name="能率MK部品GH" localSheetId="77">#REF!</definedName>
    <definedName name="能率MK部品GH" localSheetId="78">#REF!</definedName>
    <definedName name="能率MK部品GH" localSheetId="79">#REF!</definedName>
    <definedName name="能率MK部品GH" localSheetId="80">#REF!</definedName>
    <definedName name="能率MK部品GH" localSheetId="81">#REF!</definedName>
    <definedName name="能率MK部品GH" localSheetId="82">#REF!</definedName>
    <definedName name="能率MK部品GH" localSheetId="83">#REF!</definedName>
    <definedName name="能率MK部品GH" localSheetId="84">#REF!</definedName>
    <definedName name="能率MK部品GH" localSheetId="85">#REF!</definedName>
    <definedName name="能率MK部品GH" localSheetId="86">#REF!</definedName>
    <definedName name="能率MK部品GH" localSheetId="87">#REF!</definedName>
    <definedName name="能率MK部品GH" localSheetId="88">#REF!</definedName>
    <definedName name="能率MK部品GH" localSheetId="89">#REF!</definedName>
    <definedName name="能率MK部品GH" localSheetId="90">#REF!</definedName>
    <definedName name="能率MK部品GH" localSheetId="91">#REF!</definedName>
    <definedName name="能率MK部品GH" localSheetId="92">#REF!</definedName>
    <definedName name="能率MK部品GH" localSheetId="93">#REF!</definedName>
    <definedName name="能率MK部品GH" localSheetId="94">#REF!</definedName>
    <definedName name="能率MK部品GH" localSheetId="95">#REF!</definedName>
    <definedName name="能率MK部品GH" localSheetId="96">#REF!</definedName>
    <definedName name="能率MK部品GH" localSheetId="97">#REF!</definedName>
    <definedName name="能率MK部品GH" localSheetId="98">#REF!</definedName>
    <definedName name="能率MK部品GH" localSheetId="99">#REF!</definedName>
    <definedName name="能率MK部品GH" localSheetId="100">#REF!</definedName>
    <definedName name="能率MK部品GH" localSheetId="101">#REF!</definedName>
    <definedName name="能率MK部品GH" localSheetId="102">#REF!</definedName>
    <definedName name="能率MK部品GH" localSheetId="103">#REF!</definedName>
    <definedName name="能率MK部品GH" localSheetId="15">#REF!</definedName>
    <definedName name="能率MK部品GH" localSheetId="16">#REF!</definedName>
    <definedName name="能率MK部品GH" localSheetId="20">#REF!</definedName>
    <definedName name="能率MK部品GH" localSheetId="21">#REF!</definedName>
    <definedName name="能率MK部品GH" localSheetId="22">#REF!</definedName>
    <definedName name="能率MK部品GH" localSheetId="23">#REF!</definedName>
    <definedName name="能率MK部品GH" localSheetId="17">#REF!</definedName>
    <definedName name="能率MK部品GH" localSheetId="24">#REF!</definedName>
    <definedName name="能率MK部品GH" localSheetId="25">#REF!</definedName>
    <definedName name="能率MK部品GH" localSheetId="18">#REF!</definedName>
    <definedName name="能率MK部品GH" localSheetId="19">#REF!</definedName>
    <definedName name="能率MK部品GH" localSheetId="5">#REF!</definedName>
    <definedName name="能率MK部品GH" localSheetId="6">#REF!</definedName>
    <definedName name="能率MK部品GH" localSheetId="7">#REF!</definedName>
    <definedName name="能率MK部品GH" localSheetId="8">#REF!</definedName>
    <definedName name="能率MK部品GH" localSheetId="9">#REF!</definedName>
    <definedName name="能率MK部品GH" localSheetId="10">#REF!</definedName>
    <definedName name="能率MK部品GH" localSheetId="11">#REF!</definedName>
    <definedName name="能率MK部品GH" localSheetId="12">#REF!</definedName>
    <definedName name="能率MK部品GH" localSheetId="13">#REF!</definedName>
    <definedName name="能率MK部品GH" localSheetId="14">#REF!</definedName>
    <definedName name="能率MK部品GH">#REF!</definedName>
    <definedName name="能率ｹｰｽ成形" localSheetId="27">#REF!</definedName>
    <definedName name="能率ｹｰｽ成形" localSheetId="26">#REF!</definedName>
    <definedName name="能率ｹｰｽ成形" localSheetId="28">#REF!</definedName>
    <definedName name="能率ｹｰｽ成形" localSheetId="29">#REF!</definedName>
    <definedName name="能率ｹｰｽ成形" localSheetId="30">#REF!</definedName>
    <definedName name="能率ｹｰｽ成形" localSheetId="31">#REF!</definedName>
    <definedName name="能率ｹｰｽ成形" localSheetId="32">#REF!</definedName>
    <definedName name="能率ｹｰｽ成形" localSheetId="33">#REF!</definedName>
    <definedName name="能率ｹｰｽ成形" localSheetId="34">#REF!</definedName>
    <definedName name="能率ｹｰｽ成形" localSheetId="35">#REF!</definedName>
    <definedName name="能率ｹｰｽ成形" localSheetId="36">#REF!</definedName>
    <definedName name="能率ｹｰｽ成形" localSheetId="37">#REF!</definedName>
    <definedName name="能率ｹｰｽ成形" localSheetId="38">#REF!</definedName>
    <definedName name="能率ｹｰｽ成形" localSheetId="39">#REF!</definedName>
    <definedName name="能率ｹｰｽ成形" localSheetId="40">#REF!</definedName>
    <definedName name="能率ｹｰｽ成形" localSheetId="41">#REF!</definedName>
    <definedName name="能率ｹｰｽ成形" localSheetId="42">#REF!</definedName>
    <definedName name="能率ｹｰｽ成形" localSheetId="43">#REF!</definedName>
    <definedName name="能率ｹｰｽ成形" localSheetId="44">#REF!</definedName>
    <definedName name="能率ｹｰｽ成形" localSheetId="45">#REF!</definedName>
    <definedName name="能率ｹｰｽ成形" localSheetId="46">#REF!</definedName>
    <definedName name="能率ｹｰｽ成形" localSheetId="47">#REF!</definedName>
    <definedName name="能率ｹｰｽ成形" localSheetId="48">#REF!</definedName>
    <definedName name="能率ｹｰｽ成形" localSheetId="49">#REF!</definedName>
    <definedName name="能率ｹｰｽ成形" localSheetId="50">#REF!</definedName>
    <definedName name="能率ｹｰｽ成形" localSheetId="51">#REF!</definedName>
    <definedName name="能率ｹｰｽ成形" localSheetId="52">#REF!</definedName>
    <definedName name="能率ｹｰｽ成形" localSheetId="53">#REF!</definedName>
    <definedName name="能率ｹｰｽ成形" localSheetId="54">#REF!</definedName>
    <definedName name="能率ｹｰｽ成形" localSheetId="55">#REF!</definedName>
    <definedName name="能率ｹｰｽ成形" localSheetId="56">#REF!</definedName>
    <definedName name="能率ｹｰｽ成形" localSheetId="57">#REF!</definedName>
    <definedName name="能率ｹｰｽ成形" localSheetId="58">#REF!</definedName>
    <definedName name="能率ｹｰｽ成形" localSheetId="59">#REF!</definedName>
    <definedName name="能率ｹｰｽ成形" localSheetId="60">#REF!</definedName>
    <definedName name="能率ｹｰｽ成形" localSheetId="61">#REF!</definedName>
    <definedName name="能率ｹｰｽ成形" localSheetId="62">#REF!</definedName>
    <definedName name="能率ｹｰｽ成形" localSheetId="63">#REF!</definedName>
    <definedName name="能率ｹｰｽ成形" localSheetId="64">#REF!</definedName>
    <definedName name="能率ｹｰｽ成形" localSheetId="65">#REF!</definedName>
    <definedName name="能率ｹｰｽ成形" localSheetId="66">#REF!</definedName>
    <definedName name="能率ｹｰｽ成形" localSheetId="67">#REF!</definedName>
    <definedName name="能率ｹｰｽ成形" localSheetId="68">#REF!</definedName>
    <definedName name="能率ｹｰｽ成形" localSheetId="69">#REF!</definedName>
    <definedName name="能率ｹｰｽ成形" localSheetId="70">#REF!</definedName>
    <definedName name="能率ｹｰｽ成形" localSheetId="71">#REF!</definedName>
    <definedName name="能率ｹｰｽ成形" localSheetId="72">#REF!</definedName>
    <definedName name="能率ｹｰｽ成形" localSheetId="73">#REF!</definedName>
    <definedName name="能率ｹｰｽ成形" localSheetId="74">#REF!</definedName>
    <definedName name="能率ｹｰｽ成形" localSheetId="75">#REF!</definedName>
    <definedName name="能率ｹｰｽ成形" localSheetId="76">#REF!</definedName>
    <definedName name="能率ｹｰｽ成形" localSheetId="77">#REF!</definedName>
    <definedName name="能率ｹｰｽ成形" localSheetId="78">#REF!</definedName>
    <definedName name="能率ｹｰｽ成形" localSheetId="79">#REF!</definedName>
    <definedName name="能率ｹｰｽ成形" localSheetId="80">#REF!</definedName>
    <definedName name="能率ｹｰｽ成形" localSheetId="81">#REF!</definedName>
    <definedName name="能率ｹｰｽ成形" localSheetId="82">#REF!</definedName>
    <definedName name="能率ｹｰｽ成形" localSheetId="83">#REF!</definedName>
    <definedName name="能率ｹｰｽ成形" localSheetId="84">#REF!</definedName>
    <definedName name="能率ｹｰｽ成形" localSheetId="85">#REF!</definedName>
    <definedName name="能率ｹｰｽ成形" localSheetId="86">#REF!</definedName>
    <definedName name="能率ｹｰｽ成形" localSheetId="87">#REF!</definedName>
    <definedName name="能率ｹｰｽ成形" localSheetId="88">#REF!</definedName>
    <definedName name="能率ｹｰｽ成形" localSheetId="89">#REF!</definedName>
    <definedName name="能率ｹｰｽ成形" localSheetId="90">#REF!</definedName>
    <definedName name="能率ｹｰｽ成形" localSheetId="91">#REF!</definedName>
    <definedName name="能率ｹｰｽ成形" localSheetId="92">#REF!</definedName>
    <definedName name="能率ｹｰｽ成形" localSheetId="93">#REF!</definedName>
    <definedName name="能率ｹｰｽ成形" localSheetId="94">#REF!</definedName>
    <definedName name="能率ｹｰｽ成形" localSheetId="95">#REF!</definedName>
    <definedName name="能率ｹｰｽ成形" localSheetId="96">#REF!</definedName>
    <definedName name="能率ｹｰｽ成形" localSheetId="97">#REF!</definedName>
    <definedName name="能率ｹｰｽ成形" localSheetId="98">#REF!</definedName>
    <definedName name="能率ｹｰｽ成形" localSheetId="99">#REF!</definedName>
    <definedName name="能率ｹｰｽ成形" localSheetId="100">#REF!</definedName>
    <definedName name="能率ｹｰｽ成形" localSheetId="101">#REF!</definedName>
    <definedName name="能率ｹｰｽ成形" localSheetId="102">#REF!</definedName>
    <definedName name="能率ｹｰｽ成形" localSheetId="103">#REF!</definedName>
    <definedName name="能率ｹｰｽ成形" localSheetId="15">#REF!</definedName>
    <definedName name="能率ｹｰｽ成形" localSheetId="16">#REF!</definedName>
    <definedName name="能率ｹｰｽ成形" localSheetId="20">#REF!</definedName>
    <definedName name="能率ｹｰｽ成形" localSheetId="21">#REF!</definedName>
    <definedName name="能率ｹｰｽ成形" localSheetId="22">#REF!</definedName>
    <definedName name="能率ｹｰｽ成形" localSheetId="23">#REF!</definedName>
    <definedName name="能率ｹｰｽ成形" localSheetId="17">#REF!</definedName>
    <definedName name="能率ｹｰｽ成形" localSheetId="24">#REF!</definedName>
    <definedName name="能率ｹｰｽ成形" localSheetId="25">#REF!</definedName>
    <definedName name="能率ｹｰｽ成形" localSheetId="18">#REF!</definedName>
    <definedName name="能率ｹｰｽ成形" localSheetId="19">#REF!</definedName>
    <definedName name="能率ｹｰｽ成形" localSheetId="5">#REF!</definedName>
    <definedName name="能率ｹｰｽ成形" localSheetId="6">#REF!</definedName>
    <definedName name="能率ｹｰｽ成形" localSheetId="7">#REF!</definedName>
    <definedName name="能率ｹｰｽ成形" localSheetId="8">#REF!</definedName>
    <definedName name="能率ｹｰｽ成形" localSheetId="9">#REF!</definedName>
    <definedName name="能率ｹｰｽ成形" localSheetId="10">#REF!</definedName>
    <definedName name="能率ｹｰｽ成形" localSheetId="11">#REF!</definedName>
    <definedName name="能率ｹｰｽ成形" localSheetId="12">#REF!</definedName>
    <definedName name="能率ｹｰｽ成形" localSheetId="13">#REF!</definedName>
    <definedName name="能率ｹｰｽ成形" localSheetId="14">#REF!</definedName>
    <definedName name="能率ｹｰｽ成形">#REF!</definedName>
    <definedName name="能率ｹｰｽ塗装" localSheetId="27">#REF!</definedName>
    <definedName name="能率ｹｰｽ塗装" localSheetId="26">#REF!</definedName>
    <definedName name="能率ｹｰｽ塗装" localSheetId="28">#REF!</definedName>
    <definedName name="能率ｹｰｽ塗装" localSheetId="29">#REF!</definedName>
    <definedName name="能率ｹｰｽ塗装" localSheetId="30">#REF!</definedName>
    <definedName name="能率ｹｰｽ塗装" localSheetId="31">#REF!</definedName>
    <definedName name="能率ｹｰｽ塗装" localSheetId="32">#REF!</definedName>
    <definedName name="能率ｹｰｽ塗装" localSheetId="33">#REF!</definedName>
    <definedName name="能率ｹｰｽ塗装" localSheetId="34">#REF!</definedName>
    <definedName name="能率ｹｰｽ塗装" localSheetId="35">#REF!</definedName>
    <definedName name="能率ｹｰｽ塗装" localSheetId="36">#REF!</definedName>
    <definedName name="能率ｹｰｽ塗装" localSheetId="37">#REF!</definedName>
    <definedName name="能率ｹｰｽ塗装" localSheetId="38">#REF!</definedName>
    <definedName name="能率ｹｰｽ塗装" localSheetId="39">#REF!</definedName>
    <definedName name="能率ｹｰｽ塗装" localSheetId="40">#REF!</definedName>
    <definedName name="能率ｹｰｽ塗装" localSheetId="41">#REF!</definedName>
    <definedName name="能率ｹｰｽ塗装" localSheetId="42">#REF!</definedName>
    <definedName name="能率ｹｰｽ塗装" localSheetId="43">#REF!</definedName>
    <definedName name="能率ｹｰｽ塗装" localSheetId="44">#REF!</definedName>
    <definedName name="能率ｹｰｽ塗装" localSheetId="45">#REF!</definedName>
    <definedName name="能率ｹｰｽ塗装" localSheetId="46">#REF!</definedName>
    <definedName name="能率ｹｰｽ塗装" localSheetId="47">#REF!</definedName>
    <definedName name="能率ｹｰｽ塗装" localSheetId="48">#REF!</definedName>
    <definedName name="能率ｹｰｽ塗装" localSheetId="49">#REF!</definedName>
    <definedName name="能率ｹｰｽ塗装" localSheetId="50">#REF!</definedName>
    <definedName name="能率ｹｰｽ塗装" localSheetId="51">#REF!</definedName>
    <definedName name="能率ｹｰｽ塗装" localSheetId="52">#REF!</definedName>
    <definedName name="能率ｹｰｽ塗装" localSheetId="53">#REF!</definedName>
    <definedName name="能率ｹｰｽ塗装" localSheetId="54">#REF!</definedName>
    <definedName name="能率ｹｰｽ塗装" localSheetId="55">#REF!</definedName>
    <definedName name="能率ｹｰｽ塗装" localSheetId="56">#REF!</definedName>
    <definedName name="能率ｹｰｽ塗装" localSheetId="57">#REF!</definedName>
    <definedName name="能率ｹｰｽ塗装" localSheetId="58">#REF!</definedName>
    <definedName name="能率ｹｰｽ塗装" localSheetId="59">#REF!</definedName>
    <definedName name="能率ｹｰｽ塗装" localSheetId="60">#REF!</definedName>
    <definedName name="能率ｹｰｽ塗装" localSheetId="61">#REF!</definedName>
    <definedName name="能率ｹｰｽ塗装" localSheetId="62">#REF!</definedName>
    <definedName name="能率ｹｰｽ塗装" localSheetId="63">#REF!</definedName>
    <definedName name="能率ｹｰｽ塗装" localSheetId="64">#REF!</definedName>
    <definedName name="能率ｹｰｽ塗装" localSheetId="65">#REF!</definedName>
    <definedName name="能率ｹｰｽ塗装" localSheetId="66">#REF!</definedName>
    <definedName name="能率ｹｰｽ塗装" localSheetId="67">#REF!</definedName>
    <definedName name="能率ｹｰｽ塗装" localSheetId="68">#REF!</definedName>
    <definedName name="能率ｹｰｽ塗装" localSheetId="69">#REF!</definedName>
    <definedName name="能率ｹｰｽ塗装" localSheetId="70">#REF!</definedName>
    <definedName name="能率ｹｰｽ塗装" localSheetId="71">#REF!</definedName>
    <definedName name="能率ｹｰｽ塗装" localSheetId="72">#REF!</definedName>
    <definedName name="能率ｹｰｽ塗装" localSheetId="73">#REF!</definedName>
    <definedName name="能率ｹｰｽ塗装" localSheetId="74">#REF!</definedName>
    <definedName name="能率ｹｰｽ塗装" localSheetId="75">#REF!</definedName>
    <definedName name="能率ｹｰｽ塗装" localSheetId="76">#REF!</definedName>
    <definedName name="能率ｹｰｽ塗装" localSheetId="77">#REF!</definedName>
    <definedName name="能率ｹｰｽ塗装" localSheetId="78">#REF!</definedName>
    <definedName name="能率ｹｰｽ塗装" localSheetId="79">#REF!</definedName>
    <definedName name="能率ｹｰｽ塗装" localSheetId="80">#REF!</definedName>
    <definedName name="能率ｹｰｽ塗装" localSheetId="81">#REF!</definedName>
    <definedName name="能率ｹｰｽ塗装" localSheetId="82">#REF!</definedName>
    <definedName name="能率ｹｰｽ塗装" localSheetId="83">#REF!</definedName>
    <definedName name="能率ｹｰｽ塗装" localSheetId="84">#REF!</definedName>
    <definedName name="能率ｹｰｽ塗装" localSheetId="85">#REF!</definedName>
    <definedName name="能率ｹｰｽ塗装" localSheetId="86">#REF!</definedName>
    <definedName name="能率ｹｰｽ塗装" localSheetId="87">#REF!</definedName>
    <definedName name="能率ｹｰｽ塗装" localSheetId="88">#REF!</definedName>
    <definedName name="能率ｹｰｽ塗装" localSheetId="89">#REF!</definedName>
    <definedName name="能率ｹｰｽ塗装" localSheetId="90">#REF!</definedName>
    <definedName name="能率ｹｰｽ塗装" localSheetId="91">#REF!</definedName>
    <definedName name="能率ｹｰｽ塗装" localSheetId="92">#REF!</definedName>
    <definedName name="能率ｹｰｽ塗装" localSheetId="93">#REF!</definedName>
    <definedName name="能率ｹｰｽ塗装" localSheetId="94">#REF!</definedName>
    <definedName name="能率ｹｰｽ塗装" localSheetId="95">#REF!</definedName>
    <definedName name="能率ｹｰｽ塗装" localSheetId="96">#REF!</definedName>
    <definedName name="能率ｹｰｽ塗装" localSheetId="97">#REF!</definedName>
    <definedName name="能率ｹｰｽ塗装" localSheetId="98">#REF!</definedName>
    <definedName name="能率ｹｰｽ塗装" localSheetId="99">#REF!</definedName>
    <definedName name="能率ｹｰｽ塗装" localSheetId="100">#REF!</definedName>
    <definedName name="能率ｹｰｽ塗装" localSheetId="101">#REF!</definedName>
    <definedName name="能率ｹｰｽ塗装" localSheetId="102">#REF!</definedName>
    <definedName name="能率ｹｰｽ塗装" localSheetId="103">#REF!</definedName>
    <definedName name="能率ｹｰｽ塗装" localSheetId="15">#REF!</definedName>
    <definedName name="能率ｹｰｽ塗装" localSheetId="16">#REF!</definedName>
    <definedName name="能率ｹｰｽ塗装" localSheetId="20">#REF!</definedName>
    <definedName name="能率ｹｰｽ塗装" localSheetId="21">#REF!</definedName>
    <definedName name="能率ｹｰｽ塗装" localSheetId="22">#REF!</definedName>
    <definedName name="能率ｹｰｽ塗装" localSheetId="23">#REF!</definedName>
    <definedName name="能率ｹｰｽ塗装" localSheetId="17">#REF!</definedName>
    <definedName name="能率ｹｰｽ塗装" localSheetId="24">#REF!</definedName>
    <definedName name="能率ｹｰｽ塗装" localSheetId="25">#REF!</definedName>
    <definedName name="能率ｹｰｽ塗装" localSheetId="18">#REF!</definedName>
    <definedName name="能率ｹｰｽ塗装" localSheetId="19">#REF!</definedName>
    <definedName name="能率ｹｰｽ塗装" localSheetId="5">#REF!</definedName>
    <definedName name="能率ｹｰｽ塗装" localSheetId="6">#REF!</definedName>
    <definedName name="能率ｹｰｽ塗装" localSheetId="7">#REF!</definedName>
    <definedName name="能率ｹｰｽ塗装" localSheetId="8">#REF!</definedName>
    <definedName name="能率ｹｰｽ塗装" localSheetId="9">#REF!</definedName>
    <definedName name="能率ｹｰｽ塗装" localSheetId="10">#REF!</definedName>
    <definedName name="能率ｹｰｽ塗装" localSheetId="11">#REF!</definedName>
    <definedName name="能率ｹｰｽ塗装" localSheetId="12">#REF!</definedName>
    <definedName name="能率ｹｰｽ塗装" localSheetId="13">#REF!</definedName>
    <definedName name="能率ｹｰｽ塗装" localSheetId="14">#REF!</definedName>
    <definedName name="能率ｹｰｽ塗装">#REF!</definedName>
    <definedName name="能率ｼｰﾄSMT" localSheetId="27">#REF!</definedName>
    <definedName name="能率ｼｰﾄSMT" localSheetId="26">#REF!</definedName>
    <definedName name="能率ｼｰﾄSMT" localSheetId="28">#REF!</definedName>
    <definedName name="能率ｼｰﾄSMT" localSheetId="29">#REF!</definedName>
    <definedName name="能率ｼｰﾄSMT" localSheetId="30">#REF!</definedName>
    <definedName name="能率ｼｰﾄSMT" localSheetId="31">#REF!</definedName>
    <definedName name="能率ｼｰﾄSMT" localSheetId="32">#REF!</definedName>
    <definedName name="能率ｼｰﾄSMT" localSheetId="33">#REF!</definedName>
    <definedName name="能率ｼｰﾄSMT" localSheetId="34">#REF!</definedName>
    <definedName name="能率ｼｰﾄSMT" localSheetId="35">#REF!</definedName>
    <definedName name="能率ｼｰﾄSMT" localSheetId="36">#REF!</definedName>
    <definedName name="能率ｼｰﾄSMT" localSheetId="37">#REF!</definedName>
    <definedName name="能率ｼｰﾄSMT" localSheetId="38">#REF!</definedName>
    <definedName name="能率ｼｰﾄSMT" localSheetId="39">#REF!</definedName>
    <definedName name="能率ｼｰﾄSMT" localSheetId="40">#REF!</definedName>
    <definedName name="能率ｼｰﾄSMT" localSheetId="41">#REF!</definedName>
    <definedName name="能率ｼｰﾄSMT" localSheetId="42">#REF!</definedName>
    <definedName name="能率ｼｰﾄSMT" localSheetId="43">#REF!</definedName>
    <definedName name="能率ｼｰﾄSMT" localSheetId="44">#REF!</definedName>
    <definedName name="能率ｼｰﾄSMT" localSheetId="45">#REF!</definedName>
    <definedName name="能率ｼｰﾄSMT" localSheetId="46">#REF!</definedName>
    <definedName name="能率ｼｰﾄSMT" localSheetId="47">#REF!</definedName>
    <definedName name="能率ｼｰﾄSMT" localSheetId="48">#REF!</definedName>
    <definedName name="能率ｼｰﾄSMT" localSheetId="49">#REF!</definedName>
    <definedName name="能率ｼｰﾄSMT" localSheetId="50">#REF!</definedName>
    <definedName name="能率ｼｰﾄSMT" localSheetId="51">#REF!</definedName>
    <definedName name="能率ｼｰﾄSMT" localSheetId="52">#REF!</definedName>
    <definedName name="能率ｼｰﾄSMT" localSheetId="53">#REF!</definedName>
    <definedName name="能率ｼｰﾄSMT" localSheetId="54">#REF!</definedName>
    <definedName name="能率ｼｰﾄSMT" localSheetId="55">#REF!</definedName>
    <definedName name="能率ｼｰﾄSMT" localSheetId="56">#REF!</definedName>
    <definedName name="能率ｼｰﾄSMT" localSheetId="57">#REF!</definedName>
    <definedName name="能率ｼｰﾄSMT" localSheetId="58">#REF!</definedName>
    <definedName name="能率ｼｰﾄSMT" localSheetId="59">#REF!</definedName>
    <definedName name="能率ｼｰﾄSMT" localSheetId="60">#REF!</definedName>
    <definedName name="能率ｼｰﾄSMT" localSheetId="61">#REF!</definedName>
    <definedName name="能率ｼｰﾄSMT" localSheetId="62">#REF!</definedName>
    <definedName name="能率ｼｰﾄSMT" localSheetId="63">#REF!</definedName>
    <definedName name="能率ｼｰﾄSMT" localSheetId="64">#REF!</definedName>
    <definedName name="能率ｼｰﾄSMT" localSheetId="65">#REF!</definedName>
    <definedName name="能率ｼｰﾄSMT" localSheetId="66">#REF!</definedName>
    <definedName name="能率ｼｰﾄSMT" localSheetId="67">#REF!</definedName>
    <definedName name="能率ｼｰﾄSMT" localSheetId="68">#REF!</definedName>
    <definedName name="能率ｼｰﾄSMT" localSheetId="69">#REF!</definedName>
    <definedName name="能率ｼｰﾄSMT" localSheetId="70">#REF!</definedName>
    <definedName name="能率ｼｰﾄSMT" localSheetId="71">#REF!</definedName>
    <definedName name="能率ｼｰﾄSMT" localSheetId="72">#REF!</definedName>
    <definedName name="能率ｼｰﾄSMT" localSheetId="73">#REF!</definedName>
    <definedName name="能率ｼｰﾄSMT" localSheetId="74">#REF!</definedName>
    <definedName name="能率ｼｰﾄSMT" localSheetId="75">#REF!</definedName>
    <definedName name="能率ｼｰﾄSMT" localSheetId="76">#REF!</definedName>
    <definedName name="能率ｼｰﾄSMT" localSheetId="77">#REF!</definedName>
    <definedName name="能率ｼｰﾄSMT" localSheetId="78">#REF!</definedName>
    <definedName name="能率ｼｰﾄSMT" localSheetId="79">#REF!</definedName>
    <definedName name="能率ｼｰﾄSMT" localSheetId="80">#REF!</definedName>
    <definedName name="能率ｼｰﾄSMT" localSheetId="81">#REF!</definedName>
    <definedName name="能率ｼｰﾄSMT" localSheetId="82">#REF!</definedName>
    <definedName name="能率ｼｰﾄSMT" localSheetId="83">#REF!</definedName>
    <definedName name="能率ｼｰﾄSMT" localSheetId="84">#REF!</definedName>
    <definedName name="能率ｼｰﾄSMT" localSheetId="85">#REF!</definedName>
    <definedName name="能率ｼｰﾄSMT" localSheetId="86">#REF!</definedName>
    <definedName name="能率ｼｰﾄSMT" localSheetId="87">#REF!</definedName>
    <definedName name="能率ｼｰﾄSMT" localSheetId="88">#REF!</definedName>
    <definedName name="能率ｼｰﾄSMT" localSheetId="89">#REF!</definedName>
    <definedName name="能率ｼｰﾄSMT" localSheetId="90">#REF!</definedName>
    <definedName name="能率ｼｰﾄSMT" localSheetId="91">#REF!</definedName>
    <definedName name="能率ｼｰﾄSMT" localSheetId="92">#REF!</definedName>
    <definedName name="能率ｼｰﾄSMT" localSheetId="93">#REF!</definedName>
    <definedName name="能率ｼｰﾄSMT" localSheetId="94">#REF!</definedName>
    <definedName name="能率ｼｰﾄSMT" localSheetId="95">#REF!</definedName>
    <definedName name="能率ｼｰﾄSMT" localSheetId="96">#REF!</definedName>
    <definedName name="能率ｼｰﾄSMT" localSheetId="97">#REF!</definedName>
    <definedName name="能率ｼｰﾄSMT" localSheetId="98">#REF!</definedName>
    <definedName name="能率ｼｰﾄSMT" localSheetId="99">#REF!</definedName>
    <definedName name="能率ｼｰﾄSMT" localSheetId="100">#REF!</definedName>
    <definedName name="能率ｼｰﾄSMT" localSheetId="101">#REF!</definedName>
    <definedName name="能率ｼｰﾄSMT" localSheetId="102">#REF!</definedName>
    <definedName name="能率ｼｰﾄSMT" localSheetId="103">#REF!</definedName>
    <definedName name="能率ｼｰﾄSMT" localSheetId="15">#REF!</definedName>
    <definedName name="能率ｼｰﾄSMT" localSheetId="16">#REF!</definedName>
    <definedName name="能率ｼｰﾄSMT" localSheetId="20">#REF!</definedName>
    <definedName name="能率ｼｰﾄSMT" localSheetId="21">#REF!</definedName>
    <definedName name="能率ｼｰﾄSMT" localSheetId="22">#REF!</definedName>
    <definedName name="能率ｼｰﾄSMT" localSheetId="23">#REF!</definedName>
    <definedName name="能率ｼｰﾄSMT" localSheetId="17">#REF!</definedName>
    <definedName name="能率ｼｰﾄSMT" localSheetId="24">#REF!</definedName>
    <definedName name="能率ｼｰﾄSMT" localSheetId="25">#REF!</definedName>
    <definedName name="能率ｼｰﾄSMT" localSheetId="18">#REF!</definedName>
    <definedName name="能率ｼｰﾄSMT" localSheetId="19">#REF!</definedName>
    <definedName name="能率ｼｰﾄSMT" localSheetId="5">#REF!</definedName>
    <definedName name="能率ｼｰﾄSMT" localSheetId="6">#REF!</definedName>
    <definedName name="能率ｼｰﾄSMT" localSheetId="7">#REF!</definedName>
    <definedName name="能率ｼｰﾄSMT" localSheetId="8">#REF!</definedName>
    <definedName name="能率ｼｰﾄSMT" localSheetId="9">#REF!</definedName>
    <definedName name="能率ｼｰﾄSMT" localSheetId="10">#REF!</definedName>
    <definedName name="能率ｼｰﾄSMT" localSheetId="11">#REF!</definedName>
    <definedName name="能率ｼｰﾄSMT" localSheetId="12">#REF!</definedName>
    <definedName name="能率ｼｰﾄSMT" localSheetId="13">#REF!</definedName>
    <definedName name="能率ｼｰﾄSMT" localSheetId="14">#REF!</definedName>
    <definedName name="能率ｼｰﾄSMT">#REF!</definedName>
    <definedName name="能率ｼｰﾄ自挿" localSheetId="27">#REF!</definedName>
    <definedName name="能率ｼｰﾄ自挿" localSheetId="26">#REF!</definedName>
    <definedName name="能率ｼｰﾄ自挿" localSheetId="28">#REF!</definedName>
    <definedName name="能率ｼｰﾄ自挿" localSheetId="29">#REF!</definedName>
    <definedName name="能率ｼｰﾄ自挿" localSheetId="30">#REF!</definedName>
    <definedName name="能率ｼｰﾄ自挿" localSheetId="31">#REF!</definedName>
    <definedName name="能率ｼｰﾄ自挿" localSheetId="32">#REF!</definedName>
    <definedName name="能率ｼｰﾄ自挿" localSheetId="33">#REF!</definedName>
    <definedName name="能率ｼｰﾄ自挿" localSheetId="34">#REF!</definedName>
    <definedName name="能率ｼｰﾄ自挿" localSheetId="35">#REF!</definedName>
    <definedName name="能率ｼｰﾄ自挿" localSheetId="36">#REF!</definedName>
    <definedName name="能率ｼｰﾄ自挿" localSheetId="37">#REF!</definedName>
    <definedName name="能率ｼｰﾄ自挿" localSheetId="38">#REF!</definedName>
    <definedName name="能率ｼｰﾄ自挿" localSheetId="39">#REF!</definedName>
    <definedName name="能率ｼｰﾄ自挿" localSheetId="40">#REF!</definedName>
    <definedName name="能率ｼｰﾄ自挿" localSheetId="41">#REF!</definedName>
    <definedName name="能率ｼｰﾄ自挿" localSheetId="42">#REF!</definedName>
    <definedName name="能率ｼｰﾄ自挿" localSheetId="43">#REF!</definedName>
    <definedName name="能率ｼｰﾄ自挿" localSheetId="44">#REF!</definedName>
    <definedName name="能率ｼｰﾄ自挿" localSheetId="45">#REF!</definedName>
    <definedName name="能率ｼｰﾄ自挿" localSheetId="46">#REF!</definedName>
    <definedName name="能率ｼｰﾄ自挿" localSheetId="47">#REF!</definedName>
    <definedName name="能率ｼｰﾄ自挿" localSheetId="48">#REF!</definedName>
    <definedName name="能率ｼｰﾄ自挿" localSheetId="49">#REF!</definedName>
    <definedName name="能率ｼｰﾄ自挿" localSheetId="50">#REF!</definedName>
    <definedName name="能率ｼｰﾄ自挿" localSheetId="51">#REF!</definedName>
    <definedName name="能率ｼｰﾄ自挿" localSheetId="52">#REF!</definedName>
    <definedName name="能率ｼｰﾄ自挿" localSheetId="53">#REF!</definedName>
    <definedName name="能率ｼｰﾄ自挿" localSheetId="54">#REF!</definedName>
    <definedName name="能率ｼｰﾄ自挿" localSheetId="55">#REF!</definedName>
    <definedName name="能率ｼｰﾄ自挿" localSheetId="56">#REF!</definedName>
    <definedName name="能率ｼｰﾄ自挿" localSheetId="57">#REF!</definedName>
    <definedName name="能率ｼｰﾄ自挿" localSheetId="58">#REF!</definedName>
    <definedName name="能率ｼｰﾄ自挿" localSheetId="59">#REF!</definedName>
    <definedName name="能率ｼｰﾄ自挿" localSheetId="60">#REF!</definedName>
    <definedName name="能率ｼｰﾄ自挿" localSheetId="61">#REF!</definedName>
    <definedName name="能率ｼｰﾄ自挿" localSheetId="62">#REF!</definedName>
    <definedName name="能率ｼｰﾄ自挿" localSheetId="63">#REF!</definedName>
    <definedName name="能率ｼｰﾄ自挿" localSheetId="64">#REF!</definedName>
    <definedName name="能率ｼｰﾄ自挿" localSheetId="65">#REF!</definedName>
    <definedName name="能率ｼｰﾄ自挿" localSheetId="66">#REF!</definedName>
    <definedName name="能率ｼｰﾄ自挿" localSheetId="67">#REF!</definedName>
    <definedName name="能率ｼｰﾄ自挿" localSheetId="68">#REF!</definedName>
    <definedName name="能率ｼｰﾄ自挿" localSheetId="69">#REF!</definedName>
    <definedName name="能率ｼｰﾄ自挿" localSheetId="70">#REF!</definedName>
    <definedName name="能率ｼｰﾄ自挿" localSheetId="71">#REF!</definedName>
    <definedName name="能率ｼｰﾄ自挿" localSheetId="72">#REF!</definedName>
    <definedName name="能率ｼｰﾄ自挿" localSheetId="73">#REF!</definedName>
    <definedName name="能率ｼｰﾄ自挿" localSheetId="74">#REF!</definedName>
    <definedName name="能率ｼｰﾄ自挿" localSheetId="75">#REF!</definedName>
    <definedName name="能率ｼｰﾄ自挿" localSheetId="76">#REF!</definedName>
    <definedName name="能率ｼｰﾄ自挿" localSheetId="77">#REF!</definedName>
    <definedName name="能率ｼｰﾄ自挿" localSheetId="78">#REF!</definedName>
    <definedName name="能率ｼｰﾄ自挿" localSheetId="79">#REF!</definedName>
    <definedName name="能率ｼｰﾄ自挿" localSheetId="80">#REF!</definedName>
    <definedName name="能率ｼｰﾄ自挿" localSheetId="81">#REF!</definedName>
    <definedName name="能率ｼｰﾄ自挿" localSheetId="82">#REF!</definedName>
    <definedName name="能率ｼｰﾄ自挿" localSheetId="83">#REF!</definedName>
    <definedName name="能率ｼｰﾄ自挿" localSheetId="84">#REF!</definedName>
    <definedName name="能率ｼｰﾄ自挿" localSheetId="85">#REF!</definedName>
    <definedName name="能率ｼｰﾄ自挿" localSheetId="86">#REF!</definedName>
    <definedName name="能率ｼｰﾄ自挿" localSheetId="87">#REF!</definedName>
    <definedName name="能率ｼｰﾄ自挿" localSheetId="88">#REF!</definedName>
    <definedName name="能率ｼｰﾄ自挿" localSheetId="89">#REF!</definedName>
    <definedName name="能率ｼｰﾄ自挿" localSheetId="90">#REF!</definedName>
    <definedName name="能率ｼｰﾄ自挿" localSheetId="91">#REF!</definedName>
    <definedName name="能率ｼｰﾄ自挿" localSheetId="92">#REF!</definedName>
    <definedName name="能率ｼｰﾄ自挿" localSheetId="93">#REF!</definedName>
    <definedName name="能率ｼｰﾄ自挿" localSheetId="94">#REF!</definedName>
    <definedName name="能率ｼｰﾄ自挿" localSheetId="95">#REF!</definedName>
    <definedName name="能率ｼｰﾄ自挿" localSheetId="96">#REF!</definedName>
    <definedName name="能率ｼｰﾄ自挿" localSheetId="97">#REF!</definedName>
    <definedName name="能率ｼｰﾄ自挿" localSheetId="98">#REF!</definedName>
    <definedName name="能率ｼｰﾄ自挿" localSheetId="99">#REF!</definedName>
    <definedName name="能率ｼｰﾄ自挿" localSheetId="100">#REF!</definedName>
    <definedName name="能率ｼｰﾄ自挿" localSheetId="101">#REF!</definedName>
    <definedName name="能率ｼｰﾄ自挿" localSheetId="102">#REF!</definedName>
    <definedName name="能率ｼｰﾄ自挿" localSheetId="103">#REF!</definedName>
    <definedName name="能率ｼｰﾄ自挿" localSheetId="15">#REF!</definedName>
    <definedName name="能率ｼｰﾄ自挿" localSheetId="16">#REF!</definedName>
    <definedName name="能率ｼｰﾄ自挿" localSheetId="20">#REF!</definedName>
    <definedName name="能率ｼｰﾄ自挿" localSheetId="21">#REF!</definedName>
    <definedName name="能率ｼｰﾄ自挿" localSheetId="22">#REF!</definedName>
    <definedName name="能率ｼｰﾄ自挿" localSheetId="23">#REF!</definedName>
    <definedName name="能率ｼｰﾄ自挿" localSheetId="17">#REF!</definedName>
    <definedName name="能率ｼｰﾄ自挿" localSheetId="24">#REF!</definedName>
    <definedName name="能率ｼｰﾄ自挿" localSheetId="25">#REF!</definedName>
    <definedName name="能率ｼｰﾄ自挿" localSheetId="18">#REF!</definedName>
    <definedName name="能率ｼｰﾄ自挿" localSheetId="19">#REF!</definedName>
    <definedName name="能率ｼｰﾄ自挿" localSheetId="5">#REF!</definedName>
    <definedName name="能率ｼｰﾄ自挿" localSheetId="6">#REF!</definedName>
    <definedName name="能率ｼｰﾄ自挿" localSheetId="7">#REF!</definedName>
    <definedName name="能率ｼｰﾄ自挿" localSheetId="8">#REF!</definedName>
    <definedName name="能率ｼｰﾄ自挿" localSheetId="9">#REF!</definedName>
    <definedName name="能率ｼｰﾄ自挿" localSheetId="10">#REF!</definedName>
    <definedName name="能率ｼｰﾄ自挿" localSheetId="11">#REF!</definedName>
    <definedName name="能率ｼｰﾄ自挿" localSheetId="12">#REF!</definedName>
    <definedName name="能率ｼｰﾄ自挿" localSheetId="13">#REF!</definedName>
    <definedName name="能率ｼｰﾄ自挿" localSheetId="14">#REF!</definedName>
    <definedName name="能率ｼｰﾄ自挿">#REF!</definedName>
    <definedName name="能率ｼｰﾄ手挿" localSheetId="27">#REF!</definedName>
    <definedName name="能率ｼｰﾄ手挿" localSheetId="26">#REF!</definedName>
    <definedName name="能率ｼｰﾄ手挿" localSheetId="28">#REF!</definedName>
    <definedName name="能率ｼｰﾄ手挿" localSheetId="29">#REF!</definedName>
    <definedName name="能率ｼｰﾄ手挿" localSheetId="30">#REF!</definedName>
    <definedName name="能率ｼｰﾄ手挿" localSheetId="31">#REF!</definedName>
    <definedName name="能率ｼｰﾄ手挿" localSheetId="32">#REF!</definedName>
    <definedName name="能率ｼｰﾄ手挿" localSheetId="33">#REF!</definedName>
    <definedName name="能率ｼｰﾄ手挿" localSheetId="34">#REF!</definedName>
    <definedName name="能率ｼｰﾄ手挿" localSheetId="35">#REF!</definedName>
    <definedName name="能率ｼｰﾄ手挿" localSheetId="36">#REF!</definedName>
    <definedName name="能率ｼｰﾄ手挿" localSheetId="37">#REF!</definedName>
    <definedName name="能率ｼｰﾄ手挿" localSheetId="38">#REF!</definedName>
    <definedName name="能率ｼｰﾄ手挿" localSheetId="39">#REF!</definedName>
    <definedName name="能率ｼｰﾄ手挿" localSheetId="40">#REF!</definedName>
    <definedName name="能率ｼｰﾄ手挿" localSheetId="41">#REF!</definedName>
    <definedName name="能率ｼｰﾄ手挿" localSheetId="42">#REF!</definedName>
    <definedName name="能率ｼｰﾄ手挿" localSheetId="43">#REF!</definedName>
    <definedName name="能率ｼｰﾄ手挿" localSheetId="44">#REF!</definedName>
    <definedName name="能率ｼｰﾄ手挿" localSheetId="45">#REF!</definedName>
    <definedName name="能率ｼｰﾄ手挿" localSheetId="46">#REF!</definedName>
    <definedName name="能率ｼｰﾄ手挿" localSheetId="47">#REF!</definedName>
    <definedName name="能率ｼｰﾄ手挿" localSheetId="48">#REF!</definedName>
    <definedName name="能率ｼｰﾄ手挿" localSheetId="49">#REF!</definedName>
    <definedName name="能率ｼｰﾄ手挿" localSheetId="50">#REF!</definedName>
    <definedName name="能率ｼｰﾄ手挿" localSheetId="51">#REF!</definedName>
    <definedName name="能率ｼｰﾄ手挿" localSheetId="52">#REF!</definedName>
    <definedName name="能率ｼｰﾄ手挿" localSheetId="53">#REF!</definedName>
    <definedName name="能率ｼｰﾄ手挿" localSheetId="54">#REF!</definedName>
    <definedName name="能率ｼｰﾄ手挿" localSheetId="55">#REF!</definedName>
    <definedName name="能率ｼｰﾄ手挿" localSheetId="56">#REF!</definedName>
    <definedName name="能率ｼｰﾄ手挿" localSheetId="57">#REF!</definedName>
    <definedName name="能率ｼｰﾄ手挿" localSheetId="58">#REF!</definedName>
    <definedName name="能率ｼｰﾄ手挿" localSheetId="59">#REF!</definedName>
    <definedName name="能率ｼｰﾄ手挿" localSheetId="60">#REF!</definedName>
    <definedName name="能率ｼｰﾄ手挿" localSheetId="61">#REF!</definedName>
    <definedName name="能率ｼｰﾄ手挿" localSheetId="62">#REF!</definedName>
    <definedName name="能率ｼｰﾄ手挿" localSheetId="63">#REF!</definedName>
    <definedName name="能率ｼｰﾄ手挿" localSheetId="64">#REF!</definedName>
    <definedName name="能率ｼｰﾄ手挿" localSheetId="65">#REF!</definedName>
    <definedName name="能率ｼｰﾄ手挿" localSheetId="66">#REF!</definedName>
    <definedName name="能率ｼｰﾄ手挿" localSheetId="67">#REF!</definedName>
    <definedName name="能率ｼｰﾄ手挿" localSheetId="68">#REF!</definedName>
    <definedName name="能率ｼｰﾄ手挿" localSheetId="69">#REF!</definedName>
    <definedName name="能率ｼｰﾄ手挿" localSheetId="70">#REF!</definedName>
    <definedName name="能率ｼｰﾄ手挿" localSheetId="71">#REF!</definedName>
    <definedName name="能率ｼｰﾄ手挿" localSheetId="72">#REF!</definedName>
    <definedName name="能率ｼｰﾄ手挿" localSheetId="73">#REF!</definedName>
    <definedName name="能率ｼｰﾄ手挿" localSheetId="74">#REF!</definedName>
    <definedName name="能率ｼｰﾄ手挿" localSheetId="75">#REF!</definedName>
    <definedName name="能率ｼｰﾄ手挿" localSheetId="76">#REF!</definedName>
    <definedName name="能率ｼｰﾄ手挿" localSheetId="77">#REF!</definedName>
    <definedName name="能率ｼｰﾄ手挿" localSheetId="78">#REF!</definedName>
    <definedName name="能率ｼｰﾄ手挿" localSheetId="79">#REF!</definedName>
    <definedName name="能率ｼｰﾄ手挿" localSheetId="80">#REF!</definedName>
    <definedName name="能率ｼｰﾄ手挿" localSheetId="81">#REF!</definedName>
    <definedName name="能率ｼｰﾄ手挿" localSheetId="82">#REF!</definedName>
    <definedName name="能率ｼｰﾄ手挿" localSheetId="83">#REF!</definedName>
    <definedName name="能率ｼｰﾄ手挿" localSheetId="84">#REF!</definedName>
    <definedName name="能率ｼｰﾄ手挿" localSheetId="85">#REF!</definedName>
    <definedName name="能率ｼｰﾄ手挿" localSheetId="86">#REF!</definedName>
    <definedName name="能率ｼｰﾄ手挿" localSheetId="87">#REF!</definedName>
    <definedName name="能率ｼｰﾄ手挿" localSheetId="88">#REF!</definedName>
    <definedName name="能率ｼｰﾄ手挿" localSheetId="89">#REF!</definedName>
    <definedName name="能率ｼｰﾄ手挿" localSheetId="90">#REF!</definedName>
    <definedName name="能率ｼｰﾄ手挿" localSheetId="91">#REF!</definedName>
    <definedName name="能率ｼｰﾄ手挿" localSheetId="92">#REF!</definedName>
    <definedName name="能率ｼｰﾄ手挿" localSheetId="93">#REF!</definedName>
    <definedName name="能率ｼｰﾄ手挿" localSheetId="94">#REF!</definedName>
    <definedName name="能率ｼｰﾄ手挿" localSheetId="95">#REF!</definedName>
    <definedName name="能率ｼｰﾄ手挿" localSheetId="96">#REF!</definedName>
    <definedName name="能率ｼｰﾄ手挿" localSheetId="97">#REF!</definedName>
    <definedName name="能率ｼｰﾄ手挿" localSheetId="98">#REF!</definedName>
    <definedName name="能率ｼｰﾄ手挿" localSheetId="99">#REF!</definedName>
    <definedName name="能率ｼｰﾄ手挿" localSheetId="100">#REF!</definedName>
    <definedName name="能率ｼｰﾄ手挿" localSheetId="101">#REF!</definedName>
    <definedName name="能率ｼｰﾄ手挿" localSheetId="102">#REF!</definedName>
    <definedName name="能率ｼｰﾄ手挿" localSheetId="103">#REF!</definedName>
    <definedName name="能率ｼｰﾄ手挿" localSheetId="15">#REF!</definedName>
    <definedName name="能率ｼｰﾄ手挿" localSheetId="16">#REF!</definedName>
    <definedName name="能率ｼｰﾄ手挿" localSheetId="20">#REF!</definedName>
    <definedName name="能率ｼｰﾄ手挿" localSheetId="21">#REF!</definedName>
    <definedName name="能率ｼｰﾄ手挿" localSheetId="22">#REF!</definedName>
    <definedName name="能率ｼｰﾄ手挿" localSheetId="23">#REF!</definedName>
    <definedName name="能率ｼｰﾄ手挿" localSheetId="17">#REF!</definedName>
    <definedName name="能率ｼｰﾄ手挿" localSheetId="24">#REF!</definedName>
    <definedName name="能率ｼｰﾄ手挿" localSheetId="25">#REF!</definedName>
    <definedName name="能率ｼｰﾄ手挿" localSheetId="18">#REF!</definedName>
    <definedName name="能率ｼｰﾄ手挿" localSheetId="19">#REF!</definedName>
    <definedName name="能率ｼｰﾄ手挿" localSheetId="5">#REF!</definedName>
    <definedName name="能率ｼｰﾄ手挿" localSheetId="6">#REF!</definedName>
    <definedName name="能率ｼｰﾄ手挿" localSheetId="7">#REF!</definedName>
    <definedName name="能率ｼｰﾄ手挿" localSheetId="8">#REF!</definedName>
    <definedName name="能率ｼｰﾄ手挿" localSheetId="9">#REF!</definedName>
    <definedName name="能率ｼｰﾄ手挿" localSheetId="10">#REF!</definedName>
    <definedName name="能率ｼｰﾄ手挿" localSheetId="11">#REF!</definedName>
    <definedName name="能率ｼｰﾄ手挿" localSheetId="12">#REF!</definedName>
    <definedName name="能率ｼｰﾄ手挿" localSheetId="13">#REF!</definedName>
    <definedName name="能率ｼｰﾄ手挿" localSheetId="14">#REF!</definedName>
    <definedName name="能率ｼｰﾄ手挿">#REF!</definedName>
    <definedName name="能率木工機械" localSheetId="27">#REF!</definedName>
    <definedName name="能率木工機械" localSheetId="26">#REF!</definedName>
    <definedName name="能率木工機械" localSheetId="28">#REF!</definedName>
    <definedName name="能率木工機械" localSheetId="29">#REF!</definedName>
    <definedName name="能率木工機械" localSheetId="30">#REF!</definedName>
    <definedName name="能率木工機械" localSheetId="31">#REF!</definedName>
    <definedName name="能率木工機械" localSheetId="32">#REF!</definedName>
    <definedName name="能率木工機械" localSheetId="33">#REF!</definedName>
    <definedName name="能率木工機械" localSheetId="34">#REF!</definedName>
    <definedName name="能率木工機械" localSheetId="35">#REF!</definedName>
    <definedName name="能率木工機械" localSheetId="36">#REF!</definedName>
    <definedName name="能率木工機械" localSheetId="37">#REF!</definedName>
    <definedName name="能率木工機械" localSheetId="38">#REF!</definedName>
    <definedName name="能率木工機械" localSheetId="39">#REF!</definedName>
    <definedName name="能率木工機械" localSheetId="40">#REF!</definedName>
    <definedName name="能率木工機械" localSheetId="41">#REF!</definedName>
    <definedName name="能率木工機械" localSheetId="42">#REF!</definedName>
    <definedName name="能率木工機械" localSheetId="43">#REF!</definedName>
    <definedName name="能率木工機械" localSheetId="44">#REF!</definedName>
    <definedName name="能率木工機械" localSheetId="45">#REF!</definedName>
    <definedName name="能率木工機械" localSheetId="46">#REF!</definedName>
    <definedName name="能率木工機械" localSheetId="47">#REF!</definedName>
    <definedName name="能率木工機械" localSheetId="48">#REF!</definedName>
    <definedName name="能率木工機械" localSheetId="49">#REF!</definedName>
    <definedName name="能率木工機械" localSheetId="50">#REF!</definedName>
    <definedName name="能率木工機械" localSheetId="51">#REF!</definedName>
    <definedName name="能率木工機械" localSheetId="52">#REF!</definedName>
    <definedName name="能率木工機械" localSheetId="53">#REF!</definedName>
    <definedName name="能率木工機械" localSheetId="54">#REF!</definedName>
    <definedName name="能率木工機械" localSheetId="55">#REF!</definedName>
    <definedName name="能率木工機械" localSheetId="56">#REF!</definedName>
    <definedName name="能率木工機械" localSheetId="57">#REF!</definedName>
    <definedName name="能率木工機械" localSheetId="58">#REF!</definedName>
    <definedName name="能率木工機械" localSheetId="59">#REF!</definedName>
    <definedName name="能率木工機械" localSheetId="60">#REF!</definedName>
    <definedName name="能率木工機械" localSheetId="61">#REF!</definedName>
    <definedName name="能率木工機械" localSheetId="62">#REF!</definedName>
    <definedName name="能率木工機械" localSheetId="63">#REF!</definedName>
    <definedName name="能率木工機械" localSheetId="64">#REF!</definedName>
    <definedName name="能率木工機械" localSheetId="65">#REF!</definedName>
    <definedName name="能率木工機械" localSheetId="66">#REF!</definedName>
    <definedName name="能率木工機械" localSheetId="67">#REF!</definedName>
    <definedName name="能率木工機械" localSheetId="68">#REF!</definedName>
    <definedName name="能率木工機械" localSheetId="69">#REF!</definedName>
    <definedName name="能率木工機械" localSheetId="70">#REF!</definedName>
    <definedName name="能率木工機械" localSheetId="71">#REF!</definedName>
    <definedName name="能率木工機械" localSheetId="72">#REF!</definedName>
    <definedName name="能率木工機械" localSheetId="73">#REF!</definedName>
    <definedName name="能率木工機械" localSheetId="74">#REF!</definedName>
    <definedName name="能率木工機械" localSheetId="75">#REF!</definedName>
    <definedName name="能率木工機械" localSheetId="76">#REF!</definedName>
    <definedName name="能率木工機械" localSheetId="77">#REF!</definedName>
    <definedName name="能率木工機械" localSheetId="78">#REF!</definedName>
    <definedName name="能率木工機械" localSheetId="79">#REF!</definedName>
    <definedName name="能率木工機械" localSheetId="80">#REF!</definedName>
    <definedName name="能率木工機械" localSheetId="81">#REF!</definedName>
    <definedName name="能率木工機械" localSheetId="82">#REF!</definedName>
    <definedName name="能率木工機械" localSheetId="83">#REF!</definedName>
    <definedName name="能率木工機械" localSheetId="84">#REF!</definedName>
    <definedName name="能率木工機械" localSheetId="85">#REF!</definedName>
    <definedName name="能率木工機械" localSheetId="86">#REF!</definedName>
    <definedName name="能率木工機械" localSheetId="87">#REF!</definedName>
    <definedName name="能率木工機械" localSheetId="88">#REF!</definedName>
    <definedName name="能率木工機械" localSheetId="89">#REF!</definedName>
    <definedName name="能率木工機械" localSheetId="90">#REF!</definedName>
    <definedName name="能率木工機械" localSheetId="91">#REF!</definedName>
    <definedName name="能率木工機械" localSheetId="92">#REF!</definedName>
    <definedName name="能率木工機械" localSheetId="93">#REF!</definedName>
    <definedName name="能率木工機械" localSheetId="94">#REF!</definedName>
    <definedName name="能率木工機械" localSheetId="95">#REF!</definedName>
    <definedName name="能率木工機械" localSheetId="96">#REF!</definedName>
    <definedName name="能率木工機械" localSheetId="97">#REF!</definedName>
    <definedName name="能率木工機械" localSheetId="98">#REF!</definedName>
    <definedName name="能率木工機械" localSheetId="99">#REF!</definedName>
    <definedName name="能率木工機械" localSheetId="100">#REF!</definedName>
    <definedName name="能率木工機械" localSheetId="101">#REF!</definedName>
    <definedName name="能率木工機械" localSheetId="102">#REF!</definedName>
    <definedName name="能率木工機械" localSheetId="103">#REF!</definedName>
    <definedName name="能率木工機械" localSheetId="15">#REF!</definedName>
    <definedName name="能率木工機械" localSheetId="16">#REF!</definedName>
    <definedName name="能率木工機械" localSheetId="20">#REF!</definedName>
    <definedName name="能率木工機械" localSheetId="21">#REF!</definedName>
    <definedName name="能率木工機械" localSheetId="22">#REF!</definedName>
    <definedName name="能率木工機械" localSheetId="23">#REF!</definedName>
    <definedName name="能率木工機械" localSheetId="17">#REF!</definedName>
    <definedName name="能率木工機械" localSheetId="24">#REF!</definedName>
    <definedName name="能率木工機械" localSheetId="25">#REF!</definedName>
    <definedName name="能率木工機械" localSheetId="18">#REF!</definedName>
    <definedName name="能率木工機械" localSheetId="19">#REF!</definedName>
    <definedName name="能率木工機械" localSheetId="5">#REF!</definedName>
    <definedName name="能率木工機械" localSheetId="6">#REF!</definedName>
    <definedName name="能率木工機械" localSheetId="7">#REF!</definedName>
    <definedName name="能率木工機械" localSheetId="8">#REF!</definedName>
    <definedName name="能率木工機械" localSheetId="9">#REF!</definedName>
    <definedName name="能率木工機械" localSheetId="10">#REF!</definedName>
    <definedName name="能率木工機械" localSheetId="11">#REF!</definedName>
    <definedName name="能率木工機械" localSheetId="12">#REF!</definedName>
    <definedName name="能率木工機械" localSheetId="13">#REF!</definedName>
    <definedName name="能率木工機械" localSheetId="14">#REF!</definedName>
    <definedName name="能率木工機械">#REF!</definedName>
    <definedName name="能率木工組立" localSheetId="27">#REF!</definedName>
    <definedName name="能率木工組立" localSheetId="26">#REF!</definedName>
    <definedName name="能率木工組立" localSheetId="28">#REF!</definedName>
    <definedName name="能率木工組立" localSheetId="29">#REF!</definedName>
    <definedName name="能率木工組立" localSheetId="30">#REF!</definedName>
    <definedName name="能率木工組立" localSheetId="31">#REF!</definedName>
    <definedName name="能率木工組立" localSheetId="32">#REF!</definedName>
    <definedName name="能率木工組立" localSheetId="33">#REF!</definedName>
    <definedName name="能率木工組立" localSheetId="34">#REF!</definedName>
    <definedName name="能率木工組立" localSheetId="35">#REF!</definedName>
    <definedName name="能率木工組立" localSheetId="36">#REF!</definedName>
    <definedName name="能率木工組立" localSheetId="37">#REF!</definedName>
    <definedName name="能率木工組立" localSheetId="38">#REF!</definedName>
    <definedName name="能率木工組立" localSheetId="39">#REF!</definedName>
    <definedName name="能率木工組立" localSheetId="40">#REF!</definedName>
    <definedName name="能率木工組立" localSheetId="41">#REF!</definedName>
    <definedName name="能率木工組立" localSheetId="42">#REF!</definedName>
    <definedName name="能率木工組立" localSheetId="43">#REF!</definedName>
    <definedName name="能率木工組立" localSheetId="44">#REF!</definedName>
    <definedName name="能率木工組立" localSheetId="45">#REF!</definedName>
    <definedName name="能率木工組立" localSheetId="46">#REF!</definedName>
    <definedName name="能率木工組立" localSheetId="47">#REF!</definedName>
    <definedName name="能率木工組立" localSheetId="48">#REF!</definedName>
    <definedName name="能率木工組立" localSheetId="49">#REF!</definedName>
    <definedName name="能率木工組立" localSheetId="50">#REF!</definedName>
    <definedName name="能率木工組立" localSheetId="51">#REF!</definedName>
    <definedName name="能率木工組立" localSheetId="52">#REF!</definedName>
    <definedName name="能率木工組立" localSheetId="53">#REF!</definedName>
    <definedName name="能率木工組立" localSheetId="54">#REF!</definedName>
    <definedName name="能率木工組立" localSheetId="55">#REF!</definedName>
    <definedName name="能率木工組立" localSheetId="56">#REF!</definedName>
    <definedName name="能率木工組立" localSheetId="57">#REF!</definedName>
    <definedName name="能率木工組立" localSheetId="58">#REF!</definedName>
    <definedName name="能率木工組立" localSheetId="59">#REF!</definedName>
    <definedName name="能率木工組立" localSheetId="60">#REF!</definedName>
    <definedName name="能率木工組立" localSheetId="61">#REF!</definedName>
    <definedName name="能率木工組立" localSheetId="62">#REF!</definedName>
    <definedName name="能率木工組立" localSheetId="63">#REF!</definedName>
    <definedName name="能率木工組立" localSheetId="64">#REF!</definedName>
    <definedName name="能率木工組立" localSheetId="65">#REF!</definedName>
    <definedName name="能率木工組立" localSheetId="66">#REF!</definedName>
    <definedName name="能率木工組立" localSheetId="67">#REF!</definedName>
    <definedName name="能率木工組立" localSheetId="68">#REF!</definedName>
    <definedName name="能率木工組立" localSheetId="69">#REF!</definedName>
    <definedName name="能率木工組立" localSheetId="70">#REF!</definedName>
    <definedName name="能率木工組立" localSheetId="71">#REF!</definedName>
    <definedName name="能率木工組立" localSheetId="72">#REF!</definedName>
    <definedName name="能率木工組立" localSheetId="73">#REF!</definedName>
    <definedName name="能率木工組立" localSheetId="74">#REF!</definedName>
    <definedName name="能率木工組立" localSheetId="75">#REF!</definedName>
    <definedName name="能率木工組立" localSheetId="76">#REF!</definedName>
    <definedName name="能率木工組立" localSheetId="77">#REF!</definedName>
    <definedName name="能率木工組立" localSheetId="78">#REF!</definedName>
    <definedName name="能率木工組立" localSheetId="79">#REF!</definedName>
    <definedName name="能率木工組立" localSheetId="80">#REF!</definedName>
    <definedName name="能率木工組立" localSheetId="81">#REF!</definedName>
    <definedName name="能率木工組立" localSheetId="82">#REF!</definedName>
    <definedName name="能率木工組立" localSheetId="83">#REF!</definedName>
    <definedName name="能率木工組立" localSheetId="84">#REF!</definedName>
    <definedName name="能率木工組立" localSheetId="85">#REF!</definedName>
    <definedName name="能率木工組立" localSheetId="86">#REF!</definedName>
    <definedName name="能率木工組立" localSheetId="87">#REF!</definedName>
    <definedName name="能率木工組立" localSheetId="88">#REF!</definedName>
    <definedName name="能率木工組立" localSheetId="89">#REF!</definedName>
    <definedName name="能率木工組立" localSheetId="90">#REF!</definedName>
    <definedName name="能率木工組立" localSheetId="91">#REF!</definedName>
    <definedName name="能率木工組立" localSheetId="92">#REF!</definedName>
    <definedName name="能率木工組立" localSheetId="93">#REF!</definedName>
    <definedName name="能率木工組立" localSheetId="94">#REF!</definedName>
    <definedName name="能率木工組立" localSheetId="95">#REF!</definedName>
    <definedName name="能率木工組立" localSheetId="96">#REF!</definedName>
    <definedName name="能率木工組立" localSheetId="97">#REF!</definedName>
    <definedName name="能率木工組立" localSheetId="98">#REF!</definedName>
    <definedName name="能率木工組立" localSheetId="99">#REF!</definedName>
    <definedName name="能率木工組立" localSheetId="100">#REF!</definedName>
    <definedName name="能率木工組立" localSheetId="101">#REF!</definedName>
    <definedName name="能率木工組立" localSheetId="102">#REF!</definedName>
    <definedName name="能率木工組立" localSheetId="103">#REF!</definedName>
    <definedName name="能率木工組立" localSheetId="15">#REF!</definedName>
    <definedName name="能率木工組立" localSheetId="16">#REF!</definedName>
    <definedName name="能率木工組立" localSheetId="20">#REF!</definedName>
    <definedName name="能率木工組立" localSheetId="21">#REF!</definedName>
    <definedName name="能率木工組立" localSheetId="22">#REF!</definedName>
    <definedName name="能率木工組立" localSheetId="23">#REF!</definedName>
    <definedName name="能率木工組立" localSheetId="17">#REF!</definedName>
    <definedName name="能率木工組立" localSheetId="24">#REF!</definedName>
    <definedName name="能率木工組立" localSheetId="25">#REF!</definedName>
    <definedName name="能率木工組立" localSheetId="18">#REF!</definedName>
    <definedName name="能率木工組立" localSheetId="19">#REF!</definedName>
    <definedName name="能率木工組立" localSheetId="5">#REF!</definedName>
    <definedName name="能率木工組立" localSheetId="6">#REF!</definedName>
    <definedName name="能率木工組立" localSheetId="7">#REF!</definedName>
    <definedName name="能率木工組立" localSheetId="8">#REF!</definedName>
    <definedName name="能率木工組立" localSheetId="9">#REF!</definedName>
    <definedName name="能率木工組立" localSheetId="10">#REF!</definedName>
    <definedName name="能率木工組立" localSheetId="11">#REF!</definedName>
    <definedName name="能率木工組立" localSheetId="12">#REF!</definedName>
    <definedName name="能率木工組立" localSheetId="13">#REF!</definedName>
    <definedName name="能率木工組立" localSheetId="14">#REF!</definedName>
    <definedName name="能率木工組立">#REF!</definedName>
    <definedName name="保険料率" localSheetId="27">#REF!</definedName>
    <definedName name="保険料率" localSheetId="26">#REF!</definedName>
    <definedName name="保険料率" localSheetId="28">#REF!</definedName>
    <definedName name="保険料率" localSheetId="29">#REF!</definedName>
    <definedName name="保険料率" localSheetId="30">#REF!</definedName>
    <definedName name="保険料率" localSheetId="31">#REF!</definedName>
    <definedName name="保険料率" localSheetId="32">#REF!</definedName>
    <definedName name="保険料率" localSheetId="33">#REF!</definedName>
    <definedName name="保険料率" localSheetId="34">#REF!</definedName>
    <definedName name="保険料率" localSheetId="35">#REF!</definedName>
    <definedName name="保険料率" localSheetId="36">#REF!</definedName>
    <definedName name="保険料率" localSheetId="37">#REF!</definedName>
    <definedName name="保険料率" localSheetId="38">#REF!</definedName>
    <definedName name="保険料率" localSheetId="39">#REF!</definedName>
    <definedName name="保険料率" localSheetId="40">#REF!</definedName>
    <definedName name="保険料率" localSheetId="41">#REF!</definedName>
    <definedName name="保険料率" localSheetId="42">#REF!</definedName>
    <definedName name="保険料率" localSheetId="43">#REF!</definedName>
    <definedName name="保険料率" localSheetId="44">#REF!</definedName>
    <definedName name="保険料率" localSheetId="45">#REF!</definedName>
    <definedName name="保険料率" localSheetId="46">#REF!</definedName>
    <definedName name="保険料率" localSheetId="47">#REF!</definedName>
    <definedName name="保険料率" localSheetId="48">#REF!</definedName>
    <definedName name="保険料率" localSheetId="49">#REF!</definedName>
    <definedName name="保険料率" localSheetId="50">#REF!</definedName>
    <definedName name="保険料率" localSheetId="51">#REF!</definedName>
    <definedName name="保険料率" localSheetId="52">#REF!</definedName>
    <definedName name="保険料率" localSheetId="53">#REF!</definedName>
    <definedName name="保険料率" localSheetId="54">#REF!</definedName>
    <definedName name="保険料率" localSheetId="55">#REF!</definedName>
    <definedName name="保険料率" localSheetId="56">#REF!</definedName>
    <definedName name="保険料率" localSheetId="57">#REF!</definedName>
    <definedName name="保険料率" localSheetId="58">#REF!</definedName>
    <definedName name="保険料率" localSheetId="59">#REF!</definedName>
    <definedName name="保険料率" localSheetId="60">#REF!</definedName>
    <definedName name="保険料率" localSheetId="61">#REF!</definedName>
    <definedName name="保険料率" localSheetId="62">#REF!</definedName>
    <definedName name="保険料率" localSheetId="63">#REF!</definedName>
    <definedName name="保険料率" localSheetId="64">#REF!</definedName>
    <definedName name="保険料率" localSheetId="65">#REF!</definedName>
    <definedName name="保険料率" localSheetId="66">#REF!</definedName>
    <definedName name="保険料率" localSheetId="67">#REF!</definedName>
    <definedName name="保険料率" localSheetId="68">#REF!</definedName>
    <definedName name="保険料率" localSheetId="69">#REF!</definedName>
    <definedName name="保険料率" localSheetId="70">#REF!</definedName>
    <definedName name="保険料率" localSheetId="71">#REF!</definedName>
    <definedName name="保険料率" localSheetId="72">#REF!</definedName>
    <definedName name="保険料率" localSheetId="73">#REF!</definedName>
    <definedName name="保険料率" localSheetId="74">#REF!</definedName>
    <definedName name="保険料率" localSheetId="75">#REF!</definedName>
    <definedName name="保険料率" localSheetId="76">#REF!</definedName>
    <definedName name="保険料率" localSheetId="77">#REF!</definedName>
    <definedName name="保険料率" localSheetId="78">#REF!</definedName>
    <definedName name="保険料率" localSheetId="79">#REF!</definedName>
    <definedName name="保険料率" localSheetId="80">#REF!</definedName>
    <definedName name="保険料率" localSheetId="81">#REF!</definedName>
    <definedName name="保険料率" localSheetId="82">#REF!</definedName>
    <definedName name="保険料率" localSheetId="83">#REF!</definedName>
    <definedName name="保険料率" localSheetId="84">#REF!</definedName>
    <definedName name="保険料率" localSheetId="85">#REF!</definedName>
    <definedName name="保険料率" localSheetId="86">#REF!</definedName>
    <definedName name="保険料率" localSheetId="87">#REF!</definedName>
    <definedName name="保険料率" localSheetId="88">#REF!</definedName>
    <definedName name="保険料率" localSheetId="89">#REF!</definedName>
    <definedName name="保険料率" localSheetId="90">#REF!</definedName>
    <definedName name="保険料率" localSheetId="91">#REF!</definedName>
    <definedName name="保険料率" localSheetId="92">#REF!</definedName>
    <definedName name="保険料率" localSheetId="93">#REF!</definedName>
    <definedName name="保険料率" localSheetId="94">#REF!</definedName>
    <definedName name="保険料率" localSheetId="95">#REF!</definedName>
    <definedName name="保険料率" localSheetId="96">#REF!</definedName>
    <definedName name="保険料率" localSheetId="97">#REF!</definedName>
    <definedName name="保険料率" localSheetId="98">#REF!</definedName>
    <definedName name="保険料率" localSheetId="99">#REF!</definedName>
    <definedName name="保険料率" localSheetId="100">#REF!</definedName>
    <definedName name="保険料率" localSheetId="101">#REF!</definedName>
    <definedName name="保険料率" localSheetId="102">#REF!</definedName>
    <definedName name="保険料率" localSheetId="103">#REF!</definedName>
    <definedName name="保険料率" localSheetId="15">#REF!</definedName>
    <definedName name="保険料率" localSheetId="16">#REF!</definedName>
    <definedName name="保険料率" localSheetId="20">#REF!</definedName>
    <definedName name="保険料率" localSheetId="21">#REF!</definedName>
    <definedName name="保険料率" localSheetId="22">#REF!</definedName>
    <definedName name="保険料率" localSheetId="23">#REF!</definedName>
    <definedName name="保険料率" localSheetId="17">#REF!</definedName>
    <definedName name="保険料率" localSheetId="24">#REF!</definedName>
    <definedName name="保険料率" localSheetId="25">#REF!</definedName>
    <definedName name="保険料率" localSheetId="18">#REF!</definedName>
    <definedName name="保険料率" localSheetId="19">#REF!</definedName>
    <definedName name="保険料率" localSheetId="5">#REF!</definedName>
    <definedName name="保険料率" localSheetId="6">#REF!</definedName>
    <definedName name="保険料率" localSheetId="7">#REF!</definedName>
    <definedName name="保険料率" localSheetId="8">#REF!</definedName>
    <definedName name="保険料率" localSheetId="9">#REF!</definedName>
    <definedName name="保険料率" localSheetId="10">#REF!</definedName>
    <definedName name="保険料率" localSheetId="11">#REF!</definedName>
    <definedName name="保険料率" localSheetId="12">#REF!</definedName>
    <definedName name="保険料率" localSheetId="13">#REF!</definedName>
    <definedName name="保険料率" localSheetId="14">#REF!</definedName>
    <definedName name="保険料率">#REF!</definedName>
    <definedName name="本社管理費率" localSheetId="27">#REF!</definedName>
    <definedName name="本社管理費率" localSheetId="26">#REF!</definedName>
    <definedName name="本社管理費率" localSheetId="28">#REF!</definedName>
    <definedName name="本社管理費率" localSheetId="29">#REF!</definedName>
    <definedName name="本社管理費率" localSheetId="30">#REF!</definedName>
    <definedName name="本社管理費率" localSheetId="31">#REF!</definedName>
    <definedName name="本社管理費率" localSheetId="32">#REF!</definedName>
    <definedName name="本社管理費率" localSheetId="33">#REF!</definedName>
    <definedName name="本社管理費率" localSheetId="34">#REF!</definedName>
    <definedName name="本社管理費率" localSheetId="35">#REF!</definedName>
    <definedName name="本社管理費率" localSheetId="36">#REF!</definedName>
    <definedName name="本社管理費率" localSheetId="37">#REF!</definedName>
    <definedName name="本社管理費率" localSheetId="38">#REF!</definedName>
    <definedName name="本社管理費率" localSheetId="39">#REF!</definedName>
    <definedName name="本社管理費率" localSheetId="40">#REF!</definedName>
    <definedName name="本社管理費率" localSheetId="41">#REF!</definedName>
    <definedName name="本社管理費率" localSheetId="42">#REF!</definedName>
    <definedName name="本社管理費率" localSheetId="43">#REF!</definedName>
    <definedName name="本社管理費率" localSheetId="44">#REF!</definedName>
    <definedName name="本社管理費率" localSheetId="45">#REF!</definedName>
    <definedName name="本社管理費率" localSheetId="46">#REF!</definedName>
    <definedName name="本社管理費率" localSheetId="47">#REF!</definedName>
    <definedName name="本社管理費率" localSheetId="48">#REF!</definedName>
    <definedName name="本社管理費率" localSheetId="49">#REF!</definedName>
    <definedName name="本社管理費率" localSheetId="50">#REF!</definedName>
    <definedName name="本社管理費率" localSheetId="51">#REF!</definedName>
    <definedName name="本社管理費率" localSheetId="52">#REF!</definedName>
    <definedName name="本社管理費率" localSheetId="53">#REF!</definedName>
    <definedName name="本社管理費率" localSheetId="54">#REF!</definedName>
    <definedName name="本社管理費率" localSheetId="55">#REF!</definedName>
    <definedName name="本社管理費率" localSheetId="56">#REF!</definedName>
    <definedName name="本社管理費率" localSheetId="57">#REF!</definedName>
    <definedName name="本社管理費率" localSheetId="58">#REF!</definedName>
    <definedName name="本社管理費率" localSheetId="59">#REF!</definedName>
    <definedName name="本社管理費率" localSheetId="60">#REF!</definedName>
    <definedName name="本社管理費率" localSheetId="61">#REF!</definedName>
    <definedName name="本社管理費率" localSheetId="62">#REF!</definedName>
    <definedName name="本社管理費率" localSheetId="63">#REF!</definedName>
    <definedName name="本社管理費率" localSheetId="64">#REF!</definedName>
    <definedName name="本社管理費率" localSheetId="65">#REF!</definedName>
    <definedName name="本社管理費率" localSheetId="66">#REF!</definedName>
    <definedName name="本社管理費率" localSheetId="67">#REF!</definedName>
    <definedName name="本社管理費率" localSheetId="68">#REF!</definedName>
    <definedName name="本社管理費率" localSheetId="69">#REF!</definedName>
    <definedName name="本社管理費率" localSheetId="70">#REF!</definedName>
    <definedName name="本社管理費率" localSheetId="71">#REF!</definedName>
    <definedName name="本社管理費率" localSheetId="72">#REF!</definedName>
    <definedName name="本社管理費率" localSheetId="73">#REF!</definedName>
    <definedName name="本社管理費率" localSheetId="74">#REF!</definedName>
    <definedName name="本社管理費率" localSheetId="75">#REF!</definedName>
    <definedName name="本社管理費率" localSheetId="76">#REF!</definedName>
    <definedName name="本社管理費率" localSheetId="77">#REF!</definedName>
    <definedName name="本社管理費率" localSheetId="78">#REF!</definedName>
    <definedName name="本社管理費率" localSheetId="79">#REF!</definedName>
    <definedName name="本社管理費率" localSheetId="80">#REF!</definedName>
    <definedName name="本社管理費率" localSheetId="81">#REF!</definedName>
    <definedName name="本社管理費率" localSheetId="82">#REF!</definedName>
    <definedName name="本社管理費率" localSheetId="83">#REF!</definedName>
    <definedName name="本社管理費率" localSheetId="84">#REF!</definedName>
    <definedName name="本社管理費率" localSheetId="85">#REF!</definedName>
    <definedName name="本社管理費率" localSheetId="86">#REF!</definedName>
    <definedName name="本社管理費率" localSheetId="87">#REF!</definedName>
    <definedName name="本社管理費率" localSheetId="88">#REF!</definedName>
    <definedName name="本社管理費率" localSheetId="89">#REF!</definedName>
    <definedName name="本社管理費率" localSheetId="90">#REF!</definedName>
    <definedName name="本社管理費率" localSheetId="91">#REF!</definedName>
    <definedName name="本社管理費率" localSheetId="92">#REF!</definedName>
    <definedName name="本社管理費率" localSheetId="93">#REF!</definedName>
    <definedName name="本社管理費率" localSheetId="94">#REF!</definedName>
    <definedName name="本社管理費率" localSheetId="95">#REF!</definedName>
    <definedName name="本社管理費率" localSheetId="96">#REF!</definedName>
    <definedName name="本社管理費率" localSheetId="97">#REF!</definedName>
    <definedName name="本社管理費率" localSheetId="98">#REF!</definedName>
    <definedName name="本社管理費率" localSheetId="99">#REF!</definedName>
    <definedName name="本社管理費率" localSheetId="100">#REF!</definedName>
    <definedName name="本社管理費率" localSheetId="101">#REF!</definedName>
    <definedName name="本社管理費率" localSheetId="102">#REF!</definedName>
    <definedName name="本社管理費率" localSheetId="103">#REF!</definedName>
    <definedName name="本社管理費率" localSheetId="15">#REF!</definedName>
    <definedName name="本社管理費率" localSheetId="16">#REF!</definedName>
    <definedName name="本社管理費率" localSheetId="20">#REF!</definedName>
    <definedName name="本社管理費率" localSheetId="21">#REF!</definedName>
    <definedName name="本社管理費率" localSheetId="22">#REF!</definedName>
    <definedName name="本社管理費率" localSheetId="23">#REF!</definedName>
    <definedName name="本社管理費率" localSheetId="17">#REF!</definedName>
    <definedName name="本社管理費率" localSheetId="24">#REF!</definedName>
    <definedName name="本社管理費率" localSheetId="25">#REF!</definedName>
    <definedName name="本社管理費率" localSheetId="18">#REF!</definedName>
    <definedName name="本社管理費率" localSheetId="19">#REF!</definedName>
    <definedName name="本社管理費率" localSheetId="5">#REF!</definedName>
    <definedName name="本社管理費率" localSheetId="6">#REF!</definedName>
    <definedName name="本社管理費率" localSheetId="7">#REF!</definedName>
    <definedName name="本社管理費率" localSheetId="8">#REF!</definedName>
    <definedName name="本社管理費率" localSheetId="9">#REF!</definedName>
    <definedName name="本社管理費率" localSheetId="10">#REF!</definedName>
    <definedName name="本社管理費率" localSheetId="11">#REF!</definedName>
    <definedName name="本社管理費率" localSheetId="12">#REF!</definedName>
    <definedName name="本社管理費率" localSheetId="13">#REF!</definedName>
    <definedName name="本社管理費率" localSheetId="14">#REF!</definedName>
    <definedName name="本社管理費率">#REF!</definedName>
    <definedName name="本社生産共通費率" localSheetId="27">#REF!</definedName>
    <definedName name="本社生産共通費率" localSheetId="26">#REF!</definedName>
    <definedName name="本社生産共通費率" localSheetId="28">#REF!</definedName>
    <definedName name="本社生産共通費率" localSheetId="29">#REF!</definedName>
    <definedName name="本社生産共通費率" localSheetId="30">#REF!</definedName>
    <definedName name="本社生産共通費率" localSheetId="31">#REF!</definedName>
    <definedName name="本社生産共通費率" localSheetId="32">#REF!</definedName>
    <definedName name="本社生産共通費率" localSheetId="33">#REF!</definedName>
    <definedName name="本社生産共通費率" localSheetId="34">#REF!</definedName>
    <definedName name="本社生産共通費率" localSheetId="35">#REF!</definedName>
    <definedName name="本社生産共通費率" localSheetId="36">#REF!</definedName>
    <definedName name="本社生産共通費率" localSheetId="37">#REF!</definedName>
    <definedName name="本社生産共通費率" localSheetId="38">#REF!</definedName>
    <definedName name="本社生産共通費率" localSheetId="39">#REF!</definedName>
    <definedName name="本社生産共通費率" localSheetId="40">#REF!</definedName>
    <definedName name="本社生産共通費率" localSheetId="41">#REF!</definedName>
    <definedName name="本社生産共通費率" localSheetId="42">#REF!</definedName>
    <definedName name="本社生産共通費率" localSheetId="43">#REF!</definedName>
    <definedName name="本社生産共通費率" localSheetId="44">#REF!</definedName>
    <definedName name="本社生産共通費率" localSheetId="45">#REF!</definedName>
    <definedName name="本社生産共通費率" localSheetId="46">#REF!</definedName>
    <definedName name="本社生産共通費率" localSheetId="47">#REF!</definedName>
    <definedName name="本社生産共通費率" localSheetId="48">#REF!</definedName>
    <definedName name="本社生産共通費率" localSheetId="49">#REF!</definedName>
    <definedName name="本社生産共通費率" localSheetId="50">#REF!</definedName>
    <definedName name="本社生産共通費率" localSheetId="51">#REF!</definedName>
    <definedName name="本社生産共通費率" localSheetId="52">#REF!</definedName>
    <definedName name="本社生産共通費率" localSheetId="53">#REF!</definedName>
    <definedName name="本社生産共通費率" localSheetId="54">#REF!</definedName>
    <definedName name="本社生産共通費率" localSheetId="55">#REF!</definedName>
    <definedName name="本社生産共通費率" localSheetId="56">#REF!</definedName>
    <definedName name="本社生産共通費率" localSheetId="57">#REF!</definedName>
    <definedName name="本社生産共通費率" localSheetId="58">#REF!</definedName>
    <definedName name="本社生産共通費率" localSheetId="59">#REF!</definedName>
    <definedName name="本社生産共通費率" localSheetId="60">#REF!</definedName>
    <definedName name="本社生産共通費率" localSheetId="61">#REF!</definedName>
    <definedName name="本社生産共通費率" localSheetId="62">#REF!</definedName>
    <definedName name="本社生産共通費率" localSheetId="63">#REF!</definedName>
    <definedName name="本社生産共通費率" localSheetId="64">#REF!</definedName>
    <definedName name="本社生産共通費率" localSheetId="65">#REF!</definedName>
    <definedName name="本社生産共通費率" localSheetId="66">#REF!</definedName>
    <definedName name="本社生産共通費率" localSheetId="67">#REF!</definedName>
    <definedName name="本社生産共通費率" localSheetId="68">#REF!</definedName>
    <definedName name="本社生産共通費率" localSheetId="69">#REF!</definedName>
    <definedName name="本社生産共通費率" localSheetId="70">#REF!</definedName>
    <definedName name="本社生産共通費率" localSheetId="71">#REF!</definedName>
    <definedName name="本社生産共通費率" localSheetId="72">#REF!</definedName>
    <definedName name="本社生産共通費率" localSheetId="73">#REF!</definedName>
    <definedName name="本社生産共通費率" localSheetId="74">#REF!</definedName>
    <definedName name="本社生産共通費率" localSheetId="75">#REF!</definedName>
    <definedName name="本社生産共通費率" localSheetId="76">#REF!</definedName>
    <definedName name="本社生産共通費率" localSheetId="77">#REF!</definedName>
    <definedName name="本社生産共通費率" localSheetId="78">#REF!</definedName>
    <definedName name="本社生産共通費率" localSheetId="79">#REF!</definedName>
    <definedName name="本社生産共通費率" localSheetId="80">#REF!</definedName>
    <definedName name="本社生産共通費率" localSheetId="81">#REF!</definedName>
    <definedName name="本社生産共通費率" localSheetId="82">#REF!</definedName>
    <definedName name="本社生産共通費率" localSheetId="83">#REF!</definedName>
    <definedName name="本社生産共通費率" localSheetId="84">#REF!</definedName>
    <definedName name="本社生産共通費率" localSheetId="85">#REF!</definedName>
    <definedName name="本社生産共通費率" localSheetId="86">#REF!</definedName>
    <definedName name="本社生産共通費率" localSheetId="87">#REF!</definedName>
    <definedName name="本社生産共通費率" localSheetId="88">#REF!</definedName>
    <definedName name="本社生産共通費率" localSheetId="89">#REF!</definedName>
    <definedName name="本社生産共通費率" localSheetId="90">#REF!</definedName>
    <definedName name="本社生産共通費率" localSheetId="91">#REF!</definedName>
    <definedName name="本社生産共通費率" localSheetId="92">#REF!</definedName>
    <definedName name="本社生産共通費率" localSheetId="93">#REF!</definedName>
    <definedName name="本社生産共通費率" localSheetId="94">#REF!</definedName>
    <definedName name="本社生産共通費率" localSheetId="95">#REF!</definedName>
    <definedName name="本社生産共通費率" localSheetId="96">#REF!</definedName>
    <definedName name="本社生産共通費率" localSheetId="97">#REF!</definedName>
    <definedName name="本社生産共通費率" localSheetId="98">#REF!</definedName>
    <definedName name="本社生産共通費率" localSheetId="99">#REF!</definedName>
    <definedName name="本社生産共通費率" localSheetId="100">#REF!</definedName>
    <definedName name="本社生産共通費率" localSheetId="101">#REF!</definedName>
    <definedName name="本社生産共通費率" localSheetId="102">#REF!</definedName>
    <definedName name="本社生産共通費率" localSheetId="103">#REF!</definedName>
    <definedName name="本社生産共通費率" localSheetId="15">#REF!</definedName>
    <definedName name="本社生産共通費率" localSheetId="16">#REF!</definedName>
    <definedName name="本社生産共通費率" localSheetId="20">#REF!</definedName>
    <definedName name="本社生産共通費率" localSheetId="21">#REF!</definedName>
    <definedName name="本社生産共通費率" localSheetId="22">#REF!</definedName>
    <definedName name="本社生産共通費率" localSheetId="23">#REF!</definedName>
    <definedName name="本社生産共通費率" localSheetId="17">#REF!</definedName>
    <definedName name="本社生産共通費率" localSheetId="24">#REF!</definedName>
    <definedName name="本社生産共通費率" localSheetId="25">#REF!</definedName>
    <definedName name="本社生産共通費率" localSheetId="18">#REF!</definedName>
    <definedName name="本社生産共通費率" localSheetId="19">#REF!</definedName>
    <definedName name="本社生産共通費率" localSheetId="5">#REF!</definedName>
    <definedName name="本社生産共通費率" localSheetId="6">#REF!</definedName>
    <definedName name="本社生産共通費率" localSheetId="7">#REF!</definedName>
    <definedName name="本社生産共通費率" localSheetId="8">#REF!</definedName>
    <definedName name="本社生産共通費率" localSheetId="9">#REF!</definedName>
    <definedName name="本社生産共通費率" localSheetId="10">#REF!</definedName>
    <definedName name="本社生産共通費率" localSheetId="11">#REF!</definedName>
    <definedName name="本社生産共通費率" localSheetId="12">#REF!</definedName>
    <definedName name="本社生産共通費率" localSheetId="13">#REF!</definedName>
    <definedName name="本社生産共通費率" localSheetId="14">#REF!</definedName>
    <definedName name="本社生産共通費率">#REF!</definedName>
    <definedName name="本社補助部門費率" localSheetId="27">#REF!</definedName>
    <definedName name="本社補助部門費率" localSheetId="26">#REF!</definedName>
    <definedName name="本社補助部門費率" localSheetId="28">#REF!</definedName>
    <definedName name="本社補助部門費率" localSheetId="29">#REF!</definedName>
    <definedName name="本社補助部門費率" localSheetId="30">#REF!</definedName>
    <definedName name="本社補助部門費率" localSheetId="31">#REF!</definedName>
    <definedName name="本社補助部門費率" localSheetId="32">#REF!</definedName>
    <definedName name="本社補助部門費率" localSheetId="33">#REF!</definedName>
    <definedName name="本社補助部門費率" localSheetId="34">#REF!</definedName>
    <definedName name="本社補助部門費率" localSheetId="35">#REF!</definedName>
    <definedName name="本社補助部門費率" localSheetId="36">#REF!</definedName>
    <definedName name="本社補助部門費率" localSheetId="37">#REF!</definedName>
    <definedName name="本社補助部門費率" localSheetId="38">#REF!</definedName>
    <definedName name="本社補助部門費率" localSheetId="39">#REF!</definedName>
    <definedName name="本社補助部門費率" localSheetId="40">#REF!</definedName>
    <definedName name="本社補助部門費率" localSheetId="41">#REF!</definedName>
    <definedName name="本社補助部門費率" localSheetId="42">#REF!</definedName>
    <definedName name="本社補助部門費率" localSheetId="43">#REF!</definedName>
    <definedName name="本社補助部門費率" localSheetId="44">#REF!</definedName>
    <definedName name="本社補助部門費率" localSheetId="45">#REF!</definedName>
    <definedName name="本社補助部門費率" localSheetId="46">#REF!</definedName>
    <definedName name="本社補助部門費率" localSheetId="47">#REF!</definedName>
    <definedName name="本社補助部門費率" localSheetId="48">#REF!</definedName>
    <definedName name="本社補助部門費率" localSheetId="49">#REF!</definedName>
    <definedName name="本社補助部門費率" localSheetId="50">#REF!</definedName>
    <definedName name="本社補助部門費率" localSheetId="51">#REF!</definedName>
    <definedName name="本社補助部門費率" localSheetId="52">#REF!</definedName>
    <definedName name="本社補助部門費率" localSheetId="53">#REF!</definedName>
    <definedName name="本社補助部門費率" localSheetId="54">#REF!</definedName>
    <definedName name="本社補助部門費率" localSheetId="55">#REF!</definedName>
    <definedName name="本社補助部門費率" localSheetId="56">#REF!</definedName>
    <definedName name="本社補助部門費率" localSheetId="57">#REF!</definedName>
    <definedName name="本社補助部門費率" localSheetId="58">#REF!</definedName>
    <definedName name="本社補助部門費率" localSheetId="59">#REF!</definedName>
    <definedName name="本社補助部門費率" localSheetId="60">#REF!</definedName>
    <definedName name="本社補助部門費率" localSheetId="61">#REF!</definedName>
    <definedName name="本社補助部門費率" localSheetId="62">#REF!</definedName>
    <definedName name="本社補助部門費率" localSheetId="63">#REF!</definedName>
    <definedName name="本社補助部門費率" localSheetId="64">#REF!</definedName>
    <definedName name="本社補助部門費率" localSheetId="65">#REF!</definedName>
    <definedName name="本社補助部門費率" localSheetId="66">#REF!</definedName>
    <definedName name="本社補助部門費率" localSheetId="67">#REF!</definedName>
    <definedName name="本社補助部門費率" localSheetId="68">#REF!</definedName>
    <definedName name="本社補助部門費率" localSheetId="69">#REF!</definedName>
    <definedName name="本社補助部門費率" localSheetId="70">#REF!</definedName>
    <definedName name="本社補助部門費率" localSheetId="71">#REF!</definedName>
    <definedName name="本社補助部門費率" localSheetId="72">#REF!</definedName>
    <definedName name="本社補助部門費率" localSheetId="73">#REF!</definedName>
    <definedName name="本社補助部門費率" localSheetId="74">#REF!</definedName>
    <definedName name="本社補助部門費率" localSheetId="75">#REF!</definedName>
    <definedName name="本社補助部門費率" localSheetId="76">#REF!</definedName>
    <definedName name="本社補助部門費率" localSheetId="77">#REF!</definedName>
    <definedName name="本社補助部門費率" localSheetId="78">#REF!</definedName>
    <definedName name="本社補助部門費率" localSheetId="79">#REF!</definedName>
    <definedName name="本社補助部門費率" localSheetId="80">#REF!</definedName>
    <definedName name="本社補助部門費率" localSheetId="81">#REF!</definedName>
    <definedName name="本社補助部門費率" localSheetId="82">#REF!</definedName>
    <definedName name="本社補助部門費率" localSheetId="83">#REF!</definedName>
    <definedName name="本社補助部門費率" localSheetId="84">#REF!</definedName>
    <definedName name="本社補助部門費率" localSheetId="85">#REF!</definedName>
    <definedName name="本社補助部門費率" localSheetId="86">#REF!</definedName>
    <definedName name="本社補助部門費率" localSheetId="87">#REF!</definedName>
    <definedName name="本社補助部門費率" localSheetId="88">#REF!</definedName>
    <definedName name="本社補助部門費率" localSheetId="89">#REF!</definedName>
    <definedName name="本社補助部門費率" localSheetId="90">#REF!</definedName>
    <definedName name="本社補助部門費率" localSheetId="91">#REF!</definedName>
    <definedName name="本社補助部門費率" localSheetId="92">#REF!</definedName>
    <definedName name="本社補助部門費率" localSheetId="93">#REF!</definedName>
    <definedName name="本社補助部門費率" localSheetId="94">#REF!</definedName>
    <definedName name="本社補助部門費率" localSheetId="95">#REF!</definedName>
    <definedName name="本社補助部門費率" localSheetId="96">#REF!</definedName>
    <definedName name="本社補助部門費率" localSheetId="97">#REF!</definedName>
    <definedName name="本社補助部門費率" localSheetId="98">#REF!</definedName>
    <definedName name="本社補助部門費率" localSheetId="99">#REF!</definedName>
    <definedName name="本社補助部門費率" localSheetId="100">#REF!</definedName>
    <definedName name="本社補助部門費率" localSheetId="101">#REF!</definedName>
    <definedName name="本社補助部門費率" localSheetId="102">#REF!</definedName>
    <definedName name="本社補助部門費率" localSheetId="103">#REF!</definedName>
    <definedName name="本社補助部門費率" localSheetId="15">#REF!</definedName>
    <definedName name="本社補助部門費率" localSheetId="16">#REF!</definedName>
    <definedName name="本社補助部門費率" localSheetId="20">#REF!</definedName>
    <definedName name="本社補助部門費率" localSheetId="21">#REF!</definedName>
    <definedName name="本社補助部門費率" localSheetId="22">#REF!</definedName>
    <definedName name="本社補助部門費率" localSheetId="23">#REF!</definedName>
    <definedName name="本社補助部門費率" localSheetId="17">#REF!</definedName>
    <definedName name="本社補助部門費率" localSheetId="24">#REF!</definedName>
    <definedName name="本社補助部門費率" localSheetId="25">#REF!</definedName>
    <definedName name="本社補助部門費率" localSheetId="18">#REF!</definedName>
    <definedName name="本社補助部門費率" localSheetId="19">#REF!</definedName>
    <definedName name="本社補助部門費率" localSheetId="5">#REF!</definedName>
    <definedName name="本社補助部門費率" localSheetId="6">#REF!</definedName>
    <definedName name="本社補助部門費率" localSheetId="7">#REF!</definedName>
    <definedName name="本社補助部門費率" localSheetId="8">#REF!</definedName>
    <definedName name="本社補助部門費率" localSheetId="9">#REF!</definedName>
    <definedName name="本社補助部門費率" localSheetId="10">#REF!</definedName>
    <definedName name="本社補助部門費率" localSheetId="11">#REF!</definedName>
    <definedName name="本社補助部門費率" localSheetId="12">#REF!</definedName>
    <definedName name="本社補助部門費率" localSheetId="13">#REF!</definedName>
    <definedName name="本社補助部門費率" localSheetId="14">#REF!</definedName>
    <definedName name="本社補助部門費率">#REF!</definedName>
    <definedName name="輸送．輸出諸掛率" localSheetId="27">#REF!</definedName>
    <definedName name="輸送．輸出諸掛率" localSheetId="26">#REF!</definedName>
    <definedName name="輸送．輸出諸掛率" localSheetId="28">#REF!</definedName>
    <definedName name="輸送．輸出諸掛率" localSheetId="29">#REF!</definedName>
    <definedName name="輸送．輸出諸掛率" localSheetId="30">#REF!</definedName>
    <definedName name="輸送．輸出諸掛率" localSheetId="31">#REF!</definedName>
    <definedName name="輸送．輸出諸掛率" localSheetId="32">#REF!</definedName>
    <definedName name="輸送．輸出諸掛率" localSheetId="33">#REF!</definedName>
    <definedName name="輸送．輸出諸掛率" localSheetId="34">#REF!</definedName>
    <definedName name="輸送．輸出諸掛率" localSheetId="35">#REF!</definedName>
    <definedName name="輸送．輸出諸掛率" localSheetId="36">#REF!</definedName>
    <definedName name="輸送．輸出諸掛率" localSheetId="37">#REF!</definedName>
    <definedName name="輸送．輸出諸掛率" localSheetId="38">#REF!</definedName>
    <definedName name="輸送．輸出諸掛率" localSheetId="39">#REF!</definedName>
    <definedName name="輸送．輸出諸掛率" localSheetId="40">#REF!</definedName>
    <definedName name="輸送．輸出諸掛率" localSheetId="41">#REF!</definedName>
    <definedName name="輸送．輸出諸掛率" localSheetId="42">#REF!</definedName>
    <definedName name="輸送．輸出諸掛率" localSheetId="43">#REF!</definedName>
    <definedName name="輸送．輸出諸掛率" localSheetId="44">#REF!</definedName>
    <definedName name="輸送．輸出諸掛率" localSheetId="45">#REF!</definedName>
    <definedName name="輸送．輸出諸掛率" localSheetId="46">#REF!</definedName>
    <definedName name="輸送．輸出諸掛率" localSheetId="47">#REF!</definedName>
    <definedName name="輸送．輸出諸掛率" localSheetId="48">#REF!</definedName>
    <definedName name="輸送．輸出諸掛率" localSheetId="49">#REF!</definedName>
    <definedName name="輸送．輸出諸掛率" localSheetId="50">#REF!</definedName>
    <definedName name="輸送．輸出諸掛率" localSheetId="51">#REF!</definedName>
    <definedName name="輸送．輸出諸掛率" localSheetId="52">#REF!</definedName>
    <definedName name="輸送．輸出諸掛率" localSheetId="53">#REF!</definedName>
    <definedName name="輸送．輸出諸掛率" localSheetId="54">#REF!</definedName>
    <definedName name="輸送．輸出諸掛率" localSheetId="55">#REF!</definedName>
    <definedName name="輸送．輸出諸掛率" localSheetId="56">#REF!</definedName>
    <definedName name="輸送．輸出諸掛率" localSheetId="57">#REF!</definedName>
    <definedName name="輸送．輸出諸掛率" localSheetId="58">#REF!</definedName>
    <definedName name="輸送．輸出諸掛率" localSheetId="59">#REF!</definedName>
    <definedName name="輸送．輸出諸掛率" localSheetId="60">#REF!</definedName>
    <definedName name="輸送．輸出諸掛率" localSheetId="61">#REF!</definedName>
    <definedName name="輸送．輸出諸掛率" localSheetId="62">#REF!</definedName>
    <definedName name="輸送．輸出諸掛率" localSheetId="63">#REF!</definedName>
    <definedName name="輸送．輸出諸掛率" localSheetId="64">#REF!</definedName>
    <definedName name="輸送．輸出諸掛率" localSheetId="65">#REF!</definedName>
    <definedName name="輸送．輸出諸掛率" localSheetId="66">#REF!</definedName>
    <definedName name="輸送．輸出諸掛率" localSheetId="67">#REF!</definedName>
    <definedName name="輸送．輸出諸掛率" localSheetId="68">#REF!</definedName>
    <definedName name="輸送．輸出諸掛率" localSheetId="69">#REF!</definedName>
    <definedName name="輸送．輸出諸掛率" localSheetId="70">#REF!</definedName>
    <definedName name="輸送．輸出諸掛率" localSheetId="71">#REF!</definedName>
    <definedName name="輸送．輸出諸掛率" localSheetId="72">#REF!</definedName>
    <definedName name="輸送．輸出諸掛率" localSheetId="73">#REF!</definedName>
    <definedName name="輸送．輸出諸掛率" localSheetId="74">#REF!</definedName>
    <definedName name="輸送．輸出諸掛率" localSheetId="75">#REF!</definedName>
    <definedName name="輸送．輸出諸掛率" localSheetId="76">#REF!</definedName>
    <definedName name="輸送．輸出諸掛率" localSheetId="77">#REF!</definedName>
    <definedName name="輸送．輸出諸掛率" localSheetId="78">#REF!</definedName>
    <definedName name="輸送．輸出諸掛率" localSheetId="79">#REF!</definedName>
    <definedName name="輸送．輸出諸掛率" localSheetId="80">#REF!</definedName>
    <definedName name="輸送．輸出諸掛率" localSheetId="81">#REF!</definedName>
    <definedName name="輸送．輸出諸掛率" localSheetId="82">#REF!</definedName>
    <definedName name="輸送．輸出諸掛率" localSheetId="83">#REF!</definedName>
    <definedName name="輸送．輸出諸掛率" localSheetId="84">#REF!</definedName>
    <definedName name="輸送．輸出諸掛率" localSheetId="85">#REF!</definedName>
    <definedName name="輸送．輸出諸掛率" localSheetId="86">#REF!</definedName>
    <definedName name="輸送．輸出諸掛率" localSheetId="87">#REF!</definedName>
    <definedName name="輸送．輸出諸掛率" localSheetId="88">#REF!</definedName>
    <definedName name="輸送．輸出諸掛率" localSheetId="89">#REF!</definedName>
    <definedName name="輸送．輸出諸掛率" localSheetId="90">#REF!</definedName>
    <definedName name="輸送．輸出諸掛率" localSheetId="91">#REF!</definedName>
    <definedName name="輸送．輸出諸掛率" localSheetId="92">#REF!</definedName>
    <definedName name="輸送．輸出諸掛率" localSheetId="93">#REF!</definedName>
    <definedName name="輸送．輸出諸掛率" localSheetId="94">#REF!</definedName>
    <definedName name="輸送．輸出諸掛率" localSheetId="95">#REF!</definedName>
    <definedName name="輸送．輸出諸掛率" localSheetId="96">#REF!</definedName>
    <definedName name="輸送．輸出諸掛率" localSheetId="97">#REF!</definedName>
    <definedName name="輸送．輸出諸掛率" localSheetId="98">#REF!</definedName>
    <definedName name="輸送．輸出諸掛率" localSheetId="99">#REF!</definedName>
    <definedName name="輸送．輸出諸掛率" localSheetId="100">#REF!</definedName>
    <definedName name="輸送．輸出諸掛率" localSheetId="101">#REF!</definedName>
    <definedName name="輸送．輸出諸掛率" localSheetId="102">#REF!</definedName>
    <definedName name="輸送．輸出諸掛率" localSheetId="103">#REF!</definedName>
    <definedName name="輸送．輸出諸掛率" localSheetId="15">#REF!</definedName>
    <definedName name="輸送．輸出諸掛率" localSheetId="16">#REF!</definedName>
    <definedName name="輸送．輸出諸掛率" localSheetId="20">#REF!</definedName>
    <definedName name="輸送．輸出諸掛率" localSheetId="21">#REF!</definedName>
    <definedName name="輸送．輸出諸掛率" localSheetId="22">#REF!</definedName>
    <definedName name="輸送．輸出諸掛率" localSheetId="23">#REF!</definedName>
    <definedName name="輸送．輸出諸掛率" localSheetId="17">#REF!</definedName>
    <definedName name="輸送．輸出諸掛率" localSheetId="24">#REF!</definedName>
    <definedName name="輸送．輸出諸掛率" localSheetId="25">#REF!</definedName>
    <definedName name="輸送．輸出諸掛率" localSheetId="18">#REF!</definedName>
    <definedName name="輸送．輸出諸掛率" localSheetId="19">#REF!</definedName>
    <definedName name="輸送．輸出諸掛率" localSheetId="5">#REF!</definedName>
    <definedName name="輸送．輸出諸掛率" localSheetId="6">#REF!</definedName>
    <definedName name="輸送．輸出諸掛率" localSheetId="7">#REF!</definedName>
    <definedName name="輸送．輸出諸掛率" localSheetId="8">#REF!</definedName>
    <definedName name="輸送．輸出諸掛率" localSheetId="9">#REF!</definedName>
    <definedName name="輸送．輸出諸掛率" localSheetId="10">#REF!</definedName>
    <definedName name="輸送．輸出諸掛率" localSheetId="11">#REF!</definedName>
    <definedName name="輸送．輸出諸掛率" localSheetId="12">#REF!</definedName>
    <definedName name="輸送．輸出諸掛率" localSheetId="13">#REF!</definedName>
    <definedName name="輸送．輸出諸掛率" localSheetId="14">#REF!</definedName>
    <definedName name="輸送．輸出諸掛率">#REF!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9849" l="1"/>
  <c r="E26" i="9849"/>
  <c r="W25" i="9849"/>
  <c r="V25" i="9849"/>
  <c r="M25" i="9849"/>
  <c r="L25" i="9849"/>
  <c r="J25" i="9849"/>
  <c r="I25" i="9849"/>
  <c r="H25" i="9849"/>
  <c r="G25" i="9849"/>
  <c r="E25" i="9849"/>
  <c r="C25" i="9849"/>
  <c r="W24" i="9849"/>
  <c r="V24" i="9849"/>
  <c r="M24" i="9849"/>
  <c r="L24" i="9849"/>
  <c r="J24" i="9849"/>
  <c r="I24" i="9849"/>
  <c r="H24" i="9849"/>
  <c r="G24" i="9849"/>
  <c r="E24" i="9849"/>
  <c r="C24" i="9849"/>
  <c r="W23" i="9849"/>
  <c r="V23" i="9849"/>
  <c r="M23" i="9849"/>
  <c r="L23" i="9849"/>
  <c r="J23" i="9849"/>
  <c r="I23" i="9849"/>
  <c r="H23" i="9849"/>
  <c r="G23" i="9849"/>
  <c r="E23" i="9849"/>
  <c r="C23" i="9849"/>
  <c r="W22" i="9849"/>
  <c r="V22" i="9849"/>
  <c r="M22" i="9849"/>
  <c r="L22" i="9849"/>
  <c r="J22" i="9849"/>
  <c r="I22" i="9849"/>
  <c r="H22" i="9849"/>
  <c r="G22" i="9849"/>
  <c r="E22" i="9849"/>
  <c r="C22" i="9849"/>
  <c r="W21" i="9849"/>
  <c r="V21" i="9849"/>
  <c r="M21" i="9849"/>
  <c r="L21" i="9849"/>
  <c r="J21" i="9849"/>
  <c r="I21" i="9849"/>
  <c r="H21" i="9849"/>
  <c r="G21" i="9849"/>
  <c r="E21" i="9849"/>
  <c r="C21" i="9849"/>
  <c r="W20" i="9849"/>
  <c r="V20" i="9849"/>
  <c r="M20" i="9849"/>
  <c r="L20" i="9849"/>
  <c r="J20" i="9849"/>
  <c r="I20" i="9849"/>
  <c r="G20" i="9849"/>
  <c r="H20" i="9849" s="1"/>
  <c r="E20" i="9849"/>
  <c r="C20" i="9849"/>
  <c r="W19" i="9849"/>
  <c r="W27" i="9849" s="1"/>
  <c r="V19" i="9849"/>
  <c r="M19" i="9849"/>
  <c r="L19" i="9849"/>
  <c r="J19" i="9849"/>
  <c r="I19" i="9849"/>
  <c r="G19" i="9849"/>
  <c r="H19" i="9849" s="1"/>
  <c r="E19" i="9849"/>
  <c r="C19" i="9849"/>
  <c r="W18" i="9849"/>
  <c r="V18" i="9849"/>
  <c r="M18" i="9849"/>
  <c r="L18" i="9849"/>
  <c r="J18" i="9849"/>
  <c r="I18" i="9849"/>
  <c r="H18" i="9849"/>
  <c r="G18" i="9849"/>
  <c r="E18" i="9849"/>
  <c r="C18" i="9849"/>
  <c r="J5" i="9849"/>
  <c r="W21" i="9848"/>
  <c r="V21" i="9848"/>
  <c r="M21" i="9848"/>
  <c r="L21" i="9848"/>
  <c r="J21" i="9848"/>
  <c r="I21" i="9848"/>
  <c r="G21" i="9848"/>
  <c r="H21" i="9848" s="1"/>
  <c r="E21" i="9848"/>
  <c r="C21" i="9848"/>
  <c r="W20" i="9848"/>
  <c r="V20" i="9848"/>
  <c r="M20" i="9848"/>
  <c r="L20" i="9848"/>
  <c r="J20" i="9848"/>
  <c r="I20" i="9848"/>
  <c r="H20" i="9848"/>
  <c r="G20" i="9848"/>
  <c r="E20" i="9848"/>
  <c r="C20" i="9848"/>
  <c r="H27" i="9849" l="1"/>
  <c r="M27" i="9849"/>
  <c r="L27" i="9849"/>
  <c r="D29" i="9848" l="1"/>
  <c r="E28" i="9848"/>
  <c r="W27" i="9848"/>
  <c r="V27" i="9848"/>
  <c r="M27" i="9848"/>
  <c r="L27" i="9848"/>
  <c r="J27" i="9848"/>
  <c r="I27" i="9848"/>
  <c r="H27" i="9848"/>
  <c r="G27" i="9848"/>
  <c r="E27" i="9848"/>
  <c r="C27" i="9848"/>
  <c r="W26" i="9848"/>
  <c r="V26" i="9848"/>
  <c r="M26" i="9848"/>
  <c r="L26" i="9848"/>
  <c r="J26" i="9848"/>
  <c r="I26" i="9848"/>
  <c r="G26" i="9848"/>
  <c r="H26" i="9848" s="1"/>
  <c r="E26" i="9848"/>
  <c r="C26" i="9848"/>
  <c r="W25" i="9848"/>
  <c r="V25" i="9848"/>
  <c r="M25" i="9848"/>
  <c r="L25" i="9848"/>
  <c r="J25" i="9848"/>
  <c r="I25" i="9848"/>
  <c r="G25" i="9848"/>
  <c r="H25" i="9848" s="1"/>
  <c r="E25" i="9848"/>
  <c r="C25" i="9848"/>
  <c r="W24" i="9848"/>
  <c r="V24" i="9848"/>
  <c r="M24" i="9848"/>
  <c r="L24" i="9848"/>
  <c r="J24" i="9848"/>
  <c r="I24" i="9848"/>
  <c r="G24" i="9848"/>
  <c r="H24" i="9848" s="1"/>
  <c r="E24" i="9848"/>
  <c r="C24" i="9848"/>
  <c r="W23" i="9848"/>
  <c r="V23" i="9848"/>
  <c r="M23" i="9848"/>
  <c r="L23" i="9848"/>
  <c r="J23" i="9848"/>
  <c r="I23" i="9848"/>
  <c r="G23" i="9848"/>
  <c r="H23" i="9848" s="1"/>
  <c r="E23" i="9848"/>
  <c r="C23" i="9848"/>
  <c r="W22" i="9848"/>
  <c r="V22" i="9848"/>
  <c r="M22" i="9848"/>
  <c r="L22" i="9848"/>
  <c r="J22" i="9848"/>
  <c r="I22" i="9848"/>
  <c r="G22" i="9848"/>
  <c r="H22" i="9848" s="1"/>
  <c r="E22" i="9848"/>
  <c r="C22" i="9848"/>
  <c r="W19" i="9848"/>
  <c r="V19" i="9848"/>
  <c r="M19" i="9848"/>
  <c r="L19" i="9848"/>
  <c r="J19" i="9848"/>
  <c r="I19" i="9848"/>
  <c r="G19" i="9848"/>
  <c r="H19" i="9848" s="1"/>
  <c r="E19" i="9848"/>
  <c r="C19" i="9848"/>
  <c r="W18" i="9848"/>
  <c r="V18" i="9848"/>
  <c r="M18" i="9848"/>
  <c r="L18" i="9848"/>
  <c r="J18" i="9848"/>
  <c r="I18" i="9848"/>
  <c r="H18" i="9848"/>
  <c r="G18" i="9848"/>
  <c r="E18" i="9848"/>
  <c r="C18" i="9848"/>
  <c r="J5" i="9848"/>
  <c r="V24" i="9847"/>
  <c r="L23" i="9847"/>
  <c r="W22" i="9847"/>
  <c r="V22" i="9847"/>
  <c r="M22" i="9847"/>
  <c r="L22" i="9847"/>
  <c r="J22" i="9847"/>
  <c r="I22" i="9847"/>
  <c r="G22" i="9847"/>
  <c r="H22" i="9847" s="1"/>
  <c r="E22" i="9847"/>
  <c r="C22" i="9847"/>
  <c r="W21" i="9847"/>
  <c r="V21" i="9847"/>
  <c r="M21" i="9847"/>
  <c r="L21" i="9847"/>
  <c r="J21" i="9847"/>
  <c r="I21" i="9847"/>
  <c r="G21" i="9847"/>
  <c r="H21" i="9847" s="1"/>
  <c r="E21" i="9847"/>
  <c r="C21" i="9847"/>
  <c r="E26" i="9847"/>
  <c r="W25" i="9847"/>
  <c r="V25" i="9847"/>
  <c r="M25" i="9847"/>
  <c r="L25" i="9847"/>
  <c r="J25" i="9847"/>
  <c r="I25" i="9847"/>
  <c r="H25" i="9847"/>
  <c r="G25" i="9847"/>
  <c r="E25" i="9847"/>
  <c r="C25" i="9847"/>
  <c r="W24" i="9847"/>
  <c r="M24" i="9847"/>
  <c r="L24" i="9847"/>
  <c r="J24" i="9847"/>
  <c r="G24" i="9847"/>
  <c r="H24" i="9847" s="1"/>
  <c r="E24" i="9847"/>
  <c r="C24" i="9847"/>
  <c r="M23" i="9847"/>
  <c r="G23" i="9847"/>
  <c r="H23" i="9847" s="1"/>
  <c r="W20" i="9847"/>
  <c r="V20" i="9847"/>
  <c r="M20" i="9847"/>
  <c r="L20" i="9847"/>
  <c r="J20" i="9847"/>
  <c r="I20" i="9847"/>
  <c r="G20" i="9847"/>
  <c r="H20" i="9847" s="1"/>
  <c r="E20" i="9847"/>
  <c r="C20" i="9847"/>
  <c r="W19" i="9847"/>
  <c r="V19" i="9847"/>
  <c r="M19" i="9847"/>
  <c r="L19" i="9847"/>
  <c r="J19" i="9847"/>
  <c r="I19" i="9847"/>
  <c r="G19" i="9847"/>
  <c r="H19" i="9847" s="1"/>
  <c r="E19" i="9847"/>
  <c r="C19" i="9847"/>
  <c r="W18" i="9847"/>
  <c r="V18" i="9847"/>
  <c r="M18" i="9847"/>
  <c r="L18" i="9847"/>
  <c r="J18" i="9847"/>
  <c r="I18" i="9847"/>
  <c r="H18" i="9847"/>
  <c r="G18" i="9847"/>
  <c r="E18" i="9847"/>
  <c r="C18" i="9847"/>
  <c r="J5" i="9847"/>
  <c r="M26" i="9846"/>
  <c r="L21" i="9846"/>
  <c r="W26" i="9846"/>
  <c r="V26" i="9846"/>
  <c r="J26" i="9846"/>
  <c r="I26" i="9846"/>
  <c r="E26" i="9846"/>
  <c r="C26" i="9846"/>
  <c r="W25" i="9846"/>
  <c r="V25" i="9846"/>
  <c r="M25" i="9846"/>
  <c r="L25" i="9846"/>
  <c r="J25" i="9846"/>
  <c r="I25" i="9846"/>
  <c r="G25" i="9846"/>
  <c r="H25" i="9846" s="1"/>
  <c r="E25" i="9846"/>
  <c r="C25" i="9846"/>
  <c r="W24" i="9846"/>
  <c r="V24" i="9846"/>
  <c r="M24" i="9846"/>
  <c r="L24" i="9846"/>
  <c r="J24" i="9846"/>
  <c r="I24" i="9846"/>
  <c r="G24" i="9846"/>
  <c r="H24" i="9846" s="1"/>
  <c r="E24" i="9846"/>
  <c r="C24" i="9846"/>
  <c r="E28" i="9846"/>
  <c r="W27" i="9846"/>
  <c r="V27" i="9846"/>
  <c r="M27" i="9846"/>
  <c r="L27" i="9846"/>
  <c r="J27" i="9846"/>
  <c r="I27" i="9846"/>
  <c r="H27" i="9846"/>
  <c r="G27" i="9846"/>
  <c r="E27" i="9846"/>
  <c r="C27" i="9846"/>
  <c r="W23" i="9846"/>
  <c r="V23" i="9846"/>
  <c r="M23" i="9846"/>
  <c r="L23" i="9846"/>
  <c r="J23" i="9846"/>
  <c r="I23" i="9846"/>
  <c r="G23" i="9846"/>
  <c r="H23" i="9846" s="1"/>
  <c r="E23" i="9846"/>
  <c r="C23" i="9846"/>
  <c r="W22" i="9846"/>
  <c r="V22" i="9846"/>
  <c r="M22" i="9846"/>
  <c r="L22" i="9846"/>
  <c r="J22" i="9846"/>
  <c r="I22" i="9846"/>
  <c r="G22" i="9846"/>
  <c r="H22" i="9846" s="1"/>
  <c r="E22" i="9846"/>
  <c r="C22" i="9846"/>
  <c r="G21" i="9846"/>
  <c r="H21" i="9846" s="1"/>
  <c r="W20" i="9846"/>
  <c r="V20" i="9846"/>
  <c r="M20" i="9846"/>
  <c r="L20" i="9846"/>
  <c r="J20" i="9846"/>
  <c r="I20" i="9846"/>
  <c r="H20" i="9846"/>
  <c r="G20" i="9846"/>
  <c r="E20" i="9846"/>
  <c r="C20" i="9846"/>
  <c r="W19" i="9846"/>
  <c r="V19" i="9846"/>
  <c r="M19" i="9846"/>
  <c r="L19" i="9846"/>
  <c r="J19" i="9846"/>
  <c r="I19" i="9846"/>
  <c r="G19" i="9846"/>
  <c r="H19" i="9846" s="1"/>
  <c r="E19" i="9846"/>
  <c r="C19" i="9846"/>
  <c r="W18" i="9846"/>
  <c r="V18" i="9846"/>
  <c r="M18" i="9846"/>
  <c r="L18" i="9846"/>
  <c r="J18" i="9846"/>
  <c r="I18" i="9846"/>
  <c r="H18" i="9846"/>
  <c r="G18" i="9846"/>
  <c r="E18" i="9846"/>
  <c r="C18" i="9846"/>
  <c r="J5" i="9846"/>
  <c r="D30" i="9845"/>
  <c r="E29" i="9845"/>
  <c r="W28" i="9845"/>
  <c r="V28" i="9845"/>
  <c r="M28" i="9845"/>
  <c r="L28" i="9845"/>
  <c r="J28" i="9845"/>
  <c r="I28" i="9845"/>
  <c r="H28" i="9845"/>
  <c r="G28" i="9845"/>
  <c r="E28" i="9845"/>
  <c r="C28" i="9845"/>
  <c r="W27" i="9845"/>
  <c r="V27" i="9845"/>
  <c r="M27" i="9845"/>
  <c r="L27" i="9845"/>
  <c r="J27" i="9845"/>
  <c r="I27" i="9845"/>
  <c r="G27" i="9845"/>
  <c r="H27" i="9845" s="1"/>
  <c r="E27" i="9845"/>
  <c r="C27" i="9845"/>
  <c r="W26" i="9845"/>
  <c r="V26" i="9845"/>
  <c r="M26" i="9845"/>
  <c r="L26" i="9845"/>
  <c r="J26" i="9845"/>
  <c r="I26" i="9845"/>
  <c r="G26" i="9845"/>
  <c r="H26" i="9845" s="1"/>
  <c r="E26" i="9845"/>
  <c r="C26" i="9845"/>
  <c r="W25" i="9845"/>
  <c r="V25" i="9845"/>
  <c r="M25" i="9845"/>
  <c r="L25" i="9845"/>
  <c r="J25" i="9845"/>
  <c r="I25" i="9845"/>
  <c r="G25" i="9845"/>
  <c r="H25" i="9845" s="1"/>
  <c r="E25" i="9845"/>
  <c r="C25" i="9845"/>
  <c r="W24" i="9845"/>
  <c r="V24" i="9845"/>
  <c r="M24" i="9845"/>
  <c r="L24" i="9845"/>
  <c r="J24" i="9845"/>
  <c r="I24" i="9845"/>
  <c r="G24" i="9845"/>
  <c r="H24" i="9845" s="1"/>
  <c r="E24" i="9845"/>
  <c r="C24" i="9845"/>
  <c r="W23" i="9845"/>
  <c r="V23" i="9845"/>
  <c r="M23" i="9845"/>
  <c r="L23" i="9845"/>
  <c r="J23" i="9845"/>
  <c r="I23" i="9845"/>
  <c r="G23" i="9845"/>
  <c r="H23" i="9845" s="1"/>
  <c r="E23" i="9845"/>
  <c r="C23" i="9845"/>
  <c r="W22" i="9845"/>
  <c r="V22" i="9845"/>
  <c r="M22" i="9845"/>
  <c r="L22" i="9845"/>
  <c r="J22" i="9845"/>
  <c r="I22" i="9845"/>
  <c r="G22" i="9845"/>
  <c r="H22" i="9845" s="1"/>
  <c r="E22" i="9845"/>
  <c r="C22" i="9845"/>
  <c r="W21" i="9845"/>
  <c r="V21" i="9845"/>
  <c r="M21" i="9845"/>
  <c r="L21" i="9845"/>
  <c r="J21" i="9845"/>
  <c r="I21" i="9845"/>
  <c r="G21" i="9845"/>
  <c r="H21" i="9845" s="1"/>
  <c r="E21" i="9845"/>
  <c r="C21" i="9845"/>
  <c r="W20" i="9845"/>
  <c r="V20" i="9845"/>
  <c r="M20" i="9845"/>
  <c r="L20" i="9845"/>
  <c r="J20" i="9845"/>
  <c r="I20" i="9845"/>
  <c r="H20" i="9845"/>
  <c r="G20" i="9845"/>
  <c r="E20" i="9845"/>
  <c r="C20" i="9845"/>
  <c r="W19" i="9845"/>
  <c r="V19" i="9845"/>
  <c r="M19" i="9845"/>
  <c r="L19" i="9845"/>
  <c r="J19" i="9845"/>
  <c r="I19" i="9845"/>
  <c r="G19" i="9845"/>
  <c r="H19" i="9845" s="1"/>
  <c r="E19" i="9845"/>
  <c r="C19" i="9845"/>
  <c r="W18" i="9845"/>
  <c r="V18" i="9845"/>
  <c r="M18" i="9845"/>
  <c r="L18" i="9845"/>
  <c r="J18" i="9845"/>
  <c r="I18" i="9845"/>
  <c r="H18" i="9845"/>
  <c r="G18" i="9845"/>
  <c r="E18" i="9845"/>
  <c r="C18" i="9845"/>
  <c r="J5" i="9845"/>
  <c r="H29" i="9848" l="1"/>
  <c r="W29" i="9848"/>
  <c r="L29" i="9848"/>
  <c r="M29" i="9848"/>
  <c r="I24" i="9847"/>
  <c r="I23" i="9847"/>
  <c r="V23" i="9847"/>
  <c r="C23" i="9847"/>
  <c r="J23" i="9847"/>
  <c r="W23" i="9847"/>
  <c r="E23" i="9847"/>
  <c r="D27" i="9847"/>
  <c r="H27" i="9847"/>
  <c r="M27" i="9847"/>
  <c r="W27" i="9847"/>
  <c r="L27" i="9847"/>
  <c r="I21" i="9846"/>
  <c r="M21" i="9846"/>
  <c r="V21" i="9846"/>
  <c r="M29" i="9846"/>
  <c r="D29" i="9846"/>
  <c r="G26" i="9846"/>
  <c r="H26" i="9846" s="1"/>
  <c r="H29" i="9846" s="1"/>
  <c r="L26" i="9846"/>
  <c r="L29" i="9846" s="1"/>
  <c r="C21" i="9846"/>
  <c r="J21" i="9846"/>
  <c r="W21" i="9846"/>
  <c r="W29" i="9846" s="1"/>
  <c r="E21" i="9846"/>
  <c r="L30" i="9845"/>
  <c r="M30" i="9845"/>
  <c r="W30" i="9845"/>
  <c r="H30" i="9845"/>
  <c r="W29" i="9844" l="1"/>
  <c r="V29" i="9844"/>
  <c r="M29" i="9844"/>
  <c r="L29" i="9844"/>
  <c r="J29" i="9844"/>
  <c r="I29" i="9844"/>
  <c r="G29" i="9844"/>
  <c r="H29" i="9844" s="1"/>
  <c r="E29" i="9844"/>
  <c r="C29" i="9844"/>
  <c r="W28" i="9844"/>
  <c r="V28" i="9844"/>
  <c r="M28" i="9844"/>
  <c r="L28" i="9844"/>
  <c r="J28" i="9844"/>
  <c r="I28" i="9844"/>
  <c r="G28" i="9844"/>
  <c r="H28" i="9844" s="1"/>
  <c r="E28" i="9844"/>
  <c r="C28" i="9844"/>
  <c r="W27" i="9844"/>
  <c r="V27" i="9844"/>
  <c r="M27" i="9844"/>
  <c r="L27" i="9844"/>
  <c r="J27" i="9844"/>
  <c r="I27" i="9844"/>
  <c r="G27" i="9844"/>
  <c r="H27" i="9844" s="1"/>
  <c r="E27" i="9844"/>
  <c r="C27" i="9844"/>
  <c r="W26" i="9844"/>
  <c r="V26" i="9844"/>
  <c r="M26" i="9844"/>
  <c r="L26" i="9844"/>
  <c r="J26" i="9844"/>
  <c r="I26" i="9844"/>
  <c r="G26" i="9844"/>
  <c r="H26" i="9844" s="1"/>
  <c r="E26" i="9844"/>
  <c r="C26" i="9844"/>
  <c r="W25" i="9844"/>
  <c r="V25" i="9844"/>
  <c r="M25" i="9844"/>
  <c r="L25" i="9844"/>
  <c r="J25" i="9844"/>
  <c r="I25" i="9844"/>
  <c r="G25" i="9844"/>
  <c r="H25" i="9844" s="1"/>
  <c r="E25" i="9844"/>
  <c r="C25" i="9844"/>
  <c r="W24" i="9844"/>
  <c r="V24" i="9844"/>
  <c r="M24" i="9844"/>
  <c r="L24" i="9844"/>
  <c r="J24" i="9844"/>
  <c r="I24" i="9844"/>
  <c r="G24" i="9844"/>
  <c r="H24" i="9844" s="1"/>
  <c r="E24" i="9844"/>
  <c r="C24" i="9844"/>
  <c r="W23" i="9844"/>
  <c r="V23" i="9844"/>
  <c r="M23" i="9844"/>
  <c r="L23" i="9844"/>
  <c r="J23" i="9844"/>
  <c r="I23" i="9844"/>
  <c r="G23" i="9844"/>
  <c r="H23" i="9844" s="1"/>
  <c r="E23" i="9844"/>
  <c r="C23" i="9844"/>
  <c r="D32" i="9844" l="1"/>
  <c r="E31" i="9844"/>
  <c r="W30" i="9844"/>
  <c r="V30" i="9844"/>
  <c r="M30" i="9844"/>
  <c r="L30" i="9844"/>
  <c r="J30" i="9844"/>
  <c r="I30" i="9844"/>
  <c r="H30" i="9844"/>
  <c r="G30" i="9844"/>
  <c r="E30" i="9844"/>
  <c r="C30" i="9844"/>
  <c r="W22" i="9844"/>
  <c r="V22" i="9844"/>
  <c r="M22" i="9844"/>
  <c r="L22" i="9844"/>
  <c r="J22" i="9844"/>
  <c r="I22" i="9844"/>
  <c r="H22" i="9844"/>
  <c r="G22" i="9844"/>
  <c r="E22" i="9844"/>
  <c r="C22" i="9844"/>
  <c r="W21" i="9844"/>
  <c r="V21" i="9844"/>
  <c r="M21" i="9844"/>
  <c r="L21" i="9844"/>
  <c r="J21" i="9844"/>
  <c r="I21" i="9844"/>
  <c r="G21" i="9844"/>
  <c r="H21" i="9844" s="1"/>
  <c r="E21" i="9844"/>
  <c r="C21" i="9844"/>
  <c r="W20" i="9844"/>
  <c r="V20" i="9844"/>
  <c r="M20" i="9844"/>
  <c r="L20" i="9844"/>
  <c r="J20" i="9844"/>
  <c r="I20" i="9844"/>
  <c r="G20" i="9844"/>
  <c r="H20" i="9844" s="1"/>
  <c r="E20" i="9844"/>
  <c r="C20" i="9844"/>
  <c r="W19" i="9844"/>
  <c r="V19" i="9844"/>
  <c r="M19" i="9844"/>
  <c r="L19" i="9844"/>
  <c r="J19" i="9844"/>
  <c r="I19" i="9844"/>
  <c r="G19" i="9844"/>
  <c r="H19" i="9844" s="1"/>
  <c r="E19" i="9844"/>
  <c r="C19" i="9844"/>
  <c r="W18" i="9844"/>
  <c r="V18" i="9844"/>
  <c r="M18" i="9844"/>
  <c r="L18" i="9844"/>
  <c r="J18" i="9844"/>
  <c r="I18" i="9844"/>
  <c r="H18" i="9844"/>
  <c r="G18" i="9844"/>
  <c r="E18" i="9844"/>
  <c r="C18" i="9844"/>
  <c r="J5" i="9844"/>
  <c r="W23" i="9842"/>
  <c r="V23" i="9842"/>
  <c r="M23" i="9842"/>
  <c r="L23" i="9842"/>
  <c r="J23" i="9842"/>
  <c r="I23" i="9842"/>
  <c r="G23" i="9842"/>
  <c r="H23" i="9842" s="1"/>
  <c r="E23" i="9842"/>
  <c r="C23" i="9842"/>
  <c r="W22" i="9842"/>
  <c r="V22" i="9842"/>
  <c r="M22" i="9842"/>
  <c r="L22" i="9842"/>
  <c r="J22" i="9842"/>
  <c r="I22" i="9842"/>
  <c r="G22" i="9842"/>
  <c r="H22" i="9842" s="1"/>
  <c r="E22" i="9842"/>
  <c r="C22" i="9842"/>
  <c r="W21" i="9842"/>
  <c r="V21" i="9842"/>
  <c r="M21" i="9842"/>
  <c r="L21" i="9842"/>
  <c r="J21" i="9842"/>
  <c r="I21" i="9842"/>
  <c r="G21" i="9842"/>
  <c r="H21" i="9842" s="1"/>
  <c r="E21" i="9842"/>
  <c r="C21" i="9842"/>
  <c r="D27" i="9843"/>
  <c r="E26" i="9843"/>
  <c r="W25" i="9843"/>
  <c r="V25" i="9843"/>
  <c r="M25" i="9843"/>
  <c r="L25" i="9843"/>
  <c r="J25" i="9843"/>
  <c r="I25" i="9843"/>
  <c r="H25" i="9843"/>
  <c r="G25" i="9843"/>
  <c r="E25" i="9843"/>
  <c r="C25" i="9843"/>
  <c r="W24" i="9843"/>
  <c r="V24" i="9843"/>
  <c r="M24" i="9843"/>
  <c r="L24" i="9843"/>
  <c r="J24" i="9843"/>
  <c r="I24" i="9843"/>
  <c r="G24" i="9843"/>
  <c r="H24" i="9843" s="1"/>
  <c r="E24" i="9843"/>
  <c r="C24" i="9843"/>
  <c r="W23" i="9843"/>
  <c r="V23" i="9843"/>
  <c r="M23" i="9843"/>
  <c r="L23" i="9843"/>
  <c r="J23" i="9843"/>
  <c r="I23" i="9843"/>
  <c r="G23" i="9843"/>
  <c r="H23" i="9843" s="1"/>
  <c r="E23" i="9843"/>
  <c r="C23" i="9843"/>
  <c r="W22" i="9843"/>
  <c r="V22" i="9843"/>
  <c r="M22" i="9843"/>
  <c r="L22" i="9843"/>
  <c r="J22" i="9843"/>
  <c r="I22" i="9843"/>
  <c r="H22" i="9843"/>
  <c r="G22" i="9843"/>
  <c r="E22" i="9843"/>
  <c r="C22" i="9843"/>
  <c r="W21" i="9843"/>
  <c r="V21" i="9843"/>
  <c r="M21" i="9843"/>
  <c r="L21" i="9843"/>
  <c r="J21" i="9843"/>
  <c r="I21" i="9843"/>
  <c r="G21" i="9843"/>
  <c r="H21" i="9843" s="1"/>
  <c r="E21" i="9843"/>
  <c r="C21" i="9843"/>
  <c r="W20" i="9843"/>
  <c r="V20" i="9843"/>
  <c r="M20" i="9843"/>
  <c r="L20" i="9843"/>
  <c r="J20" i="9843"/>
  <c r="I20" i="9843"/>
  <c r="G20" i="9843"/>
  <c r="H20" i="9843" s="1"/>
  <c r="E20" i="9843"/>
  <c r="C20" i="9843"/>
  <c r="W19" i="9843"/>
  <c r="V19" i="9843"/>
  <c r="M19" i="9843"/>
  <c r="L19" i="9843"/>
  <c r="J19" i="9843"/>
  <c r="I19" i="9843"/>
  <c r="G19" i="9843"/>
  <c r="H19" i="9843" s="1"/>
  <c r="E19" i="9843"/>
  <c r="C19" i="9843"/>
  <c r="W18" i="9843"/>
  <c r="V18" i="9843"/>
  <c r="M18" i="9843"/>
  <c r="L18" i="9843"/>
  <c r="J18" i="9843"/>
  <c r="I18" i="9843"/>
  <c r="H18" i="9843"/>
  <c r="G18" i="9843"/>
  <c r="E18" i="9843"/>
  <c r="C18" i="9843"/>
  <c r="J5" i="9843"/>
  <c r="D27" i="9842"/>
  <c r="E26" i="9842"/>
  <c r="W25" i="9842"/>
  <c r="V25" i="9842"/>
  <c r="M25" i="9842"/>
  <c r="L25" i="9842"/>
  <c r="J25" i="9842"/>
  <c r="I25" i="9842"/>
  <c r="H25" i="9842"/>
  <c r="G25" i="9842"/>
  <c r="E25" i="9842"/>
  <c r="C25" i="9842"/>
  <c r="W24" i="9842"/>
  <c r="V24" i="9842"/>
  <c r="M24" i="9842"/>
  <c r="L24" i="9842"/>
  <c r="J24" i="9842"/>
  <c r="I24" i="9842"/>
  <c r="G24" i="9842"/>
  <c r="H24" i="9842" s="1"/>
  <c r="E24" i="9842"/>
  <c r="C24" i="9842"/>
  <c r="W20" i="9842"/>
  <c r="V20" i="9842"/>
  <c r="M20" i="9842"/>
  <c r="L20" i="9842"/>
  <c r="J20" i="9842"/>
  <c r="I20" i="9842"/>
  <c r="G20" i="9842"/>
  <c r="H20" i="9842" s="1"/>
  <c r="E20" i="9842"/>
  <c r="C20" i="9842"/>
  <c r="W19" i="9842"/>
  <c r="V19" i="9842"/>
  <c r="M19" i="9842"/>
  <c r="L19" i="9842"/>
  <c r="J19" i="9842"/>
  <c r="I19" i="9842"/>
  <c r="G19" i="9842"/>
  <c r="H19" i="9842" s="1"/>
  <c r="E19" i="9842"/>
  <c r="C19" i="9842"/>
  <c r="W18" i="9842"/>
  <c r="V18" i="9842"/>
  <c r="M18" i="9842"/>
  <c r="L18" i="9842"/>
  <c r="J18" i="9842"/>
  <c r="I18" i="9842"/>
  <c r="H18" i="9842"/>
  <c r="G18" i="9842"/>
  <c r="E18" i="9842"/>
  <c r="C18" i="9842"/>
  <c r="J5" i="9842"/>
  <c r="V22" i="9841"/>
  <c r="W25" i="9841"/>
  <c r="V25" i="9841"/>
  <c r="M25" i="9841"/>
  <c r="L25" i="9841"/>
  <c r="J25" i="9841"/>
  <c r="I25" i="9841"/>
  <c r="G25" i="9841"/>
  <c r="H25" i="9841" s="1"/>
  <c r="E25" i="9841"/>
  <c r="C25" i="9841"/>
  <c r="J22" i="9841"/>
  <c r="W21" i="9841"/>
  <c r="V21" i="9841"/>
  <c r="M21" i="9841"/>
  <c r="L21" i="9841"/>
  <c r="J21" i="9841"/>
  <c r="I21" i="9841"/>
  <c r="G21" i="9841"/>
  <c r="H21" i="9841" s="1"/>
  <c r="E21" i="9841"/>
  <c r="C21" i="9841"/>
  <c r="W32" i="9844" l="1"/>
  <c r="L32" i="9844"/>
  <c r="M32" i="9844"/>
  <c r="H32" i="9844"/>
  <c r="L27" i="9842"/>
  <c r="M27" i="9842"/>
  <c r="W27" i="9842"/>
  <c r="L27" i="9843"/>
  <c r="M27" i="9843"/>
  <c r="W27" i="9843"/>
  <c r="H27" i="9843"/>
  <c r="H27" i="9842"/>
  <c r="W22" i="9841"/>
  <c r="C22" i="9841"/>
  <c r="E22" i="9841"/>
  <c r="L22" i="9841"/>
  <c r="G22" i="9841"/>
  <c r="H22" i="9841" s="1"/>
  <c r="M22" i="9841"/>
  <c r="I22" i="9841"/>
  <c r="D28" i="9841" l="1"/>
  <c r="E27" i="9841"/>
  <c r="W26" i="9841"/>
  <c r="V26" i="9841"/>
  <c r="M26" i="9841"/>
  <c r="L26" i="9841"/>
  <c r="J26" i="9841"/>
  <c r="I26" i="9841"/>
  <c r="H26" i="9841"/>
  <c r="G26" i="9841"/>
  <c r="E26" i="9841"/>
  <c r="C26" i="9841"/>
  <c r="W24" i="9841"/>
  <c r="V24" i="9841"/>
  <c r="M24" i="9841"/>
  <c r="L24" i="9841"/>
  <c r="J24" i="9841"/>
  <c r="I24" i="9841"/>
  <c r="G24" i="9841"/>
  <c r="H24" i="9841" s="1"/>
  <c r="E24" i="9841"/>
  <c r="C24" i="9841"/>
  <c r="W23" i="9841"/>
  <c r="V23" i="9841"/>
  <c r="M23" i="9841"/>
  <c r="L23" i="9841"/>
  <c r="J23" i="9841"/>
  <c r="I23" i="9841"/>
  <c r="H23" i="9841"/>
  <c r="G23" i="9841"/>
  <c r="E23" i="9841"/>
  <c r="C23" i="9841"/>
  <c r="W20" i="9841"/>
  <c r="V20" i="9841"/>
  <c r="M20" i="9841"/>
  <c r="L20" i="9841"/>
  <c r="J20" i="9841"/>
  <c r="I20" i="9841"/>
  <c r="G20" i="9841"/>
  <c r="H20" i="9841" s="1"/>
  <c r="E20" i="9841"/>
  <c r="C20" i="9841"/>
  <c r="W19" i="9841"/>
  <c r="V19" i="9841"/>
  <c r="M19" i="9841"/>
  <c r="L19" i="9841"/>
  <c r="J19" i="9841"/>
  <c r="I19" i="9841"/>
  <c r="G19" i="9841"/>
  <c r="H19" i="9841" s="1"/>
  <c r="E19" i="9841"/>
  <c r="C19" i="9841"/>
  <c r="W18" i="9841"/>
  <c r="V18" i="9841"/>
  <c r="M18" i="9841"/>
  <c r="L18" i="9841"/>
  <c r="J18" i="9841"/>
  <c r="I18" i="9841"/>
  <c r="H18" i="9841"/>
  <c r="G18" i="9841"/>
  <c r="E18" i="9841"/>
  <c r="C18" i="9841"/>
  <c r="J5" i="9841"/>
  <c r="D29" i="9840"/>
  <c r="E28" i="9840"/>
  <c r="W27" i="9840"/>
  <c r="V27" i="9840"/>
  <c r="M27" i="9840"/>
  <c r="L27" i="9840"/>
  <c r="J27" i="9840"/>
  <c r="I27" i="9840"/>
  <c r="H27" i="9840"/>
  <c r="G27" i="9840"/>
  <c r="E27" i="9840"/>
  <c r="C27" i="9840"/>
  <c r="W26" i="9840"/>
  <c r="V26" i="9840"/>
  <c r="M26" i="9840"/>
  <c r="L26" i="9840"/>
  <c r="J26" i="9840"/>
  <c r="I26" i="9840"/>
  <c r="G26" i="9840"/>
  <c r="H26" i="9840" s="1"/>
  <c r="E26" i="9840"/>
  <c r="C26" i="9840"/>
  <c r="W22" i="9840"/>
  <c r="V22" i="9840"/>
  <c r="M22" i="9840"/>
  <c r="L22" i="9840"/>
  <c r="J22" i="9840"/>
  <c r="I22" i="9840"/>
  <c r="G22" i="9840"/>
  <c r="H22" i="9840" s="1"/>
  <c r="E22" i="9840"/>
  <c r="C22" i="9840"/>
  <c r="W21" i="9840"/>
  <c r="V21" i="9840"/>
  <c r="M21" i="9840"/>
  <c r="L21" i="9840"/>
  <c r="J21" i="9840"/>
  <c r="I21" i="9840"/>
  <c r="G21" i="9840"/>
  <c r="H21" i="9840" s="1"/>
  <c r="E21" i="9840"/>
  <c r="C21" i="9840"/>
  <c r="W20" i="9840"/>
  <c r="V20" i="9840"/>
  <c r="M20" i="9840"/>
  <c r="L20" i="9840"/>
  <c r="J20" i="9840"/>
  <c r="I20" i="9840"/>
  <c r="G20" i="9840"/>
  <c r="H20" i="9840" s="1"/>
  <c r="E20" i="9840"/>
  <c r="C20" i="9840"/>
  <c r="W19" i="9840"/>
  <c r="V19" i="9840"/>
  <c r="M19" i="9840"/>
  <c r="L19" i="9840"/>
  <c r="J19" i="9840"/>
  <c r="I19" i="9840"/>
  <c r="G19" i="9840"/>
  <c r="H19" i="9840" s="1"/>
  <c r="E19" i="9840"/>
  <c r="C19" i="9840"/>
  <c r="W18" i="9840"/>
  <c r="V18" i="9840"/>
  <c r="M18" i="9840"/>
  <c r="L18" i="9840"/>
  <c r="J18" i="9840"/>
  <c r="I18" i="9840"/>
  <c r="H18" i="9840"/>
  <c r="G18" i="9840"/>
  <c r="E18" i="9840"/>
  <c r="C18" i="9840"/>
  <c r="W25" i="9840"/>
  <c r="V25" i="9840"/>
  <c r="M25" i="9840"/>
  <c r="L25" i="9840"/>
  <c r="J25" i="9840"/>
  <c r="I25" i="9840"/>
  <c r="G25" i="9840"/>
  <c r="H25" i="9840" s="1"/>
  <c r="E25" i="9840"/>
  <c r="C25" i="9840"/>
  <c r="W24" i="9840"/>
  <c r="V24" i="9840"/>
  <c r="M24" i="9840"/>
  <c r="L24" i="9840"/>
  <c r="J24" i="9840"/>
  <c r="I24" i="9840"/>
  <c r="G24" i="9840"/>
  <c r="H24" i="9840" s="1"/>
  <c r="E24" i="9840"/>
  <c r="C24" i="9840"/>
  <c r="W23" i="9840"/>
  <c r="V23" i="9840"/>
  <c r="M23" i="9840"/>
  <c r="L23" i="9840"/>
  <c r="J23" i="9840"/>
  <c r="I23" i="9840"/>
  <c r="H23" i="9840"/>
  <c r="G23" i="9840"/>
  <c r="E23" i="9840"/>
  <c r="C23" i="9840"/>
  <c r="J5" i="9840"/>
  <c r="D33" i="9839"/>
  <c r="W28" i="9839"/>
  <c r="V28" i="9839"/>
  <c r="M28" i="9839"/>
  <c r="L28" i="9839"/>
  <c r="J28" i="9839"/>
  <c r="I28" i="9839"/>
  <c r="G28" i="9839"/>
  <c r="H28" i="9839" s="1"/>
  <c r="E28" i="9839"/>
  <c r="C28" i="9839"/>
  <c r="W27" i="9839"/>
  <c r="V27" i="9839"/>
  <c r="M27" i="9839"/>
  <c r="L27" i="9839"/>
  <c r="J27" i="9839"/>
  <c r="I27" i="9839"/>
  <c r="G27" i="9839"/>
  <c r="H27" i="9839" s="1"/>
  <c r="E27" i="9839"/>
  <c r="C27" i="9839"/>
  <c r="W26" i="9839"/>
  <c r="V26" i="9839"/>
  <c r="M26" i="9839"/>
  <c r="L26" i="9839"/>
  <c r="J26" i="9839"/>
  <c r="I26" i="9839"/>
  <c r="G26" i="9839"/>
  <c r="H26" i="9839" s="1"/>
  <c r="E26" i="9839"/>
  <c r="C26" i="9839"/>
  <c r="W25" i="9839"/>
  <c r="V25" i="9839"/>
  <c r="M25" i="9839"/>
  <c r="L25" i="9839"/>
  <c r="J25" i="9839"/>
  <c r="I25" i="9839"/>
  <c r="G25" i="9839"/>
  <c r="H25" i="9839" s="1"/>
  <c r="E25" i="9839"/>
  <c r="C25" i="9839"/>
  <c r="W19" i="9839"/>
  <c r="V19" i="9839"/>
  <c r="M19" i="9839"/>
  <c r="L19" i="9839"/>
  <c r="J19" i="9839"/>
  <c r="I19" i="9839"/>
  <c r="G19" i="9839"/>
  <c r="H19" i="9839" s="1"/>
  <c r="E19" i="9839"/>
  <c r="C19" i="9839"/>
  <c r="W22" i="9839"/>
  <c r="V22" i="9839"/>
  <c r="M22" i="9839"/>
  <c r="L22" i="9839"/>
  <c r="J22" i="9839"/>
  <c r="I22" i="9839"/>
  <c r="G22" i="9839"/>
  <c r="H22" i="9839" s="1"/>
  <c r="E22" i="9839"/>
  <c r="C22" i="9839"/>
  <c r="W21" i="9839"/>
  <c r="V21" i="9839"/>
  <c r="M21" i="9839"/>
  <c r="L21" i="9839"/>
  <c r="J21" i="9839"/>
  <c r="I21" i="9839"/>
  <c r="H21" i="9839"/>
  <c r="G21" i="9839"/>
  <c r="E21" i="9839"/>
  <c r="C21" i="9839"/>
  <c r="E32" i="9839"/>
  <c r="W31" i="9839"/>
  <c r="V31" i="9839"/>
  <c r="M31" i="9839"/>
  <c r="L31" i="9839"/>
  <c r="J31" i="9839"/>
  <c r="I31" i="9839"/>
  <c r="H31" i="9839"/>
  <c r="G31" i="9839"/>
  <c r="E31" i="9839"/>
  <c r="C31" i="9839"/>
  <c r="W30" i="9839"/>
  <c r="V30" i="9839"/>
  <c r="M30" i="9839"/>
  <c r="L30" i="9839"/>
  <c r="J30" i="9839"/>
  <c r="I30" i="9839"/>
  <c r="H30" i="9839"/>
  <c r="G30" i="9839"/>
  <c r="E30" i="9839"/>
  <c r="C30" i="9839"/>
  <c r="W29" i="9839"/>
  <c r="V29" i="9839"/>
  <c r="M29" i="9839"/>
  <c r="L29" i="9839"/>
  <c r="J29" i="9839"/>
  <c r="I29" i="9839"/>
  <c r="G29" i="9839"/>
  <c r="H29" i="9839" s="1"/>
  <c r="E29" i="9839"/>
  <c r="C29" i="9839"/>
  <c r="W24" i="9839"/>
  <c r="V24" i="9839"/>
  <c r="M24" i="9839"/>
  <c r="L24" i="9839"/>
  <c r="J24" i="9839"/>
  <c r="I24" i="9839"/>
  <c r="G24" i="9839"/>
  <c r="H24" i="9839" s="1"/>
  <c r="E24" i="9839"/>
  <c r="C24" i="9839"/>
  <c r="W23" i="9839"/>
  <c r="V23" i="9839"/>
  <c r="M23" i="9839"/>
  <c r="L23" i="9839"/>
  <c r="J23" i="9839"/>
  <c r="I23" i="9839"/>
  <c r="G23" i="9839"/>
  <c r="H23" i="9839" s="1"/>
  <c r="E23" i="9839"/>
  <c r="C23" i="9839"/>
  <c r="W20" i="9839"/>
  <c r="V20" i="9839"/>
  <c r="M20" i="9839"/>
  <c r="L20" i="9839"/>
  <c r="J20" i="9839"/>
  <c r="I20" i="9839"/>
  <c r="G20" i="9839"/>
  <c r="H20" i="9839" s="1"/>
  <c r="E20" i="9839"/>
  <c r="C20" i="9839"/>
  <c r="W18" i="9839"/>
  <c r="V18" i="9839"/>
  <c r="M18" i="9839"/>
  <c r="L18" i="9839"/>
  <c r="J18" i="9839"/>
  <c r="I18" i="9839"/>
  <c r="H18" i="9839"/>
  <c r="G18" i="9839"/>
  <c r="E18" i="9839"/>
  <c r="C18" i="9839"/>
  <c r="J5" i="9839"/>
  <c r="W28" i="9841" l="1"/>
  <c r="L28" i="9841"/>
  <c r="M28" i="9841"/>
  <c r="H28" i="9841"/>
  <c r="H29" i="9840"/>
  <c r="W29" i="9840"/>
  <c r="L29" i="9840"/>
  <c r="M29" i="9840"/>
  <c r="W33" i="9839"/>
  <c r="M33" i="9839"/>
  <c r="H33" i="9839"/>
  <c r="L33" i="9839"/>
  <c r="W19" i="9838"/>
  <c r="W20" i="9838"/>
  <c r="M19" i="9838"/>
  <c r="M20" i="9838"/>
  <c r="M21" i="9838"/>
  <c r="M22" i="9838"/>
  <c r="M23" i="9838"/>
  <c r="L19" i="9838"/>
  <c r="L20" i="9838"/>
  <c r="L21" i="9838"/>
  <c r="D28" i="9838" l="1"/>
  <c r="E27" i="9838"/>
  <c r="W26" i="9838"/>
  <c r="V26" i="9838"/>
  <c r="M26" i="9838"/>
  <c r="L26" i="9838"/>
  <c r="J26" i="9838"/>
  <c r="I26" i="9838"/>
  <c r="H26" i="9838"/>
  <c r="G26" i="9838"/>
  <c r="E26" i="9838"/>
  <c r="C26" i="9838"/>
  <c r="W25" i="9838"/>
  <c r="V25" i="9838"/>
  <c r="M25" i="9838"/>
  <c r="L25" i="9838"/>
  <c r="J25" i="9838"/>
  <c r="I25" i="9838"/>
  <c r="H25" i="9838"/>
  <c r="G25" i="9838"/>
  <c r="E25" i="9838"/>
  <c r="C25" i="9838"/>
  <c r="W24" i="9838"/>
  <c r="V24" i="9838"/>
  <c r="M24" i="9838"/>
  <c r="L24" i="9838"/>
  <c r="J24" i="9838"/>
  <c r="I24" i="9838"/>
  <c r="H24" i="9838"/>
  <c r="G24" i="9838"/>
  <c r="E24" i="9838"/>
  <c r="C24" i="9838"/>
  <c r="W23" i="9838"/>
  <c r="V23" i="9838"/>
  <c r="L23" i="9838"/>
  <c r="J23" i="9838"/>
  <c r="I23" i="9838"/>
  <c r="G23" i="9838"/>
  <c r="H23" i="9838" s="1"/>
  <c r="E23" i="9838"/>
  <c r="C23" i="9838"/>
  <c r="W22" i="9838"/>
  <c r="V22" i="9838"/>
  <c r="L22" i="9838"/>
  <c r="J22" i="9838"/>
  <c r="I22" i="9838"/>
  <c r="G22" i="9838"/>
  <c r="H22" i="9838" s="1"/>
  <c r="E22" i="9838"/>
  <c r="C22" i="9838"/>
  <c r="W21" i="9838"/>
  <c r="V21" i="9838"/>
  <c r="J21" i="9838"/>
  <c r="I21" i="9838"/>
  <c r="G21" i="9838"/>
  <c r="H21" i="9838" s="1"/>
  <c r="E21" i="9838"/>
  <c r="C21" i="9838"/>
  <c r="V20" i="9838"/>
  <c r="J20" i="9838"/>
  <c r="I20" i="9838"/>
  <c r="G20" i="9838"/>
  <c r="H20" i="9838" s="1"/>
  <c r="E20" i="9838"/>
  <c r="C20" i="9838"/>
  <c r="V19" i="9838"/>
  <c r="J19" i="9838"/>
  <c r="I19" i="9838"/>
  <c r="G19" i="9838"/>
  <c r="H19" i="9838" s="1"/>
  <c r="E19" i="9838"/>
  <c r="C19" i="9838"/>
  <c r="W18" i="9838"/>
  <c r="V18" i="9838"/>
  <c r="M18" i="9838"/>
  <c r="L18" i="9838"/>
  <c r="J18" i="9838"/>
  <c r="I18" i="9838"/>
  <c r="H18" i="9838"/>
  <c r="G18" i="9838"/>
  <c r="E18" i="9838"/>
  <c r="C18" i="9838"/>
  <c r="J5" i="9838"/>
  <c r="D29" i="9837"/>
  <c r="E28" i="9837"/>
  <c r="W27" i="9837"/>
  <c r="V27" i="9837"/>
  <c r="M27" i="9837"/>
  <c r="L27" i="9837"/>
  <c r="J27" i="9837"/>
  <c r="I27" i="9837"/>
  <c r="H27" i="9837"/>
  <c r="G27" i="9837"/>
  <c r="E27" i="9837"/>
  <c r="C27" i="9837"/>
  <c r="W26" i="9837"/>
  <c r="V26" i="9837"/>
  <c r="M26" i="9837"/>
  <c r="L26" i="9837"/>
  <c r="J26" i="9837"/>
  <c r="I26" i="9837"/>
  <c r="H26" i="9837"/>
  <c r="G26" i="9837"/>
  <c r="E26" i="9837"/>
  <c r="C26" i="9837"/>
  <c r="W25" i="9837"/>
  <c r="V25" i="9837"/>
  <c r="M25" i="9837"/>
  <c r="L25" i="9837"/>
  <c r="J25" i="9837"/>
  <c r="I25" i="9837"/>
  <c r="H25" i="9837"/>
  <c r="G25" i="9837"/>
  <c r="E25" i="9837"/>
  <c r="C25" i="9837"/>
  <c r="W24" i="9837"/>
  <c r="V24" i="9837"/>
  <c r="M24" i="9837"/>
  <c r="L24" i="9837"/>
  <c r="J24" i="9837"/>
  <c r="I24" i="9837"/>
  <c r="G24" i="9837"/>
  <c r="H24" i="9837" s="1"/>
  <c r="E24" i="9837"/>
  <c r="C24" i="9837"/>
  <c r="W23" i="9837"/>
  <c r="V23" i="9837"/>
  <c r="M23" i="9837"/>
  <c r="L23" i="9837"/>
  <c r="J23" i="9837"/>
  <c r="I23" i="9837"/>
  <c r="G23" i="9837"/>
  <c r="H23" i="9837" s="1"/>
  <c r="E23" i="9837"/>
  <c r="C23" i="9837"/>
  <c r="W22" i="9837"/>
  <c r="V22" i="9837"/>
  <c r="M22" i="9837"/>
  <c r="L22" i="9837"/>
  <c r="J22" i="9837"/>
  <c r="I22" i="9837"/>
  <c r="G22" i="9837"/>
  <c r="H22" i="9837" s="1"/>
  <c r="E22" i="9837"/>
  <c r="C22" i="9837"/>
  <c r="W21" i="9837"/>
  <c r="V21" i="9837"/>
  <c r="M21" i="9837"/>
  <c r="L21" i="9837"/>
  <c r="J21" i="9837"/>
  <c r="I21" i="9837"/>
  <c r="G21" i="9837"/>
  <c r="H21" i="9837" s="1"/>
  <c r="E21" i="9837"/>
  <c r="C21" i="9837"/>
  <c r="W20" i="9837"/>
  <c r="V20" i="9837"/>
  <c r="M20" i="9837"/>
  <c r="L20" i="9837"/>
  <c r="J20" i="9837"/>
  <c r="I20" i="9837"/>
  <c r="G20" i="9837"/>
  <c r="H20" i="9837" s="1"/>
  <c r="E20" i="9837"/>
  <c r="C20" i="9837"/>
  <c r="W19" i="9837"/>
  <c r="V19" i="9837"/>
  <c r="M19" i="9837"/>
  <c r="L19" i="9837"/>
  <c r="J19" i="9837"/>
  <c r="I19" i="9837"/>
  <c r="G19" i="9837"/>
  <c r="H19" i="9837" s="1"/>
  <c r="E19" i="9837"/>
  <c r="C19" i="9837"/>
  <c r="W18" i="9837"/>
  <c r="V18" i="9837"/>
  <c r="M18" i="9837"/>
  <c r="L18" i="9837"/>
  <c r="J18" i="9837"/>
  <c r="I18" i="9837"/>
  <c r="H18" i="9837"/>
  <c r="G18" i="9837"/>
  <c r="E18" i="9837"/>
  <c r="C18" i="9837"/>
  <c r="J5" i="9837"/>
  <c r="D29" i="9836"/>
  <c r="E28" i="9836"/>
  <c r="W27" i="9836"/>
  <c r="V27" i="9836"/>
  <c r="M27" i="9836"/>
  <c r="L27" i="9836"/>
  <c r="J27" i="9836"/>
  <c r="I27" i="9836"/>
  <c r="H27" i="9836"/>
  <c r="G27" i="9836"/>
  <c r="E27" i="9836"/>
  <c r="C27" i="9836"/>
  <c r="W26" i="9836"/>
  <c r="V26" i="9836"/>
  <c r="M26" i="9836"/>
  <c r="L26" i="9836"/>
  <c r="J26" i="9836"/>
  <c r="I26" i="9836"/>
  <c r="H26" i="9836"/>
  <c r="G26" i="9836"/>
  <c r="E26" i="9836"/>
  <c r="C26" i="9836"/>
  <c r="W25" i="9836"/>
  <c r="V25" i="9836"/>
  <c r="M25" i="9836"/>
  <c r="L25" i="9836"/>
  <c r="J25" i="9836"/>
  <c r="I25" i="9836"/>
  <c r="H25" i="9836"/>
  <c r="G25" i="9836"/>
  <c r="E25" i="9836"/>
  <c r="C25" i="9836"/>
  <c r="W24" i="9836"/>
  <c r="V24" i="9836"/>
  <c r="M24" i="9836"/>
  <c r="L24" i="9836"/>
  <c r="J24" i="9836"/>
  <c r="I24" i="9836"/>
  <c r="G24" i="9836"/>
  <c r="H24" i="9836" s="1"/>
  <c r="E24" i="9836"/>
  <c r="C24" i="9836"/>
  <c r="W23" i="9836"/>
  <c r="V23" i="9836"/>
  <c r="M23" i="9836"/>
  <c r="L23" i="9836"/>
  <c r="J23" i="9836"/>
  <c r="I23" i="9836"/>
  <c r="G23" i="9836"/>
  <c r="H23" i="9836" s="1"/>
  <c r="E23" i="9836"/>
  <c r="C23" i="9836"/>
  <c r="W22" i="9836"/>
  <c r="V22" i="9836"/>
  <c r="M22" i="9836"/>
  <c r="L22" i="9836"/>
  <c r="J22" i="9836"/>
  <c r="I22" i="9836"/>
  <c r="G22" i="9836"/>
  <c r="H22" i="9836" s="1"/>
  <c r="E22" i="9836"/>
  <c r="C22" i="9836"/>
  <c r="W21" i="9836"/>
  <c r="V21" i="9836"/>
  <c r="M21" i="9836"/>
  <c r="L21" i="9836"/>
  <c r="J21" i="9836"/>
  <c r="I21" i="9836"/>
  <c r="G21" i="9836"/>
  <c r="H21" i="9836" s="1"/>
  <c r="E21" i="9836"/>
  <c r="C21" i="9836"/>
  <c r="W20" i="9836"/>
  <c r="V20" i="9836"/>
  <c r="M20" i="9836"/>
  <c r="L20" i="9836"/>
  <c r="J20" i="9836"/>
  <c r="I20" i="9836"/>
  <c r="G20" i="9836"/>
  <c r="H20" i="9836" s="1"/>
  <c r="E20" i="9836"/>
  <c r="C20" i="9836"/>
  <c r="W19" i="9836"/>
  <c r="V19" i="9836"/>
  <c r="M19" i="9836"/>
  <c r="L19" i="9836"/>
  <c r="J19" i="9836"/>
  <c r="I19" i="9836"/>
  <c r="G19" i="9836"/>
  <c r="H19" i="9836" s="1"/>
  <c r="E19" i="9836"/>
  <c r="C19" i="9836"/>
  <c r="W18" i="9836"/>
  <c r="V18" i="9836"/>
  <c r="M18" i="9836"/>
  <c r="L18" i="9836"/>
  <c r="J18" i="9836"/>
  <c r="I18" i="9836"/>
  <c r="H18" i="9836"/>
  <c r="G18" i="9836"/>
  <c r="E18" i="9836"/>
  <c r="C18" i="9836"/>
  <c r="J5" i="9836"/>
  <c r="W19" i="9835"/>
  <c r="V19" i="9835"/>
  <c r="M19" i="9835"/>
  <c r="L19" i="9835"/>
  <c r="J19" i="9835"/>
  <c r="I19" i="9835"/>
  <c r="G19" i="9835"/>
  <c r="H19" i="9835" s="1"/>
  <c r="E19" i="9835"/>
  <c r="C19" i="9835"/>
  <c r="W24" i="9835"/>
  <c r="V24" i="9835"/>
  <c r="M24" i="9835"/>
  <c r="L24" i="9835"/>
  <c r="J24" i="9835"/>
  <c r="I24" i="9835"/>
  <c r="G24" i="9835"/>
  <c r="H24" i="9835" s="1"/>
  <c r="E24" i="9835"/>
  <c r="C24" i="9835"/>
  <c r="W23" i="9835"/>
  <c r="V23" i="9835"/>
  <c r="M23" i="9835"/>
  <c r="L23" i="9835"/>
  <c r="J23" i="9835"/>
  <c r="I23" i="9835"/>
  <c r="G23" i="9835"/>
  <c r="H23" i="9835" s="1"/>
  <c r="E23" i="9835"/>
  <c r="C23" i="9835"/>
  <c r="W22" i="9835"/>
  <c r="V22" i="9835"/>
  <c r="M22" i="9835"/>
  <c r="L22" i="9835"/>
  <c r="J22" i="9835"/>
  <c r="I22" i="9835"/>
  <c r="G22" i="9835"/>
  <c r="H22" i="9835" s="1"/>
  <c r="E22" i="9835"/>
  <c r="C22" i="9835"/>
  <c r="W21" i="9835"/>
  <c r="V21" i="9835"/>
  <c r="M21" i="9835"/>
  <c r="L21" i="9835"/>
  <c r="J21" i="9835"/>
  <c r="I21" i="9835"/>
  <c r="G21" i="9835"/>
  <c r="H21" i="9835" s="1"/>
  <c r="E21" i="9835"/>
  <c r="C21" i="9835"/>
  <c r="H29" i="9836" l="1"/>
  <c r="M28" i="9838"/>
  <c r="W28" i="9838"/>
  <c r="L28" i="9838"/>
  <c r="W29" i="9837"/>
  <c r="L29" i="9837"/>
  <c r="M29" i="9837"/>
  <c r="L29" i="9836"/>
  <c r="M29" i="9836"/>
  <c r="W29" i="9836"/>
  <c r="H28" i="9838"/>
  <c r="H29" i="9837"/>
  <c r="D31" i="9835"/>
  <c r="E30" i="9835"/>
  <c r="W29" i="9835"/>
  <c r="V29" i="9835"/>
  <c r="M29" i="9835"/>
  <c r="L29" i="9835"/>
  <c r="J29" i="9835"/>
  <c r="I29" i="9835"/>
  <c r="H29" i="9835"/>
  <c r="G29" i="9835"/>
  <c r="E29" i="9835"/>
  <c r="C29" i="9835"/>
  <c r="W26" i="9835"/>
  <c r="V26" i="9835"/>
  <c r="M26" i="9835"/>
  <c r="L26" i="9835"/>
  <c r="J26" i="9835"/>
  <c r="I26" i="9835"/>
  <c r="G26" i="9835"/>
  <c r="H26" i="9835" s="1"/>
  <c r="E26" i="9835"/>
  <c r="C26" i="9835"/>
  <c r="W25" i="9835"/>
  <c r="V25" i="9835"/>
  <c r="M25" i="9835"/>
  <c r="L25" i="9835"/>
  <c r="J25" i="9835"/>
  <c r="I25" i="9835"/>
  <c r="H25" i="9835"/>
  <c r="G25" i="9835"/>
  <c r="E25" i="9835"/>
  <c r="C25" i="9835"/>
  <c r="W28" i="9835"/>
  <c r="V28" i="9835"/>
  <c r="M28" i="9835"/>
  <c r="L28" i="9835"/>
  <c r="J28" i="9835"/>
  <c r="I28" i="9835"/>
  <c r="G28" i="9835"/>
  <c r="H28" i="9835" s="1"/>
  <c r="E28" i="9835"/>
  <c r="C28" i="9835"/>
  <c r="W27" i="9835"/>
  <c r="V27" i="9835"/>
  <c r="M27" i="9835"/>
  <c r="L27" i="9835"/>
  <c r="J27" i="9835"/>
  <c r="I27" i="9835"/>
  <c r="G27" i="9835"/>
  <c r="H27" i="9835" s="1"/>
  <c r="E27" i="9835"/>
  <c r="C27" i="9835"/>
  <c r="W20" i="9835"/>
  <c r="V20" i="9835"/>
  <c r="M20" i="9835"/>
  <c r="L20" i="9835"/>
  <c r="J20" i="9835"/>
  <c r="I20" i="9835"/>
  <c r="G20" i="9835"/>
  <c r="H20" i="9835" s="1"/>
  <c r="E20" i="9835"/>
  <c r="C20" i="9835"/>
  <c r="W18" i="9835"/>
  <c r="V18" i="9835"/>
  <c r="M18" i="9835"/>
  <c r="L18" i="9835"/>
  <c r="J18" i="9835"/>
  <c r="I18" i="9835"/>
  <c r="H18" i="9835"/>
  <c r="G18" i="9835"/>
  <c r="E18" i="9835"/>
  <c r="C18" i="9835"/>
  <c r="J5" i="9835"/>
  <c r="M31" i="9835" l="1"/>
  <c r="W31" i="9835"/>
  <c r="L31" i="9835"/>
  <c r="H31" i="9835"/>
  <c r="W26" i="9833"/>
  <c r="V26" i="9833"/>
  <c r="M26" i="9833"/>
  <c r="L26" i="9833"/>
  <c r="J26" i="9833"/>
  <c r="I26" i="9833"/>
  <c r="G26" i="9833"/>
  <c r="H26" i="9833" s="1"/>
  <c r="E26" i="9833"/>
  <c r="C26" i="9833"/>
  <c r="W25" i="9833"/>
  <c r="V25" i="9833"/>
  <c r="M25" i="9833"/>
  <c r="L25" i="9833"/>
  <c r="J25" i="9833"/>
  <c r="I25" i="9833"/>
  <c r="H25" i="9833"/>
  <c r="G25" i="9833"/>
  <c r="E25" i="9833"/>
  <c r="C25" i="9833"/>
  <c r="D30" i="9833"/>
  <c r="E29" i="9833"/>
  <c r="W28" i="9833"/>
  <c r="V28" i="9833"/>
  <c r="M28" i="9833"/>
  <c r="L28" i="9833"/>
  <c r="J28" i="9833"/>
  <c r="I28" i="9833"/>
  <c r="H28" i="9833"/>
  <c r="G28" i="9833"/>
  <c r="E28" i="9833"/>
  <c r="C28" i="9833"/>
  <c r="W27" i="9833"/>
  <c r="V27" i="9833"/>
  <c r="M27" i="9833"/>
  <c r="L27" i="9833"/>
  <c r="J27" i="9833"/>
  <c r="I27" i="9833"/>
  <c r="G27" i="9833"/>
  <c r="H27" i="9833" s="1"/>
  <c r="E27" i="9833"/>
  <c r="C27" i="9833"/>
  <c r="W24" i="9833"/>
  <c r="V24" i="9833"/>
  <c r="M24" i="9833"/>
  <c r="L24" i="9833"/>
  <c r="J24" i="9833"/>
  <c r="I24" i="9833"/>
  <c r="G24" i="9833"/>
  <c r="H24" i="9833" s="1"/>
  <c r="E24" i="9833"/>
  <c r="C24" i="9833"/>
  <c r="W23" i="9833"/>
  <c r="V23" i="9833"/>
  <c r="M23" i="9833"/>
  <c r="L23" i="9833"/>
  <c r="J23" i="9833"/>
  <c r="I23" i="9833"/>
  <c r="G23" i="9833"/>
  <c r="H23" i="9833" s="1"/>
  <c r="E23" i="9833"/>
  <c r="C23" i="9833"/>
  <c r="W22" i="9833"/>
  <c r="V22" i="9833"/>
  <c r="M22" i="9833"/>
  <c r="L22" i="9833"/>
  <c r="J22" i="9833"/>
  <c r="I22" i="9833"/>
  <c r="G22" i="9833"/>
  <c r="H22" i="9833" s="1"/>
  <c r="E22" i="9833"/>
  <c r="C22" i="9833"/>
  <c r="W21" i="9833"/>
  <c r="V21" i="9833"/>
  <c r="M21" i="9833"/>
  <c r="L21" i="9833"/>
  <c r="J21" i="9833"/>
  <c r="I21" i="9833"/>
  <c r="G21" i="9833"/>
  <c r="H21" i="9833" s="1"/>
  <c r="E21" i="9833"/>
  <c r="C21" i="9833"/>
  <c r="W20" i="9833"/>
  <c r="V20" i="9833"/>
  <c r="M20" i="9833"/>
  <c r="L20" i="9833"/>
  <c r="J20" i="9833"/>
  <c r="I20" i="9833"/>
  <c r="G20" i="9833"/>
  <c r="H20" i="9833" s="1"/>
  <c r="E20" i="9833"/>
  <c r="C20" i="9833"/>
  <c r="W19" i="9833"/>
  <c r="V19" i="9833"/>
  <c r="M19" i="9833"/>
  <c r="L19" i="9833"/>
  <c r="J19" i="9833"/>
  <c r="I19" i="9833"/>
  <c r="G19" i="9833"/>
  <c r="H19" i="9833" s="1"/>
  <c r="E19" i="9833"/>
  <c r="C19" i="9833"/>
  <c r="W18" i="9833"/>
  <c r="V18" i="9833"/>
  <c r="M18" i="9833"/>
  <c r="L18" i="9833"/>
  <c r="J18" i="9833"/>
  <c r="I18" i="9833"/>
  <c r="H18" i="9833"/>
  <c r="G18" i="9833"/>
  <c r="E18" i="9833"/>
  <c r="C18" i="9833"/>
  <c r="J5" i="9833"/>
  <c r="H30" i="9833" l="1"/>
  <c r="W30" i="9833"/>
  <c r="L30" i="9833"/>
  <c r="M30" i="9833"/>
  <c r="W27" i="9832" l="1"/>
  <c r="V27" i="9832"/>
  <c r="M27" i="9832"/>
  <c r="L27" i="9832"/>
  <c r="J27" i="9832"/>
  <c r="I27" i="9832"/>
  <c r="G27" i="9832"/>
  <c r="H27" i="9832" s="1"/>
  <c r="E27" i="9832"/>
  <c r="C27" i="9832"/>
  <c r="W30" i="9832" l="1"/>
  <c r="V30" i="9832"/>
  <c r="M30" i="9832"/>
  <c r="L30" i="9832"/>
  <c r="J30" i="9832"/>
  <c r="I30" i="9832"/>
  <c r="G30" i="9832"/>
  <c r="H30" i="9832" s="1"/>
  <c r="E30" i="9832"/>
  <c r="C30" i="9832"/>
  <c r="W29" i="9832"/>
  <c r="V29" i="9832"/>
  <c r="M29" i="9832"/>
  <c r="L29" i="9832"/>
  <c r="J29" i="9832"/>
  <c r="I29" i="9832"/>
  <c r="G29" i="9832"/>
  <c r="H29" i="9832" s="1"/>
  <c r="E29" i="9832"/>
  <c r="C29" i="9832"/>
  <c r="W28" i="9832"/>
  <c r="V28" i="9832"/>
  <c r="M28" i="9832"/>
  <c r="L28" i="9832"/>
  <c r="J28" i="9832"/>
  <c r="I28" i="9832"/>
  <c r="G28" i="9832"/>
  <c r="H28" i="9832" s="1"/>
  <c r="E28" i="9832"/>
  <c r="C28" i="9832"/>
  <c r="W26" i="9832"/>
  <c r="V26" i="9832"/>
  <c r="M26" i="9832"/>
  <c r="L26" i="9832"/>
  <c r="J26" i="9832"/>
  <c r="I26" i="9832"/>
  <c r="G26" i="9832"/>
  <c r="H26" i="9832" s="1"/>
  <c r="E26" i="9832"/>
  <c r="C26" i="9832"/>
  <c r="W25" i="9832"/>
  <c r="V25" i="9832"/>
  <c r="M25" i="9832"/>
  <c r="L25" i="9832"/>
  <c r="J25" i="9832"/>
  <c r="I25" i="9832"/>
  <c r="G25" i="9832"/>
  <c r="H25" i="9832" s="1"/>
  <c r="E25" i="9832"/>
  <c r="C25" i="9832"/>
  <c r="W24" i="9832"/>
  <c r="V24" i="9832"/>
  <c r="M24" i="9832"/>
  <c r="L24" i="9832"/>
  <c r="J24" i="9832"/>
  <c r="I24" i="9832"/>
  <c r="G24" i="9832"/>
  <c r="H24" i="9832" s="1"/>
  <c r="E24" i="9832"/>
  <c r="C24" i="9832"/>
  <c r="W23" i="9832"/>
  <c r="V23" i="9832"/>
  <c r="M23" i="9832"/>
  <c r="L23" i="9832"/>
  <c r="J23" i="9832"/>
  <c r="I23" i="9832"/>
  <c r="G23" i="9832"/>
  <c r="H23" i="9832" s="1"/>
  <c r="E23" i="9832"/>
  <c r="C23" i="9832"/>
  <c r="W22" i="9832"/>
  <c r="V22" i="9832"/>
  <c r="M22" i="9832"/>
  <c r="L22" i="9832"/>
  <c r="J22" i="9832"/>
  <c r="I22" i="9832"/>
  <c r="G22" i="9832"/>
  <c r="H22" i="9832" s="1"/>
  <c r="E22" i="9832"/>
  <c r="C22" i="9832"/>
  <c r="W21" i="9832"/>
  <c r="V21" i="9832"/>
  <c r="M21" i="9832"/>
  <c r="L21" i="9832"/>
  <c r="J21" i="9832"/>
  <c r="I21" i="9832"/>
  <c r="G21" i="9832"/>
  <c r="H21" i="9832" s="1"/>
  <c r="E21" i="9832"/>
  <c r="C21" i="9832"/>
  <c r="W20" i="9832"/>
  <c r="V20" i="9832"/>
  <c r="M20" i="9832"/>
  <c r="L20" i="9832"/>
  <c r="J20" i="9832"/>
  <c r="I20" i="9832"/>
  <c r="H20" i="9832"/>
  <c r="G20" i="9832"/>
  <c r="E20" i="9832"/>
  <c r="C20" i="9832"/>
  <c r="W25" i="9831"/>
  <c r="V25" i="9831"/>
  <c r="M25" i="9831"/>
  <c r="L25" i="9831"/>
  <c r="J25" i="9831"/>
  <c r="I25" i="9831"/>
  <c r="H25" i="9831"/>
  <c r="G25" i="9831"/>
  <c r="E25" i="9831"/>
  <c r="C25" i="9831"/>
  <c r="W24" i="9831"/>
  <c r="V24" i="9831"/>
  <c r="M24" i="9831"/>
  <c r="L24" i="9831"/>
  <c r="J24" i="9831"/>
  <c r="I24" i="9831"/>
  <c r="H24" i="9831"/>
  <c r="G24" i="9831"/>
  <c r="E24" i="9831"/>
  <c r="C24" i="9831"/>
  <c r="W23" i="9831"/>
  <c r="V23" i="9831"/>
  <c r="M23" i="9831"/>
  <c r="L23" i="9831"/>
  <c r="J23" i="9831"/>
  <c r="I23" i="9831"/>
  <c r="H23" i="9831"/>
  <c r="G23" i="9831"/>
  <c r="E23" i="9831"/>
  <c r="C23" i="9831"/>
  <c r="W22" i="9831"/>
  <c r="V22" i="9831"/>
  <c r="M22" i="9831"/>
  <c r="L22" i="9831"/>
  <c r="J22" i="9831"/>
  <c r="I22" i="9831"/>
  <c r="H22" i="9831"/>
  <c r="G22" i="9831"/>
  <c r="E22" i="9831"/>
  <c r="C22" i="9831"/>
  <c r="W21" i="9831"/>
  <c r="V21" i="9831"/>
  <c r="M21" i="9831"/>
  <c r="L21" i="9831"/>
  <c r="J21" i="9831"/>
  <c r="I21" i="9831"/>
  <c r="H21" i="9831"/>
  <c r="G21" i="9831"/>
  <c r="E21" i="9831"/>
  <c r="C21" i="9831"/>
  <c r="D36" i="9832"/>
  <c r="E35" i="9832"/>
  <c r="W34" i="9832"/>
  <c r="V34" i="9832"/>
  <c r="M34" i="9832"/>
  <c r="L34" i="9832"/>
  <c r="J34" i="9832"/>
  <c r="I34" i="9832"/>
  <c r="H34" i="9832"/>
  <c r="G34" i="9832"/>
  <c r="E34" i="9832"/>
  <c r="C34" i="9832"/>
  <c r="W33" i="9832"/>
  <c r="V33" i="9832"/>
  <c r="M33" i="9832"/>
  <c r="L33" i="9832"/>
  <c r="J33" i="9832"/>
  <c r="I33" i="9832"/>
  <c r="H33" i="9832"/>
  <c r="G33" i="9832"/>
  <c r="E33" i="9832"/>
  <c r="C33" i="9832"/>
  <c r="W32" i="9832"/>
  <c r="V32" i="9832"/>
  <c r="M32" i="9832"/>
  <c r="L32" i="9832"/>
  <c r="J32" i="9832"/>
  <c r="I32" i="9832"/>
  <c r="G32" i="9832"/>
  <c r="H32" i="9832" s="1"/>
  <c r="E32" i="9832"/>
  <c r="C32" i="9832"/>
  <c r="W31" i="9832"/>
  <c r="V31" i="9832"/>
  <c r="M31" i="9832"/>
  <c r="L31" i="9832"/>
  <c r="J31" i="9832"/>
  <c r="I31" i="9832"/>
  <c r="H31" i="9832"/>
  <c r="G31" i="9832"/>
  <c r="E31" i="9832"/>
  <c r="C31" i="9832"/>
  <c r="W19" i="9832"/>
  <c r="V19" i="9832"/>
  <c r="M19" i="9832"/>
  <c r="L19" i="9832"/>
  <c r="J19" i="9832"/>
  <c r="I19" i="9832"/>
  <c r="G19" i="9832"/>
  <c r="H19" i="9832" s="1"/>
  <c r="E19" i="9832"/>
  <c r="C19" i="9832"/>
  <c r="W18" i="9832"/>
  <c r="V18" i="9832"/>
  <c r="M18" i="9832"/>
  <c r="L18" i="9832"/>
  <c r="J18" i="9832"/>
  <c r="I18" i="9832"/>
  <c r="H18" i="9832"/>
  <c r="G18" i="9832"/>
  <c r="E18" i="9832"/>
  <c r="C18" i="9832"/>
  <c r="J5" i="9832"/>
  <c r="D29" i="9831"/>
  <c r="E28" i="9831"/>
  <c r="W27" i="9831"/>
  <c r="V27" i="9831"/>
  <c r="M27" i="9831"/>
  <c r="L27" i="9831"/>
  <c r="J27" i="9831"/>
  <c r="I27" i="9831"/>
  <c r="H27" i="9831"/>
  <c r="G27" i="9831"/>
  <c r="E27" i="9831"/>
  <c r="C27" i="9831"/>
  <c r="W26" i="9831"/>
  <c r="V26" i="9831"/>
  <c r="M26" i="9831"/>
  <c r="L26" i="9831"/>
  <c r="J26" i="9831"/>
  <c r="I26" i="9831"/>
  <c r="H26" i="9831"/>
  <c r="G26" i="9831"/>
  <c r="E26" i="9831"/>
  <c r="C26" i="9831"/>
  <c r="W20" i="9831"/>
  <c r="V20" i="9831"/>
  <c r="M20" i="9831"/>
  <c r="L20" i="9831"/>
  <c r="J20" i="9831"/>
  <c r="I20" i="9831"/>
  <c r="G20" i="9831"/>
  <c r="H20" i="9831" s="1"/>
  <c r="E20" i="9831"/>
  <c r="C20" i="9831"/>
  <c r="W19" i="9831"/>
  <c r="V19" i="9831"/>
  <c r="M19" i="9831"/>
  <c r="L19" i="9831"/>
  <c r="J19" i="9831"/>
  <c r="I19" i="9831"/>
  <c r="G19" i="9831"/>
  <c r="H19" i="9831" s="1"/>
  <c r="E19" i="9831"/>
  <c r="C19" i="9831"/>
  <c r="W18" i="9831"/>
  <c r="V18" i="9831"/>
  <c r="M18" i="9831"/>
  <c r="L18" i="9831"/>
  <c r="J18" i="9831"/>
  <c r="I18" i="9831"/>
  <c r="H18" i="9831"/>
  <c r="G18" i="9831"/>
  <c r="E18" i="9831"/>
  <c r="C18" i="9831"/>
  <c r="J5" i="9831"/>
  <c r="W21" i="9830"/>
  <c r="V21" i="9830"/>
  <c r="M21" i="9830"/>
  <c r="L21" i="9830"/>
  <c r="J21" i="9830"/>
  <c r="I21" i="9830"/>
  <c r="H21" i="9830"/>
  <c r="G21" i="9830"/>
  <c r="E21" i="9830"/>
  <c r="C21" i="9830"/>
  <c r="D29" i="9830"/>
  <c r="E28" i="9830"/>
  <c r="W27" i="9830"/>
  <c r="V27" i="9830"/>
  <c r="M27" i="9830"/>
  <c r="L27" i="9830"/>
  <c r="J27" i="9830"/>
  <c r="I27" i="9830"/>
  <c r="H27" i="9830"/>
  <c r="G27" i="9830"/>
  <c r="E27" i="9830"/>
  <c r="C27" i="9830"/>
  <c r="W26" i="9830"/>
  <c r="V26" i="9830"/>
  <c r="M26" i="9830"/>
  <c r="L26" i="9830"/>
  <c r="J26" i="9830"/>
  <c r="I26" i="9830"/>
  <c r="G26" i="9830"/>
  <c r="H26" i="9830" s="1"/>
  <c r="E26" i="9830"/>
  <c r="C26" i="9830"/>
  <c r="W25" i="9830"/>
  <c r="V25" i="9830"/>
  <c r="M25" i="9830"/>
  <c r="L25" i="9830"/>
  <c r="J25" i="9830"/>
  <c r="I25" i="9830"/>
  <c r="G25" i="9830"/>
  <c r="H25" i="9830" s="1"/>
  <c r="E25" i="9830"/>
  <c r="C25" i="9830"/>
  <c r="W24" i="9830"/>
  <c r="V24" i="9830"/>
  <c r="M24" i="9830"/>
  <c r="L24" i="9830"/>
  <c r="J24" i="9830"/>
  <c r="I24" i="9830"/>
  <c r="G24" i="9830"/>
  <c r="H24" i="9830" s="1"/>
  <c r="E24" i="9830"/>
  <c r="C24" i="9830"/>
  <c r="W23" i="9830"/>
  <c r="V23" i="9830"/>
  <c r="M23" i="9830"/>
  <c r="L23" i="9830"/>
  <c r="J23" i="9830"/>
  <c r="I23" i="9830"/>
  <c r="G23" i="9830"/>
  <c r="H23" i="9830" s="1"/>
  <c r="E23" i="9830"/>
  <c r="C23" i="9830"/>
  <c r="W22" i="9830"/>
  <c r="V22" i="9830"/>
  <c r="M22" i="9830"/>
  <c r="L22" i="9830"/>
  <c r="J22" i="9830"/>
  <c r="I22" i="9830"/>
  <c r="G22" i="9830"/>
  <c r="H22" i="9830" s="1"/>
  <c r="E22" i="9830"/>
  <c r="C22" i="9830"/>
  <c r="W20" i="9830"/>
  <c r="V20" i="9830"/>
  <c r="M20" i="9830"/>
  <c r="L20" i="9830"/>
  <c r="J20" i="9830"/>
  <c r="I20" i="9830"/>
  <c r="G20" i="9830"/>
  <c r="H20" i="9830" s="1"/>
  <c r="E20" i="9830"/>
  <c r="C20" i="9830"/>
  <c r="W19" i="9830"/>
  <c r="V19" i="9830"/>
  <c r="M19" i="9830"/>
  <c r="L19" i="9830"/>
  <c r="J19" i="9830"/>
  <c r="I19" i="9830"/>
  <c r="G19" i="9830"/>
  <c r="H19" i="9830" s="1"/>
  <c r="E19" i="9830"/>
  <c r="C19" i="9830"/>
  <c r="W18" i="9830"/>
  <c r="V18" i="9830"/>
  <c r="M18" i="9830"/>
  <c r="L18" i="9830"/>
  <c r="J18" i="9830"/>
  <c r="I18" i="9830"/>
  <c r="H18" i="9830"/>
  <c r="G18" i="9830"/>
  <c r="E18" i="9830"/>
  <c r="C18" i="9830"/>
  <c r="J5" i="9830"/>
  <c r="W20" i="9829"/>
  <c r="V20" i="9829"/>
  <c r="M20" i="9829"/>
  <c r="L20" i="9829"/>
  <c r="J20" i="9829"/>
  <c r="I20" i="9829"/>
  <c r="H20" i="9829"/>
  <c r="G20" i="9829"/>
  <c r="E20" i="9829"/>
  <c r="C20" i="9829"/>
  <c r="W19" i="9829"/>
  <c r="V19" i="9829"/>
  <c r="M19" i="9829"/>
  <c r="L19" i="9829"/>
  <c r="J19" i="9829"/>
  <c r="I19" i="9829"/>
  <c r="G19" i="9829"/>
  <c r="H19" i="9829" s="1"/>
  <c r="E19" i="9829"/>
  <c r="C19" i="9829"/>
  <c r="W36" i="9832" l="1"/>
  <c r="H36" i="9832"/>
  <c r="L36" i="9832"/>
  <c r="M36" i="9832"/>
  <c r="M29" i="9831"/>
  <c r="H29" i="9831"/>
  <c r="W29" i="9831"/>
  <c r="L29" i="9831"/>
  <c r="M29" i="9830"/>
  <c r="W29" i="9830"/>
  <c r="L29" i="9830"/>
  <c r="H29" i="9830"/>
  <c r="D30" i="9829"/>
  <c r="E29" i="9829"/>
  <c r="W28" i="9829"/>
  <c r="V28" i="9829"/>
  <c r="M28" i="9829"/>
  <c r="L28" i="9829"/>
  <c r="J28" i="9829"/>
  <c r="I28" i="9829"/>
  <c r="H28" i="9829"/>
  <c r="G28" i="9829"/>
  <c r="E28" i="9829"/>
  <c r="C28" i="9829"/>
  <c r="W27" i="9829"/>
  <c r="V27" i="9829"/>
  <c r="M27" i="9829"/>
  <c r="L27" i="9829"/>
  <c r="J27" i="9829"/>
  <c r="I27" i="9829"/>
  <c r="G27" i="9829"/>
  <c r="H27" i="9829" s="1"/>
  <c r="E27" i="9829"/>
  <c r="C27" i="9829"/>
  <c r="W26" i="9829"/>
  <c r="V26" i="9829"/>
  <c r="M26" i="9829"/>
  <c r="L26" i="9829"/>
  <c r="J26" i="9829"/>
  <c r="I26" i="9829"/>
  <c r="G26" i="9829"/>
  <c r="H26" i="9829" s="1"/>
  <c r="E26" i="9829"/>
  <c r="C26" i="9829"/>
  <c r="W25" i="9829"/>
  <c r="V25" i="9829"/>
  <c r="M25" i="9829"/>
  <c r="L25" i="9829"/>
  <c r="J25" i="9829"/>
  <c r="I25" i="9829"/>
  <c r="G25" i="9829"/>
  <c r="H25" i="9829" s="1"/>
  <c r="E25" i="9829"/>
  <c r="C25" i="9829"/>
  <c r="W24" i="9829"/>
  <c r="V24" i="9829"/>
  <c r="M24" i="9829"/>
  <c r="L24" i="9829"/>
  <c r="J24" i="9829"/>
  <c r="I24" i="9829"/>
  <c r="G24" i="9829"/>
  <c r="H24" i="9829" s="1"/>
  <c r="E24" i="9829"/>
  <c r="C24" i="9829"/>
  <c r="W23" i="9829"/>
  <c r="V23" i="9829"/>
  <c r="M23" i="9829"/>
  <c r="L23" i="9829"/>
  <c r="J23" i="9829"/>
  <c r="I23" i="9829"/>
  <c r="G23" i="9829"/>
  <c r="H23" i="9829" s="1"/>
  <c r="E23" i="9829"/>
  <c r="C23" i="9829"/>
  <c r="W22" i="9829"/>
  <c r="V22" i="9829"/>
  <c r="M22" i="9829"/>
  <c r="L22" i="9829"/>
  <c r="J22" i="9829"/>
  <c r="I22" i="9829"/>
  <c r="G22" i="9829"/>
  <c r="H22" i="9829" s="1"/>
  <c r="E22" i="9829"/>
  <c r="C22" i="9829"/>
  <c r="W21" i="9829"/>
  <c r="V21" i="9829"/>
  <c r="M21" i="9829"/>
  <c r="L21" i="9829"/>
  <c r="J21" i="9829"/>
  <c r="I21" i="9829"/>
  <c r="G21" i="9829"/>
  <c r="H21" i="9829" s="1"/>
  <c r="E21" i="9829"/>
  <c r="C21" i="9829"/>
  <c r="W18" i="9829"/>
  <c r="V18" i="9829"/>
  <c r="M18" i="9829"/>
  <c r="L18" i="9829"/>
  <c r="J18" i="9829"/>
  <c r="I18" i="9829"/>
  <c r="H18" i="9829"/>
  <c r="G18" i="9829"/>
  <c r="E18" i="9829"/>
  <c r="C18" i="9829"/>
  <c r="J5" i="9829"/>
  <c r="D29" i="9828"/>
  <c r="E28" i="9828"/>
  <c r="W27" i="9828"/>
  <c r="V27" i="9828"/>
  <c r="M27" i="9828"/>
  <c r="L27" i="9828"/>
  <c r="J27" i="9828"/>
  <c r="I27" i="9828"/>
  <c r="H27" i="9828"/>
  <c r="G27" i="9828"/>
  <c r="E27" i="9828"/>
  <c r="C27" i="9828"/>
  <c r="W26" i="9828"/>
  <c r="V26" i="9828"/>
  <c r="M26" i="9828"/>
  <c r="L26" i="9828"/>
  <c r="J26" i="9828"/>
  <c r="I26" i="9828"/>
  <c r="H26" i="9828"/>
  <c r="G26" i="9828"/>
  <c r="E26" i="9828"/>
  <c r="C26" i="9828"/>
  <c r="W25" i="9828"/>
  <c r="V25" i="9828"/>
  <c r="M25" i="9828"/>
  <c r="L25" i="9828"/>
  <c r="J25" i="9828"/>
  <c r="I25" i="9828"/>
  <c r="H25" i="9828"/>
  <c r="G25" i="9828"/>
  <c r="E25" i="9828"/>
  <c r="C25" i="9828"/>
  <c r="W24" i="9828"/>
  <c r="V24" i="9828"/>
  <c r="M24" i="9828"/>
  <c r="L24" i="9828"/>
  <c r="J24" i="9828"/>
  <c r="I24" i="9828"/>
  <c r="H24" i="9828"/>
  <c r="G24" i="9828"/>
  <c r="E24" i="9828"/>
  <c r="C24" i="9828"/>
  <c r="W23" i="9828"/>
  <c r="V23" i="9828"/>
  <c r="M23" i="9828"/>
  <c r="L23" i="9828"/>
  <c r="J23" i="9828"/>
  <c r="I23" i="9828"/>
  <c r="G23" i="9828"/>
  <c r="H23" i="9828" s="1"/>
  <c r="E23" i="9828"/>
  <c r="C23" i="9828"/>
  <c r="W22" i="9828"/>
  <c r="V22" i="9828"/>
  <c r="M22" i="9828"/>
  <c r="L22" i="9828"/>
  <c r="J22" i="9828"/>
  <c r="I22" i="9828"/>
  <c r="G22" i="9828"/>
  <c r="H22" i="9828" s="1"/>
  <c r="E22" i="9828"/>
  <c r="C22" i="9828"/>
  <c r="W21" i="9828"/>
  <c r="V21" i="9828"/>
  <c r="M21" i="9828"/>
  <c r="L21" i="9828"/>
  <c r="J21" i="9828"/>
  <c r="I21" i="9828"/>
  <c r="G21" i="9828"/>
  <c r="H21" i="9828" s="1"/>
  <c r="E21" i="9828"/>
  <c r="C21" i="9828"/>
  <c r="W20" i="9828"/>
  <c r="V20" i="9828"/>
  <c r="M20" i="9828"/>
  <c r="L20" i="9828"/>
  <c r="J20" i="9828"/>
  <c r="I20" i="9828"/>
  <c r="G20" i="9828"/>
  <c r="H20" i="9828" s="1"/>
  <c r="E20" i="9828"/>
  <c r="C20" i="9828"/>
  <c r="W19" i="9828"/>
  <c r="V19" i="9828"/>
  <c r="M19" i="9828"/>
  <c r="L19" i="9828"/>
  <c r="J19" i="9828"/>
  <c r="I19" i="9828"/>
  <c r="G19" i="9828"/>
  <c r="H19" i="9828" s="1"/>
  <c r="E19" i="9828"/>
  <c r="C19" i="9828"/>
  <c r="W18" i="9828"/>
  <c r="V18" i="9828"/>
  <c r="M18" i="9828"/>
  <c r="L18" i="9828"/>
  <c r="J18" i="9828"/>
  <c r="I18" i="9828"/>
  <c r="H18" i="9828"/>
  <c r="G18" i="9828"/>
  <c r="E18" i="9828"/>
  <c r="C18" i="9828"/>
  <c r="J5" i="9828"/>
  <c r="W30" i="9829" l="1"/>
  <c r="W29" i="9828"/>
  <c r="M30" i="9829"/>
  <c r="L30" i="9829"/>
  <c r="H30" i="9829"/>
  <c r="L29" i="9828"/>
  <c r="M29" i="9828"/>
  <c r="H29" i="9828"/>
  <c r="D29" i="9827" l="1"/>
  <c r="E28" i="9827"/>
  <c r="W27" i="9827"/>
  <c r="V27" i="9827"/>
  <c r="M27" i="9827"/>
  <c r="L27" i="9827"/>
  <c r="J27" i="9827"/>
  <c r="I27" i="9827"/>
  <c r="H27" i="9827"/>
  <c r="G27" i="9827"/>
  <c r="E27" i="9827"/>
  <c r="C27" i="9827"/>
  <c r="W26" i="9827"/>
  <c r="V26" i="9827"/>
  <c r="M26" i="9827"/>
  <c r="L26" i="9827"/>
  <c r="J26" i="9827"/>
  <c r="I26" i="9827"/>
  <c r="H26" i="9827"/>
  <c r="G26" i="9827"/>
  <c r="E26" i="9827"/>
  <c r="C26" i="9827"/>
  <c r="W25" i="9827"/>
  <c r="V25" i="9827"/>
  <c r="M25" i="9827"/>
  <c r="L25" i="9827"/>
  <c r="J25" i="9827"/>
  <c r="I25" i="9827"/>
  <c r="H25" i="9827"/>
  <c r="G25" i="9827"/>
  <c r="E25" i="9827"/>
  <c r="C25" i="9827"/>
  <c r="W24" i="9827"/>
  <c r="V24" i="9827"/>
  <c r="M24" i="9827"/>
  <c r="L24" i="9827"/>
  <c r="J24" i="9827"/>
  <c r="I24" i="9827"/>
  <c r="H24" i="9827"/>
  <c r="G24" i="9827"/>
  <c r="E24" i="9827"/>
  <c r="C24" i="9827"/>
  <c r="W23" i="9827"/>
  <c r="V23" i="9827"/>
  <c r="M23" i="9827"/>
  <c r="L23" i="9827"/>
  <c r="J23" i="9827"/>
  <c r="I23" i="9827"/>
  <c r="G23" i="9827"/>
  <c r="H23" i="9827" s="1"/>
  <c r="E23" i="9827"/>
  <c r="C23" i="9827"/>
  <c r="W22" i="9827"/>
  <c r="V22" i="9827"/>
  <c r="M22" i="9827"/>
  <c r="L22" i="9827"/>
  <c r="J22" i="9827"/>
  <c r="I22" i="9827"/>
  <c r="G22" i="9827"/>
  <c r="H22" i="9827" s="1"/>
  <c r="E22" i="9827"/>
  <c r="C22" i="9827"/>
  <c r="W21" i="9827"/>
  <c r="V21" i="9827"/>
  <c r="M21" i="9827"/>
  <c r="L21" i="9827"/>
  <c r="J21" i="9827"/>
  <c r="I21" i="9827"/>
  <c r="G21" i="9827"/>
  <c r="H21" i="9827" s="1"/>
  <c r="E21" i="9827"/>
  <c r="C21" i="9827"/>
  <c r="W20" i="9827"/>
  <c r="V20" i="9827"/>
  <c r="M20" i="9827"/>
  <c r="L20" i="9827"/>
  <c r="J20" i="9827"/>
  <c r="I20" i="9827"/>
  <c r="G20" i="9827"/>
  <c r="H20" i="9827" s="1"/>
  <c r="E20" i="9827"/>
  <c r="C20" i="9827"/>
  <c r="W19" i="9827"/>
  <c r="V19" i="9827"/>
  <c r="M19" i="9827"/>
  <c r="L19" i="9827"/>
  <c r="J19" i="9827"/>
  <c r="I19" i="9827"/>
  <c r="G19" i="9827"/>
  <c r="H19" i="9827" s="1"/>
  <c r="E19" i="9827"/>
  <c r="C19" i="9827"/>
  <c r="W18" i="9827"/>
  <c r="V18" i="9827"/>
  <c r="M18" i="9827"/>
  <c r="L18" i="9827"/>
  <c r="J18" i="9827"/>
  <c r="I18" i="9827"/>
  <c r="H18" i="9827"/>
  <c r="G18" i="9827"/>
  <c r="E18" i="9827"/>
  <c r="C18" i="9827"/>
  <c r="J5" i="9827"/>
  <c r="W25" i="9824"/>
  <c r="V25" i="9824"/>
  <c r="M25" i="9824"/>
  <c r="L25" i="9824"/>
  <c r="J25" i="9824"/>
  <c r="I25" i="9824"/>
  <c r="G25" i="9824"/>
  <c r="H25" i="9824" s="1"/>
  <c r="E25" i="9824"/>
  <c r="C25" i="9824"/>
  <c r="W24" i="9824"/>
  <c r="V24" i="9824"/>
  <c r="M24" i="9824"/>
  <c r="L24" i="9824"/>
  <c r="J24" i="9824"/>
  <c r="I24" i="9824"/>
  <c r="H24" i="9824"/>
  <c r="G24" i="9824"/>
  <c r="E24" i="9824"/>
  <c r="C24" i="9824"/>
  <c r="L29" i="9827" l="1"/>
  <c r="M29" i="9827"/>
  <c r="H29" i="9827"/>
  <c r="W29" i="9827"/>
  <c r="W27" i="9824"/>
  <c r="V27" i="9824"/>
  <c r="M27" i="9824"/>
  <c r="L27" i="9824"/>
  <c r="J27" i="9824"/>
  <c r="I27" i="9824"/>
  <c r="G27" i="9824"/>
  <c r="H27" i="9824" s="1"/>
  <c r="E27" i="9824"/>
  <c r="C27" i="9824"/>
  <c r="W26" i="9824"/>
  <c r="V26" i="9824"/>
  <c r="M26" i="9824"/>
  <c r="L26" i="9824"/>
  <c r="J26" i="9824"/>
  <c r="I26" i="9824"/>
  <c r="H26" i="9824"/>
  <c r="G26" i="9824"/>
  <c r="E26" i="9824"/>
  <c r="C26" i="9824"/>
  <c r="D33" i="9824"/>
  <c r="D30" i="9826"/>
  <c r="E29" i="9826"/>
  <c r="W28" i="9826"/>
  <c r="V28" i="9826"/>
  <c r="M28" i="9826"/>
  <c r="L28" i="9826"/>
  <c r="J28" i="9826"/>
  <c r="I28" i="9826"/>
  <c r="G28" i="9826"/>
  <c r="H28" i="9826" s="1"/>
  <c r="E28" i="9826"/>
  <c r="C28" i="9826"/>
  <c r="W27" i="9826"/>
  <c r="V27" i="9826"/>
  <c r="M27" i="9826"/>
  <c r="L27" i="9826"/>
  <c r="J27" i="9826"/>
  <c r="I27" i="9826"/>
  <c r="G27" i="9826"/>
  <c r="H27" i="9826" s="1"/>
  <c r="E27" i="9826"/>
  <c r="C27" i="9826"/>
  <c r="W26" i="9826"/>
  <c r="V26" i="9826"/>
  <c r="M26" i="9826"/>
  <c r="L26" i="9826"/>
  <c r="J26" i="9826"/>
  <c r="I26" i="9826"/>
  <c r="G26" i="9826"/>
  <c r="H26" i="9826" s="1"/>
  <c r="E26" i="9826"/>
  <c r="C26" i="9826"/>
  <c r="W25" i="9826"/>
  <c r="V25" i="9826"/>
  <c r="M25" i="9826"/>
  <c r="L25" i="9826"/>
  <c r="J25" i="9826"/>
  <c r="I25" i="9826"/>
  <c r="G25" i="9826"/>
  <c r="H25" i="9826" s="1"/>
  <c r="E25" i="9826"/>
  <c r="C25" i="9826"/>
  <c r="W24" i="9826"/>
  <c r="V24" i="9826"/>
  <c r="M24" i="9826"/>
  <c r="L24" i="9826"/>
  <c r="J24" i="9826"/>
  <c r="I24" i="9826"/>
  <c r="G24" i="9826"/>
  <c r="H24" i="9826" s="1"/>
  <c r="E24" i="9826"/>
  <c r="C24" i="9826"/>
  <c r="W23" i="9826"/>
  <c r="V23" i="9826"/>
  <c r="M23" i="9826"/>
  <c r="L23" i="9826"/>
  <c r="J23" i="9826"/>
  <c r="I23" i="9826"/>
  <c r="G23" i="9826"/>
  <c r="H23" i="9826" s="1"/>
  <c r="E23" i="9826"/>
  <c r="C23" i="9826"/>
  <c r="W22" i="9826"/>
  <c r="V22" i="9826"/>
  <c r="M22" i="9826"/>
  <c r="L22" i="9826"/>
  <c r="J22" i="9826"/>
  <c r="I22" i="9826"/>
  <c r="G22" i="9826"/>
  <c r="H22" i="9826" s="1"/>
  <c r="E22" i="9826"/>
  <c r="C22" i="9826"/>
  <c r="W21" i="9826"/>
  <c r="V21" i="9826"/>
  <c r="M21" i="9826"/>
  <c r="L21" i="9826"/>
  <c r="J21" i="9826"/>
  <c r="I21" i="9826"/>
  <c r="H21" i="9826"/>
  <c r="G21" i="9826"/>
  <c r="E21" i="9826"/>
  <c r="C21" i="9826"/>
  <c r="W20" i="9826"/>
  <c r="V20" i="9826"/>
  <c r="M20" i="9826"/>
  <c r="L20" i="9826"/>
  <c r="J20" i="9826"/>
  <c r="I20" i="9826"/>
  <c r="G20" i="9826"/>
  <c r="H20" i="9826" s="1"/>
  <c r="E20" i="9826"/>
  <c r="C20" i="9826"/>
  <c r="W19" i="9826"/>
  <c r="V19" i="9826"/>
  <c r="M19" i="9826"/>
  <c r="L19" i="9826"/>
  <c r="J19" i="9826"/>
  <c r="I19" i="9826"/>
  <c r="G19" i="9826"/>
  <c r="H19" i="9826" s="1"/>
  <c r="E19" i="9826"/>
  <c r="C19" i="9826"/>
  <c r="W18" i="9826"/>
  <c r="V18" i="9826"/>
  <c r="M18" i="9826"/>
  <c r="L18" i="9826"/>
  <c r="J18" i="9826"/>
  <c r="I18" i="9826"/>
  <c r="H18" i="9826"/>
  <c r="G18" i="9826"/>
  <c r="E18" i="9826"/>
  <c r="C18" i="9826"/>
  <c r="J5" i="9826"/>
  <c r="W29" i="9824"/>
  <c r="V29" i="9824"/>
  <c r="M29" i="9824"/>
  <c r="L29" i="9824"/>
  <c r="J29" i="9824"/>
  <c r="I29" i="9824"/>
  <c r="G29" i="9824"/>
  <c r="H29" i="9824" s="1"/>
  <c r="E29" i="9824"/>
  <c r="C29" i="9824"/>
  <c r="W28" i="9824"/>
  <c r="V28" i="9824"/>
  <c r="M28" i="9824"/>
  <c r="L28" i="9824"/>
  <c r="J28" i="9824"/>
  <c r="I28" i="9824"/>
  <c r="H28" i="9824"/>
  <c r="G28" i="9824"/>
  <c r="E28" i="9824"/>
  <c r="C28" i="9824"/>
  <c r="W21" i="9824"/>
  <c r="V21" i="9824"/>
  <c r="M21" i="9824"/>
  <c r="L21" i="9824"/>
  <c r="J21" i="9824"/>
  <c r="I21" i="9824"/>
  <c r="G21" i="9824"/>
  <c r="H21" i="9824" s="1"/>
  <c r="E21" i="9824"/>
  <c r="C21" i="9824"/>
  <c r="P33" i="9824"/>
  <c r="E32" i="9824"/>
  <c r="W31" i="9824"/>
  <c r="V31" i="9824"/>
  <c r="M31" i="9824"/>
  <c r="L31" i="9824"/>
  <c r="J31" i="9824"/>
  <c r="I31" i="9824"/>
  <c r="G31" i="9824"/>
  <c r="H31" i="9824" s="1"/>
  <c r="E31" i="9824"/>
  <c r="C31" i="9824"/>
  <c r="W30" i="9824"/>
  <c r="V30" i="9824"/>
  <c r="M30" i="9824"/>
  <c r="L30" i="9824"/>
  <c r="J30" i="9824"/>
  <c r="I30" i="9824"/>
  <c r="G30" i="9824"/>
  <c r="H30" i="9824" s="1"/>
  <c r="E30" i="9824"/>
  <c r="C30" i="9824"/>
  <c r="W23" i="9824"/>
  <c r="V23" i="9824"/>
  <c r="M23" i="9824"/>
  <c r="L23" i="9824"/>
  <c r="J23" i="9824"/>
  <c r="I23" i="9824"/>
  <c r="G23" i="9824"/>
  <c r="H23" i="9824" s="1"/>
  <c r="E23" i="9824"/>
  <c r="C23" i="9824"/>
  <c r="W22" i="9824"/>
  <c r="V22" i="9824"/>
  <c r="M22" i="9824"/>
  <c r="L22" i="9824"/>
  <c r="J22" i="9824"/>
  <c r="I22" i="9824"/>
  <c r="G22" i="9824"/>
  <c r="H22" i="9824" s="1"/>
  <c r="E22" i="9824"/>
  <c r="C22" i="9824"/>
  <c r="W20" i="9824"/>
  <c r="V20" i="9824"/>
  <c r="M20" i="9824"/>
  <c r="L20" i="9824"/>
  <c r="J20" i="9824"/>
  <c r="I20" i="9824"/>
  <c r="G20" i="9824"/>
  <c r="H20" i="9824" s="1"/>
  <c r="E20" i="9824"/>
  <c r="C20" i="9824"/>
  <c r="W19" i="9824"/>
  <c r="V19" i="9824"/>
  <c r="M19" i="9824"/>
  <c r="L19" i="9824"/>
  <c r="J19" i="9824"/>
  <c r="I19" i="9824"/>
  <c r="G19" i="9824"/>
  <c r="H19" i="9824" s="1"/>
  <c r="E19" i="9824"/>
  <c r="C19" i="9824"/>
  <c r="W18" i="9824"/>
  <c r="V18" i="9824"/>
  <c r="M18" i="9824"/>
  <c r="L18" i="9824"/>
  <c r="J18" i="9824"/>
  <c r="I18" i="9824"/>
  <c r="H18" i="9824"/>
  <c r="G18" i="9824"/>
  <c r="E18" i="9824"/>
  <c r="C18" i="9824"/>
  <c r="J5" i="9824"/>
  <c r="W23" i="9823"/>
  <c r="V23" i="9823"/>
  <c r="M23" i="9823"/>
  <c r="L23" i="9823"/>
  <c r="J23" i="9823"/>
  <c r="I23" i="9823"/>
  <c r="G23" i="9823"/>
  <c r="H23" i="9823" s="1"/>
  <c r="E23" i="9823"/>
  <c r="C23" i="9823"/>
  <c r="W22" i="9823"/>
  <c r="V22" i="9823"/>
  <c r="M22" i="9823"/>
  <c r="L22" i="9823"/>
  <c r="J22" i="9823"/>
  <c r="I22" i="9823"/>
  <c r="G22" i="9823"/>
  <c r="H22" i="9823" s="1"/>
  <c r="E22" i="9823"/>
  <c r="C22" i="9823"/>
  <c r="W21" i="9823"/>
  <c r="V21" i="9823"/>
  <c r="M21" i="9823"/>
  <c r="L21" i="9823"/>
  <c r="J21" i="9823"/>
  <c r="I21" i="9823"/>
  <c r="G21" i="9823"/>
  <c r="H21" i="9823" s="1"/>
  <c r="E21" i="9823"/>
  <c r="C21" i="9823"/>
  <c r="W20" i="9823"/>
  <c r="V20" i="9823"/>
  <c r="M20" i="9823"/>
  <c r="L20" i="9823"/>
  <c r="J20" i="9823"/>
  <c r="I20" i="9823"/>
  <c r="G20" i="9823"/>
  <c r="H20" i="9823" s="1"/>
  <c r="E20" i="9823"/>
  <c r="C20" i="9823"/>
  <c r="W26" i="9823"/>
  <c r="V26" i="9823"/>
  <c r="M26" i="9823"/>
  <c r="L26" i="9823"/>
  <c r="J26" i="9823"/>
  <c r="I26" i="9823"/>
  <c r="G26" i="9823"/>
  <c r="H26" i="9823" s="1"/>
  <c r="E26" i="9823"/>
  <c r="C26" i="9823"/>
  <c r="W25" i="9823"/>
  <c r="V25" i="9823"/>
  <c r="M25" i="9823"/>
  <c r="L25" i="9823"/>
  <c r="J25" i="9823"/>
  <c r="I25" i="9823"/>
  <c r="G25" i="9823"/>
  <c r="H25" i="9823" s="1"/>
  <c r="E25" i="9823"/>
  <c r="C25" i="9823"/>
  <c r="W24" i="9823"/>
  <c r="V24" i="9823"/>
  <c r="M24" i="9823"/>
  <c r="L24" i="9823"/>
  <c r="J24" i="9823"/>
  <c r="I24" i="9823"/>
  <c r="H24" i="9823"/>
  <c r="G24" i="9823"/>
  <c r="E24" i="9823"/>
  <c r="C24" i="9823"/>
  <c r="P33" i="9823"/>
  <c r="D33" i="9823"/>
  <c r="E32" i="9823"/>
  <c r="W31" i="9823"/>
  <c r="V31" i="9823"/>
  <c r="M31" i="9823"/>
  <c r="L31" i="9823"/>
  <c r="J31" i="9823"/>
  <c r="I31" i="9823"/>
  <c r="H31" i="9823"/>
  <c r="G31" i="9823"/>
  <c r="E31" i="9823"/>
  <c r="C31" i="9823"/>
  <c r="W30" i="9823"/>
  <c r="V30" i="9823"/>
  <c r="M30" i="9823"/>
  <c r="L30" i="9823"/>
  <c r="J30" i="9823"/>
  <c r="I30" i="9823"/>
  <c r="H30" i="9823"/>
  <c r="G30" i="9823"/>
  <c r="E30" i="9823"/>
  <c r="C30" i="9823"/>
  <c r="W29" i="9823"/>
  <c r="V29" i="9823"/>
  <c r="M29" i="9823"/>
  <c r="L29" i="9823"/>
  <c r="J29" i="9823"/>
  <c r="I29" i="9823"/>
  <c r="G29" i="9823"/>
  <c r="H29" i="9823" s="1"/>
  <c r="E29" i="9823"/>
  <c r="C29" i="9823"/>
  <c r="W28" i="9823"/>
  <c r="V28" i="9823"/>
  <c r="M28" i="9823"/>
  <c r="L28" i="9823"/>
  <c r="J28" i="9823"/>
  <c r="I28" i="9823"/>
  <c r="G28" i="9823"/>
  <c r="H28" i="9823" s="1"/>
  <c r="E28" i="9823"/>
  <c r="C28" i="9823"/>
  <c r="W27" i="9823"/>
  <c r="V27" i="9823"/>
  <c r="M27" i="9823"/>
  <c r="L27" i="9823"/>
  <c r="J27" i="9823"/>
  <c r="I27" i="9823"/>
  <c r="G27" i="9823"/>
  <c r="H27" i="9823" s="1"/>
  <c r="E27" i="9823"/>
  <c r="C27" i="9823"/>
  <c r="W19" i="9823"/>
  <c r="V19" i="9823"/>
  <c r="M19" i="9823"/>
  <c r="L19" i="9823"/>
  <c r="J19" i="9823"/>
  <c r="I19" i="9823"/>
  <c r="G19" i="9823"/>
  <c r="H19" i="9823" s="1"/>
  <c r="E19" i="9823"/>
  <c r="C19" i="9823"/>
  <c r="W18" i="9823"/>
  <c r="V18" i="9823"/>
  <c r="M18" i="9823"/>
  <c r="L18" i="9823"/>
  <c r="J18" i="9823"/>
  <c r="I18" i="9823"/>
  <c r="H18" i="9823"/>
  <c r="G18" i="9823"/>
  <c r="E18" i="9823"/>
  <c r="C18" i="9823"/>
  <c r="J5" i="9823"/>
  <c r="W19" i="9822"/>
  <c r="V19" i="9822"/>
  <c r="M19" i="9822"/>
  <c r="L19" i="9822"/>
  <c r="J19" i="9822"/>
  <c r="I19" i="9822"/>
  <c r="G19" i="9822"/>
  <c r="H19" i="9822" s="1"/>
  <c r="E19" i="9822"/>
  <c r="C19" i="9822"/>
  <c r="W18" i="9822"/>
  <c r="V18" i="9822"/>
  <c r="M18" i="9822"/>
  <c r="L18" i="9822"/>
  <c r="J18" i="9822"/>
  <c r="I18" i="9822"/>
  <c r="H18" i="9822"/>
  <c r="G18" i="9822"/>
  <c r="E18" i="9822"/>
  <c r="C18" i="9822"/>
  <c r="W30" i="9826" l="1"/>
  <c r="L30" i="9826"/>
  <c r="H30" i="9826"/>
  <c r="M30" i="9826"/>
  <c r="M33" i="9824"/>
  <c r="L33" i="9824"/>
  <c r="W33" i="9824"/>
  <c r="H33" i="9824"/>
  <c r="L33" i="9823"/>
  <c r="M33" i="9823"/>
  <c r="W33" i="9823"/>
  <c r="H33" i="9823"/>
  <c r="P29" i="9822" l="1"/>
  <c r="D29" i="9822"/>
  <c r="E28" i="9822"/>
  <c r="W27" i="9822"/>
  <c r="V27" i="9822"/>
  <c r="M27" i="9822"/>
  <c r="L27" i="9822"/>
  <c r="J27" i="9822"/>
  <c r="I27" i="9822"/>
  <c r="H27" i="9822"/>
  <c r="G27" i="9822"/>
  <c r="E27" i="9822"/>
  <c r="C27" i="9822"/>
  <c r="W26" i="9822"/>
  <c r="V26" i="9822"/>
  <c r="M26" i="9822"/>
  <c r="L26" i="9822"/>
  <c r="J26" i="9822"/>
  <c r="I26" i="9822"/>
  <c r="H26" i="9822"/>
  <c r="G26" i="9822"/>
  <c r="E26" i="9822"/>
  <c r="C26" i="9822"/>
  <c r="W25" i="9822"/>
  <c r="V25" i="9822"/>
  <c r="M25" i="9822"/>
  <c r="L25" i="9822"/>
  <c r="J25" i="9822"/>
  <c r="I25" i="9822"/>
  <c r="H25" i="9822"/>
  <c r="G25" i="9822"/>
  <c r="E25" i="9822"/>
  <c r="C25" i="9822"/>
  <c r="W24" i="9822"/>
  <c r="V24" i="9822"/>
  <c r="M24" i="9822"/>
  <c r="L24" i="9822"/>
  <c r="J24" i="9822"/>
  <c r="I24" i="9822"/>
  <c r="H24" i="9822"/>
  <c r="G24" i="9822"/>
  <c r="E24" i="9822"/>
  <c r="C24" i="9822"/>
  <c r="W23" i="9822"/>
  <c r="V23" i="9822"/>
  <c r="M23" i="9822"/>
  <c r="L23" i="9822"/>
  <c r="J23" i="9822"/>
  <c r="I23" i="9822"/>
  <c r="H23" i="9822"/>
  <c r="G23" i="9822"/>
  <c r="E23" i="9822"/>
  <c r="C23" i="9822"/>
  <c r="W22" i="9822"/>
  <c r="V22" i="9822"/>
  <c r="M22" i="9822"/>
  <c r="L22" i="9822"/>
  <c r="J22" i="9822"/>
  <c r="I22" i="9822"/>
  <c r="H22" i="9822"/>
  <c r="G22" i="9822"/>
  <c r="E22" i="9822"/>
  <c r="C22" i="9822"/>
  <c r="W21" i="9822"/>
  <c r="V21" i="9822"/>
  <c r="M21" i="9822"/>
  <c r="L21" i="9822"/>
  <c r="J21" i="9822"/>
  <c r="I21" i="9822"/>
  <c r="H21" i="9822"/>
  <c r="G21" i="9822"/>
  <c r="E21" i="9822"/>
  <c r="C21" i="9822"/>
  <c r="W20" i="9822"/>
  <c r="V20" i="9822"/>
  <c r="M20" i="9822"/>
  <c r="L20" i="9822"/>
  <c r="J20" i="9822"/>
  <c r="I20" i="9822"/>
  <c r="G20" i="9822"/>
  <c r="H20" i="9822" s="1"/>
  <c r="E20" i="9822"/>
  <c r="C20" i="9822"/>
  <c r="J5" i="9822"/>
  <c r="W29" i="9822" l="1"/>
  <c r="L29" i="9822"/>
  <c r="H29" i="9822"/>
  <c r="M29" i="9822"/>
  <c r="W22" i="9821" l="1"/>
  <c r="V22" i="9821"/>
  <c r="M22" i="9821"/>
  <c r="L22" i="9821"/>
  <c r="J22" i="9821"/>
  <c r="I22" i="9821"/>
  <c r="G22" i="9821"/>
  <c r="H22" i="9821" s="1"/>
  <c r="E22" i="9821"/>
  <c r="C22" i="9821"/>
  <c r="W21" i="9821"/>
  <c r="V21" i="9821"/>
  <c r="M21" i="9821"/>
  <c r="L21" i="9821"/>
  <c r="J21" i="9821"/>
  <c r="I21" i="9821"/>
  <c r="G21" i="9821"/>
  <c r="H21" i="9821" s="1"/>
  <c r="E21" i="9821"/>
  <c r="C21" i="9821"/>
  <c r="W20" i="9821"/>
  <c r="V20" i="9821"/>
  <c r="M20" i="9821"/>
  <c r="L20" i="9821"/>
  <c r="J20" i="9821"/>
  <c r="I20" i="9821"/>
  <c r="H20" i="9821"/>
  <c r="G20" i="9821"/>
  <c r="E20" i="9821"/>
  <c r="C20" i="9821"/>
  <c r="P31" i="9821"/>
  <c r="D31" i="9821"/>
  <c r="E30" i="9821"/>
  <c r="W29" i="9821"/>
  <c r="V29" i="9821"/>
  <c r="M29" i="9821"/>
  <c r="L29" i="9821"/>
  <c r="J29" i="9821"/>
  <c r="I29" i="9821"/>
  <c r="H29" i="9821"/>
  <c r="G29" i="9821"/>
  <c r="E29" i="9821"/>
  <c r="C29" i="9821"/>
  <c r="W28" i="9821"/>
  <c r="V28" i="9821"/>
  <c r="M28" i="9821"/>
  <c r="L28" i="9821"/>
  <c r="J28" i="9821"/>
  <c r="I28" i="9821"/>
  <c r="H28" i="9821"/>
  <c r="G28" i="9821"/>
  <c r="E28" i="9821"/>
  <c r="C28" i="9821"/>
  <c r="W27" i="9821"/>
  <c r="V27" i="9821"/>
  <c r="M27" i="9821"/>
  <c r="L27" i="9821"/>
  <c r="J27" i="9821"/>
  <c r="I27" i="9821"/>
  <c r="H27" i="9821"/>
  <c r="G27" i="9821"/>
  <c r="E27" i="9821"/>
  <c r="C27" i="9821"/>
  <c r="W26" i="9821"/>
  <c r="V26" i="9821"/>
  <c r="M26" i="9821"/>
  <c r="L26" i="9821"/>
  <c r="J26" i="9821"/>
  <c r="I26" i="9821"/>
  <c r="H26" i="9821"/>
  <c r="G26" i="9821"/>
  <c r="E26" i="9821"/>
  <c r="C26" i="9821"/>
  <c r="W25" i="9821"/>
  <c r="V25" i="9821"/>
  <c r="M25" i="9821"/>
  <c r="L25" i="9821"/>
  <c r="J25" i="9821"/>
  <c r="I25" i="9821"/>
  <c r="G25" i="9821"/>
  <c r="H25" i="9821" s="1"/>
  <c r="E25" i="9821"/>
  <c r="C25" i="9821"/>
  <c r="W24" i="9821"/>
  <c r="V24" i="9821"/>
  <c r="M24" i="9821"/>
  <c r="L24" i="9821"/>
  <c r="J24" i="9821"/>
  <c r="I24" i="9821"/>
  <c r="G24" i="9821"/>
  <c r="H24" i="9821" s="1"/>
  <c r="E24" i="9821"/>
  <c r="C24" i="9821"/>
  <c r="W23" i="9821"/>
  <c r="V23" i="9821"/>
  <c r="M23" i="9821"/>
  <c r="L23" i="9821"/>
  <c r="J23" i="9821"/>
  <c r="I23" i="9821"/>
  <c r="H23" i="9821"/>
  <c r="G23" i="9821"/>
  <c r="E23" i="9821"/>
  <c r="C23" i="9821"/>
  <c r="W19" i="9821"/>
  <c r="V19" i="9821"/>
  <c r="M19" i="9821"/>
  <c r="L19" i="9821"/>
  <c r="J19" i="9821"/>
  <c r="I19" i="9821"/>
  <c r="G19" i="9821"/>
  <c r="H19" i="9821" s="1"/>
  <c r="E19" i="9821"/>
  <c r="C19" i="9821"/>
  <c r="W18" i="9821"/>
  <c r="V18" i="9821"/>
  <c r="M18" i="9821"/>
  <c r="L18" i="9821"/>
  <c r="J18" i="9821"/>
  <c r="I18" i="9821"/>
  <c r="H18" i="9821"/>
  <c r="G18" i="9821"/>
  <c r="E18" i="9821"/>
  <c r="C18" i="9821"/>
  <c r="J5" i="9821"/>
  <c r="J433" i="9820"/>
  <c r="J432" i="9820"/>
  <c r="J431" i="9820"/>
  <c r="J430" i="9820"/>
  <c r="J429" i="9820"/>
  <c r="J428" i="9820"/>
  <c r="J427" i="9820"/>
  <c r="J426" i="9820"/>
  <c r="J421" i="9820"/>
  <c r="J420" i="9820"/>
  <c r="J419" i="9820"/>
  <c r="J416" i="9820"/>
  <c r="J415" i="9820"/>
  <c r="J414" i="9820"/>
  <c r="P31" i="9819"/>
  <c r="D31" i="9819"/>
  <c r="E30" i="9819"/>
  <c r="W29" i="9819"/>
  <c r="V29" i="9819"/>
  <c r="M29" i="9819"/>
  <c r="L29" i="9819"/>
  <c r="J29" i="9819"/>
  <c r="I29" i="9819"/>
  <c r="H29" i="9819"/>
  <c r="G29" i="9819"/>
  <c r="E29" i="9819"/>
  <c r="C29" i="9819"/>
  <c r="W28" i="9819"/>
  <c r="V28" i="9819"/>
  <c r="M28" i="9819"/>
  <c r="L28" i="9819"/>
  <c r="J28" i="9819"/>
  <c r="I28" i="9819"/>
  <c r="H28" i="9819"/>
  <c r="G28" i="9819"/>
  <c r="E28" i="9819"/>
  <c r="C28" i="9819"/>
  <c r="W27" i="9819"/>
  <c r="V27" i="9819"/>
  <c r="M27" i="9819"/>
  <c r="L27" i="9819"/>
  <c r="J27" i="9819"/>
  <c r="I27" i="9819"/>
  <c r="H27" i="9819"/>
  <c r="G27" i="9819"/>
  <c r="E27" i="9819"/>
  <c r="C27" i="9819"/>
  <c r="W26" i="9819"/>
  <c r="V26" i="9819"/>
  <c r="M26" i="9819"/>
  <c r="L26" i="9819"/>
  <c r="J26" i="9819"/>
  <c r="I26" i="9819"/>
  <c r="H26" i="9819"/>
  <c r="G26" i="9819"/>
  <c r="E26" i="9819"/>
  <c r="C26" i="9819"/>
  <c r="W25" i="9819"/>
  <c r="V25" i="9819"/>
  <c r="M25" i="9819"/>
  <c r="L25" i="9819"/>
  <c r="J25" i="9819"/>
  <c r="I25" i="9819"/>
  <c r="H25" i="9819"/>
  <c r="G25" i="9819"/>
  <c r="E25" i="9819"/>
  <c r="C25" i="9819"/>
  <c r="W20" i="9819"/>
  <c r="V20" i="9819"/>
  <c r="M20" i="9819"/>
  <c r="L20" i="9819"/>
  <c r="J20" i="9819"/>
  <c r="I20" i="9819"/>
  <c r="G20" i="9819"/>
  <c r="H20" i="9819" s="1"/>
  <c r="E20" i="9819"/>
  <c r="C20" i="9819"/>
  <c r="W24" i="9819"/>
  <c r="V24" i="9819"/>
  <c r="M24" i="9819"/>
  <c r="L24" i="9819"/>
  <c r="J24" i="9819"/>
  <c r="I24" i="9819"/>
  <c r="H24" i="9819"/>
  <c r="G24" i="9819"/>
  <c r="E24" i="9819"/>
  <c r="C24" i="9819"/>
  <c r="W23" i="9819"/>
  <c r="V23" i="9819"/>
  <c r="M23" i="9819"/>
  <c r="L23" i="9819"/>
  <c r="J23" i="9819"/>
  <c r="I23" i="9819"/>
  <c r="G23" i="9819"/>
  <c r="H23" i="9819" s="1"/>
  <c r="E23" i="9819"/>
  <c r="C23" i="9819"/>
  <c r="W22" i="9819"/>
  <c r="V22" i="9819"/>
  <c r="M22" i="9819"/>
  <c r="L22" i="9819"/>
  <c r="J22" i="9819"/>
  <c r="I22" i="9819"/>
  <c r="G22" i="9819"/>
  <c r="H22" i="9819" s="1"/>
  <c r="E22" i="9819"/>
  <c r="C22" i="9819"/>
  <c r="W21" i="9819"/>
  <c r="V21" i="9819"/>
  <c r="M21" i="9819"/>
  <c r="L21" i="9819"/>
  <c r="J21" i="9819"/>
  <c r="I21" i="9819"/>
  <c r="H21" i="9819"/>
  <c r="G21" i="9819"/>
  <c r="E21" i="9819"/>
  <c r="C21" i="9819"/>
  <c r="W19" i="9819"/>
  <c r="V19" i="9819"/>
  <c r="M19" i="9819"/>
  <c r="L19" i="9819"/>
  <c r="J19" i="9819"/>
  <c r="I19" i="9819"/>
  <c r="G19" i="9819"/>
  <c r="H19" i="9819" s="1"/>
  <c r="E19" i="9819"/>
  <c r="C19" i="9819"/>
  <c r="W18" i="9819"/>
  <c r="V18" i="9819"/>
  <c r="M18" i="9819"/>
  <c r="L18" i="9819"/>
  <c r="J18" i="9819"/>
  <c r="I18" i="9819"/>
  <c r="H18" i="9819"/>
  <c r="G18" i="9819"/>
  <c r="E18" i="9819"/>
  <c r="C18" i="9819"/>
  <c r="J5" i="9819"/>
  <c r="P29" i="9818"/>
  <c r="D29" i="9818"/>
  <c r="E28" i="9818"/>
  <c r="W27" i="9818"/>
  <c r="V27" i="9818"/>
  <c r="M27" i="9818"/>
  <c r="L27" i="9818"/>
  <c r="J27" i="9818"/>
  <c r="I27" i="9818"/>
  <c r="H27" i="9818"/>
  <c r="G27" i="9818"/>
  <c r="E27" i="9818"/>
  <c r="C27" i="9818"/>
  <c r="W26" i="9818"/>
  <c r="V26" i="9818"/>
  <c r="M26" i="9818"/>
  <c r="L26" i="9818"/>
  <c r="J26" i="9818"/>
  <c r="I26" i="9818"/>
  <c r="H26" i="9818"/>
  <c r="G26" i="9818"/>
  <c r="E26" i="9818"/>
  <c r="C26" i="9818"/>
  <c r="W25" i="9818"/>
  <c r="V25" i="9818"/>
  <c r="M25" i="9818"/>
  <c r="L25" i="9818"/>
  <c r="J25" i="9818"/>
  <c r="I25" i="9818"/>
  <c r="H25" i="9818"/>
  <c r="G25" i="9818"/>
  <c r="E25" i="9818"/>
  <c r="C25" i="9818"/>
  <c r="W24" i="9818"/>
  <c r="V24" i="9818"/>
  <c r="M24" i="9818"/>
  <c r="L24" i="9818"/>
  <c r="J24" i="9818"/>
  <c r="I24" i="9818"/>
  <c r="H24" i="9818"/>
  <c r="G24" i="9818"/>
  <c r="E24" i="9818"/>
  <c r="C24" i="9818"/>
  <c r="W23" i="9818"/>
  <c r="V23" i="9818"/>
  <c r="M23" i="9818"/>
  <c r="L23" i="9818"/>
  <c r="J23" i="9818"/>
  <c r="I23" i="9818"/>
  <c r="H23" i="9818"/>
  <c r="G23" i="9818"/>
  <c r="E23" i="9818"/>
  <c r="C23" i="9818"/>
  <c r="W22" i="9818"/>
  <c r="V22" i="9818"/>
  <c r="M22" i="9818"/>
  <c r="L22" i="9818"/>
  <c r="J22" i="9818"/>
  <c r="I22" i="9818"/>
  <c r="G22" i="9818"/>
  <c r="H22" i="9818" s="1"/>
  <c r="E22" i="9818"/>
  <c r="C22" i="9818"/>
  <c r="W21" i="9818"/>
  <c r="V21" i="9818"/>
  <c r="M21" i="9818"/>
  <c r="L21" i="9818"/>
  <c r="J21" i="9818"/>
  <c r="I21" i="9818"/>
  <c r="H21" i="9818"/>
  <c r="G21" i="9818"/>
  <c r="E21" i="9818"/>
  <c r="C21" i="9818"/>
  <c r="W20" i="9818"/>
  <c r="V20" i="9818"/>
  <c r="M20" i="9818"/>
  <c r="L20" i="9818"/>
  <c r="J20" i="9818"/>
  <c r="I20" i="9818"/>
  <c r="G20" i="9818"/>
  <c r="H20" i="9818" s="1"/>
  <c r="E20" i="9818"/>
  <c r="C20" i="9818"/>
  <c r="W19" i="9818"/>
  <c r="V19" i="9818"/>
  <c r="M19" i="9818"/>
  <c r="L19" i="9818"/>
  <c r="J19" i="9818"/>
  <c r="I19" i="9818"/>
  <c r="G19" i="9818"/>
  <c r="H19" i="9818" s="1"/>
  <c r="E19" i="9818"/>
  <c r="C19" i="9818"/>
  <c r="W18" i="9818"/>
  <c r="V18" i="9818"/>
  <c r="M18" i="9818"/>
  <c r="L18" i="9818"/>
  <c r="J18" i="9818"/>
  <c r="I18" i="9818"/>
  <c r="H18" i="9818"/>
  <c r="G18" i="9818"/>
  <c r="E18" i="9818"/>
  <c r="C18" i="9818"/>
  <c r="J5" i="9818"/>
  <c r="P28" i="9817"/>
  <c r="D28" i="9817"/>
  <c r="E27" i="9817"/>
  <c r="W26" i="9817"/>
  <c r="V26" i="9817"/>
  <c r="M26" i="9817"/>
  <c r="L26" i="9817"/>
  <c r="J26" i="9817"/>
  <c r="I26" i="9817"/>
  <c r="H26" i="9817"/>
  <c r="G26" i="9817"/>
  <c r="E26" i="9817"/>
  <c r="C26" i="9817"/>
  <c r="W25" i="9817"/>
  <c r="V25" i="9817"/>
  <c r="M25" i="9817"/>
  <c r="L25" i="9817"/>
  <c r="J25" i="9817"/>
  <c r="I25" i="9817"/>
  <c r="H25" i="9817"/>
  <c r="G25" i="9817"/>
  <c r="E25" i="9817"/>
  <c r="C25" i="9817"/>
  <c r="W24" i="9817"/>
  <c r="V24" i="9817"/>
  <c r="M24" i="9817"/>
  <c r="L24" i="9817"/>
  <c r="J24" i="9817"/>
  <c r="I24" i="9817"/>
  <c r="H24" i="9817"/>
  <c r="G24" i="9817"/>
  <c r="E24" i="9817"/>
  <c r="C24" i="9817"/>
  <c r="W23" i="9817"/>
  <c r="V23" i="9817"/>
  <c r="M23" i="9817"/>
  <c r="L23" i="9817"/>
  <c r="J23" i="9817"/>
  <c r="I23" i="9817"/>
  <c r="H23" i="9817"/>
  <c r="G23" i="9817"/>
  <c r="E23" i="9817"/>
  <c r="C23" i="9817"/>
  <c r="W22" i="9817"/>
  <c r="V22" i="9817"/>
  <c r="M22" i="9817"/>
  <c r="L22" i="9817"/>
  <c r="J22" i="9817"/>
  <c r="I22" i="9817"/>
  <c r="G22" i="9817"/>
  <c r="H22" i="9817" s="1"/>
  <c r="E22" i="9817"/>
  <c r="C22" i="9817"/>
  <c r="W21" i="9817"/>
  <c r="V21" i="9817"/>
  <c r="M21" i="9817"/>
  <c r="L21" i="9817"/>
  <c r="J21" i="9817"/>
  <c r="I21" i="9817"/>
  <c r="H21" i="9817"/>
  <c r="G21" i="9817"/>
  <c r="E21" i="9817"/>
  <c r="C21" i="9817"/>
  <c r="W20" i="9817"/>
  <c r="V20" i="9817"/>
  <c r="M20" i="9817"/>
  <c r="L20" i="9817"/>
  <c r="J20" i="9817"/>
  <c r="I20" i="9817"/>
  <c r="G20" i="9817"/>
  <c r="H20" i="9817" s="1"/>
  <c r="E20" i="9817"/>
  <c r="C20" i="9817"/>
  <c r="W19" i="9817"/>
  <c r="V19" i="9817"/>
  <c r="M19" i="9817"/>
  <c r="L19" i="9817"/>
  <c r="J19" i="9817"/>
  <c r="I19" i="9817"/>
  <c r="G19" i="9817"/>
  <c r="H19" i="9817" s="1"/>
  <c r="E19" i="9817"/>
  <c r="C19" i="9817"/>
  <c r="W18" i="9817"/>
  <c r="V18" i="9817"/>
  <c r="M18" i="9817"/>
  <c r="L18" i="9817"/>
  <c r="J18" i="9817"/>
  <c r="I18" i="9817"/>
  <c r="H18" i="9817"/>
  <c r="G18" i="9817"/>
  <c r="E18" i="9817"/>
  <c r="C18" i="9817"/>
  <c r="J5" i="9817"/>
  <c r="P30" i="9816"/>
  <c r="D30" i="9816"/>
  <c r="E29" i="9816"/>
  <c r="W28" i="9816"/>
  <c r="V28" i="9816"/>
  <c r="M28" i="9816"/>
  <c r="L28" i="9816"/>
  <c r="J28" i="9816"/>
  <c r="I28" i="9816"/>
  <c r="H28" i="9816"/>
  <c r="G28" i="9816"/>
  <c r="E28" i="9816"/>
  <c r="C28" i="9816"/>
  <c r="W27" i="9816"/>
  <c r="V27" i="9816"/>
  <c r="M27" i="9816"/>
  <c r="L27" i="9816"/>
  <c r="J27" i="9816"/>
  <c r="I27" i="9816"/>
  <c r="H27" i="9816"/>
  <c r="G27" i="9816"/>
  <c r="E27" i="9816"/>
  <c r="C27" i="9816"/>
  <c r="W26" i="9816"/>
  <c r="V26" i="9816"/>
  <c r="M26" i="9816"/>
  <c r="L26" i="9816"/>
  <c r="J26" i="9816"/>
  <c r="I26" i="9816"/>
  <c r="G26" i="9816"/>
  <c r="H26" i="9816" s="1"/>
  <c r="E26" i="9816"/>
  <c r="C26" i="9816"/>
  <c r="W25" i="9816"/>
  <c r="V25" i="9816"/>
  <c r="M25" i="9816"/>
  <c r="L25" i="9816"/>
  <c r="J25" i="9816"/>
  <c r="I25" i="9816"/>
  <c r="G25" i="9816"/>
  <c r="H25" i="9816" s="1"/>
  <c r="E25" i="9816"/>
  <c r="C25" i="9816"/>
  <c r="W24" i="9816"/>
  <c r="V24" i="9816"/>
  <c r="M24" i="9816"/>
  <c r="L24" i="9816"/>
  <c r="J24" i="9816"/>
  <c r="I24" i="9816"/>
  <c r="H24" i="9816"/>
  <c r="G24" i="9816"/>
  <c r="E24" i="9816"/>
  <c r="C24" i="9816"/>
  <c r="W23" i="9816"/>
  <c r="V23" i="9816"/>
  <c r="M23" i="9816"/>
  <c r="L23" i="9816"/>
  <c r="J23" i="9816"/>
  <c r="I23" i="9816"/>
  <c r="G23" i="9816"/>
  <c r="H23" i="9816" s="1"/>
  <c r="E23" i="9816"/>
  <c r="C23" i="9816"/>
  <c r="W22" i="9816"/>
  <c r="V22" i="9816"/>
  <c r="M22" i="9816"/>
  <c r="L22" i="9816"/>
  <c r="J22" i="9816"/>
  <c r="I22" i="9816"/>
  <c r="G22" i="9816"/>
  <c r="H22" i="9816" s="1"/>
  <c r="E22" i="9816"/>
  <c r="C22" i="9816"/>
  <c r="W21" i="9816"/>
  <c r="V21" i="9816"/>
  <c r="M21" i="9816"/>
  <c r="L21" i="9816"/>
  <c r="J21" i="9816"/>
  <c r="I21" i="9816"/>
  <c r="G21" i="9816"/>
  <c r="H21" i="9816" s="1"/>
  <c r="E21" i="9816"/>
  <c r="C21" i="9816"/>
  <c r="W20" i="9816"/>
  <c r="V20" i="9816"/>
  <c r="M20" i="9816"/>
  <c r="L20" i="9816"/>
  <c r="J20" i="9816"/>
  <c r="I20" i="9816"/>
  <c r="G20" i="9816"/>
  <c r="H20" i="9816" s="1"/>
  <c r="E20" i="9816"/>
  <c r="C20" i="9816"/>
  <c r="W19" i="9816"/>
  <c r="V19" i="9816"/>
  <c r="M19" i="9816"/>
  <c r="L19" i="9816"/>
  <c r="J19" i="9816"/>
  <c r="I19" i="9816"/>
  <c r="G19" i="9816"/>
  <c r="H19" i="9816" s="1"/>
  <c r="E19" i="9816"/>
  <c r="C19" i="9816"/>
  <c r="W18" i="9816"/>
  <c r="V18" i="9816"/>
  <c r="M18" i="9816"/>
  <c r="L18" i="9816"/>
  <c r="J18" i="9816"/>
  <c r="I18" i="9816"/>
  <c r="H18" i="9816"/>
  <c r="G18" i="9816"/>
  <c r="E18" i="9816"/>
  <c r="C18" i="9816"/>
  <c r="J5" i="9816"/>
  <c r="P33" i="9815"/>
  <c r="D33" i="9815"/>
  <c r="E32" i="9815"/>
  <c r="W31" i="9815"/>
  <c r="V31" i="9815"/>
  <c r="M31" i="9815"/>
  <c r="L31" i="9815"/>
  <c r="J31" i="9815"/>
  <c r="I31" i="9815"/>
  <c r="H31" i="9815"/>
  <c r="G31" i="9815"/>
  <c r="E31" i="9815"/>
  <c r="C31" i="9815"/>
  <c r="W30" i="9815"/>
  <c r="V30" i="9815"/>
  <c r="M30" i="9815"/>
  <c r="L30" i="9815"/>
  <c r="J30" i="9815"/>
  <c r="I30" i="9815"/>
  <c r="H30" i="9815"/>
  <c r="G30" i="9815"/>
  <c r="E30" i="9815"/>
  <c r="C30" i="9815"/>
  <c r="W29" i="9815"/>
  <c r="V29" i="9815"/>
  <c r="M29" i="9815"/>
  <c r="L29" i="9815"/>
  <c r="J29" i="9815"/>
  <c r="I29" i="9815"/>
  <c r="G29" i="9815"/>
  <c r="H29" i="9815" s="1"/>
  <c r="E29" i="9815"/>
  <c r="C29" i="9815"/>
  <c r="W28" i="9815"/>
  <c r="V28" i="9815"/>
  <c r="M28" i="9815"/>
  <c r="L28" i="9815"/>
  <c r="J28" i="9815"/>
  <c r="I28" i="9815"/>
  <c r="G28" i="9815"/>
  <c r="H28" i="9815" s="1"/>
  <c r="E28" i="9815"/>
  <c r="C28" i="9815"/>
  <c r="W27" i="9815"/>
  <c r="V27" i="9815"/>
  <c r="M27" i="9815"/>
  <c r="L27" i="9815"/>
  <c r="J27" i="9815"/>
  <c r="I27" i="9815"/>
  <c r="G27" i="9815"/>
  <c r="H27" i="9815" s="1"/>
  <c r="E27" i="9815"/>
  <c r="C27" i="9815"/>
  <c r="W26" i="9815"/>
  <c r="V26" i="9815"/>
  <c r="M26" i="9815"/>
  <c r="L26" i="9815"/>
  <c r="J26" i="9815"/>
  <c r="I26" i="9815"/>
  <c r="G26" i="9815"/>
  <c r="H26" i="9815" s="1"/>
  <c r="E26" i="9815"/>
  <c r="C26" i="9815"/>
  <c r="W25" i="9815"/>
  <c r="V25" i="9815"/>
  <c r="M25" i="9815"/>
  <c r="L25" i="9815"/>
  <c r="J25" i="9815"/>
  <c r="I25" i="9815"/>
  <c r="G25" i="9815"/>
  <c r="H25" i="9815" s="1"/>
  <c r="E25" i="9815"/>
  <c r="C25" i="9815"/>
  <c r="W24" i="9815"/>
  <c r="V24" i="9815"/>
  <c r="M24" i="9815"/>
  <c r="L24" i="9815"/>
  <c r="J24" i="9815"/>
  <c r="I24" i="9815"/>
  <c r="G24" i="9815"/>
  <c r="H24" i="9815" s="1"/>
  <c r="E24" i="9815"/>
  <c r="C24" i="9815"/>
  <c r="W23" i="9815"/>
  <c r="V23" i="9815"/>
  <c r="M23" i="9815"/>
  <c r="L23" i="9815"/>
  <c r="J23" i="9815"/>
  <c r="I23" i="9815"/>
  <c r="G23" i="9815"/>
  <c r="H23" i="9815" s="1"/>
  <c r="E23" i="9815"/>
  <c r="C23" i="9815"/>
  <c r="W22" i="9815"/>
  <c r="V22" i="9815"/>
  <c r="M22" i="9815"/>
  <c r="L22" i="9815"/>
  <c r="J22" i="9815"/>
  <c r="I22" i="9815"/>
  <c r="G22" i="9815"/>
  <c r="H22" i="9815" s="1"/>
  <c r="E22" i="9815"/>
  <c r="C22" i="9815"/>
  <c r="W21" i="9815"/>
  <c r="V21" i="9815"/>
  <c r="M21" i="9815"/>
  <c r="L21" i="9815"/>
  <c r="J21" i="9815"/>
  <c r="I21" i="9815"/>
  <c r="H21" i="9815"/>
  <c r="G21" i="9815"/>
  <c r="E21" i="9815"/>
  <c r="C21" i="9815"/>
  <c r="W20" i="9815"/>
  <c r="V20" i="9815"/>
  <c r="M20" i="9815"/>
  <c r="L20" i="9815"/>
  <c r="J20" i="9815"/>
  <c r="I20" i="9815"/>
  <c r="G20" i="9815"/>
  <c r="H20" i="9815" s="1"/>
  <c r="E20" i="9815"/>
  <c r="C20" i="9815"/>
  <c r="W19" i="9815"/>
  <c r="V19" i="9815"/>
  <c r="M19" i="9815"/>
  <c r="L19" i="9815"/>
  <c r="J19" i="9815"/>
  <c r="I19" i="9815"/>
  <c r="G19" i="9815"/>
  <c r="H19" i="9815" s="1"/>
  <c r="E19" i="9815"/>
  <c r="C19" i="9815"/>
  <c r="W18" i="9815"/>
  <c r="V18" i="9815"/>
  <c r="M18" i="9815"/>
  <c r="L18" i="9815"/>
  <c r="J18" i="9815"/>
  <c r="I18" i="9815"/>
  <c r="H18" i="9815"/>
  <c r="G18" i="9815"/>
  <c r="E18" i="9815"/>
  <c r="C18" i="9815"/>
  <c r="J5" i="9815"/>
  <c r="P36" i="9814"/>
  <c r="D36" i="9814"/>
  <c r="E35" i="9814"/>
  <c r="W34" i="9814"/>
  <c r="V34" i="9814"/>
  <c r="M34" i="9814"/>
  <c r="L34" i="9814"/>
  <c r="J34" i="9814"/>
  <c r="I34" i="9814"/>
  <c r="H34" i="9814"/>
  <c r="G34" i="9814"/>
  <c r="E34" i="9814"/>
  <c r="C34" i="9814"/>
  <c r="W33" i="9814"/>
  <c r="V33" i="9814"/>
  <c r="M33" i="9814"/>
  <c r="L33" i="9814"/>
  <c r="J33" i="9814"/>
  <c r="I33" i="9814"/>
  <c r="G33" i="9814"/>
  <c r="H33" i="9814" s="1"/>
  <c r="E33" i="9814"/>
  <c r="C33" i="9814"/>
  <c r="W32" i="9814"/>
  <c r="V32" i="9814"/>
  <c r="M32" i="9814"/>
  <c r="L32" i="9814"/>
  <c r="J32" i="9814"/>
  <c r="I32" i="9814"/>
  <c r="G32" i="9814"/>
  <c r="H32" i="9814" s="1"/>
  <c r="E32" i="9814"/>
  <c r="C32" i="9814"/>
  <c r="W31" i="9814"/>
  <c r="V31" i="9814"/>
  <c r="M31" i="9814"/>
  <c r="L31" i="9814"/>
  <c r="J31" i="9814"/>
  <c r="I31" i="9814"/>
  <c r="G31" i="9814"/>
  <c r="H31" i="9814" s="1"/>
  <c r="E31" i="9814"/>
  <c r="C31" i="9814"/>
  <c r="W30" i="9814"/>
  <c r="V30" i="9814"/>
  <c r="M30" i="9814"/>
  <c r="L30" i="9814"/>
  <c r="J30" i="9814"/>
  <c r="I30" i="9814"/>
  <c r="G30" i="9814"/>
  <c r="H30" i="9814" s="1"/>
  <c r="E30" i="9814"/>
  <c r="C30" i="9814"/>
  <c r="W29" i="9814"/>
  <c r="V29" i="9814"/>
  <c r="M29" i="9814"/>
  <c r="L29" i="9814"/>
  <c r="J29" i="9814"/>
  <c r="I29" i="9814"/>
  <c r="G29" i="9814"/>
  <c r="H29" i="9814" s="1"/>
  <c r="E29" i="9814"/>
  <c r="C29" i="9814"/>
  <c r="W28" i="9814"/>
  <c r="V28" i="9814"/>
  <c r="M28" i="9814"/>
  <c r="L28" i="9814"/>
  <c r="J28" i="9814"/>
  <c r="I28" i="9814"/>
  <c r="G28" i="9814"/>
  <c r="H28" i="9814" s="1"/>
  <c r="E28" i="9814"/>
  <c r="C28" i="9814"/>
  <c r="W27" i="9814"/>
  <c r="V27" i="9814"/>
  <c r="M27" i="9814"/>
  <c r="L27" i="9814"/>
  <c r="J27" i="9814"/>
  <c r="I27" i="9814"/>
  <c r="H27" i="9814"/>
  <c r="G27" i="9814"/>
  <c r="E27" i="9814"/>
  <c r="C27" i="9814"/>
  <c r="W26" i="9814"/>
  <c r="V26" i="9814"/>
  <c r="M26" i="9814"/>
  <c r="L26" i="9814"/>
  <c r="J26" i="9814"/>
  <c r="I26" i="9814"/>
  <c r="G26" i="9814"/>
  <c r="H26" i="9814" s="1"/>
  <c r="E26" i="9814"/>
  <c r="C26" i="9814"/>
  <c r="W25" i="9814"/>
  <c r="V25" i="9814"/>
  <c r="M25" i="9814"/>
  <c r="L25" i="9814"/>
  <c r="J25" i="9814"/>
  <c r="I25" i="9814"/>
  <c r="G25" i="9814"/>
  <c r="H25" i="9814" s="1"/>
  <c r="E25" i="9814"/>
  <c r="C25" i="9814"/>
  <c r="W24" i="9814"/>
  <c r="V24" i="9814"/>
  <c r="M24" i="9814"/>
  <c r="L24" i="9814"/>
  <c r="J24" i="9814"/>
  <c r="I24" i="9814"/>
  <c r="G24" i="9814"/>
  <c r="H24" i="9814" s="1"/>
  <c r="E24" i="9814"/>
  <c r="C24" i="9814"/>
  <c r="W23" i="9814"/>
  <c r="V23" i="9814"/>
  <c r="M23" i="9814"/>
  <c r="L23" i="9814"/>
  <c r="J23" i="9814"/>
  <c r="I23" i="9814"/>
  <c r="H23" i="9814"/>
  <c r="G23" i="9814"/>
  <c r="E23" i="9814"/>
  <c r="C23" i="9814"/>
  <c r="W22" i="9814"/>
  <c r="V22" i="9814"/>
  <c r="M22" i="9814"/>
  <c r="L22" i="9814"/>
  <c r="J22" i="9814"/>
  <c r="I22" i="9814"/>
  <c r="G22" i="9814"/>
  <c r="H22" i="9814" s="1"/>
  <c r="E22" i="9814"/>
  <c r="C22" i="9814"/>
  <c r="W21" i="9814"/>
  <c r="V21" i="9814"/>
  <c r="M21" i="9814"/>
  <c r="L21" i="9814"/>
  <c r="J21" i="9814"/>
  <c r="I21" i="9814"/>
  <c r="G21" i="9814"/>
  <c r="H21" i="9814" s="1"/>
  <c r="E21" i="9814"/>
  <c r="C21" i="9814"/>
  <c r="W20" i="9814"/>
  <c r="V20" i="9814"/>
  <c r="M20" i="9814"/>
  <c r="L20" i="9814"/>
  <c r="J20" i="9814"/>
  <c r="I20" i="9814"/>
  <c r="G20" i="9814"/>
  <c r="H20" i="9814" s="1"/>
  <c r="E20" i="9814"/>
  <c r="C20" i="9814"/>
  <c r="W19" i="9814"/>
  <c r="V19" i="9814"/>
  <c r="M19" i="9814"/>
  <c r="L19" i="9814"/>
  <c r="J19" i="9814"/>
  <c r="I19" i="9814"/>
  <c r="G19" i="9814"/>
  <c r="H19" i="9814" s="1"/>
  <c r="E19" i="9814"/>
  <c r="C19" i="9814"/>
  <c r="W18" i="9814"/>
  <c r="V18" i="9814"/>
  <c r="M18" i="9814"/>
  <c r="L18" i="9814"/>
  <c r="J18" i="9814"/>
  <c r="I18" i="9814"/>
  <c r="H18" i="9814"/>
  <c r="G18" i="9814"/>
  <c r="E18" i="9814"/>
  <c r="C18" i="9814"/>
  <c r="J5" i="9814"/>
  <c r="P33" i="9813"/>
  <c r="D33" i="9813"/>
  <c r="E32" i="9813"/>
  <c r="W31" i="9813"/>
  <c r="V31" i="9813"/>
  <c r="M31" i="9813"/>
  <c r="L31" i="9813"/>
  <c r="J31" i="9813"/>
  <c r="I31" i="9813"/>
  <c r="H31" i="9813"/>
  <c r="G31" i="9813"/>
  <c r="E31" i="9813"/>
  <c r="C31" i="9813"/>
  <c r="W30" i="9813"/>
  <c r="V30" i="9813"/>
  <c r="M30" i="9813"/>
  <c r="L30" i="9813"/>
  <c r="J30" i="9813"/>
  <c r="I30" i="9813"/>
  <c r="H30" i="9813"/>
  <c r="G30" i="9813"/>
  <c r="E30" i="9813"/>
  <c r="C30" i="9813"/>
  <c r="W29" i="9813"/>
  <c r="V29" i="9813"/>
  <c r="M29" i="9813"/>
  <c r="L29" i="9813"/>
  <c r="J29" i="9813"/>
  <c r="I29" i="9813"/>
  <c r="G29" i="9813"/>
  <c r="H29" i="9813" s="1"/>
  <c r="E29" i="9813"/>
  <c r="C29" i="9813"/>
  <c r="W28" i="9813"/>
  <c r="V28" i="9813"/>
  <c r="M28" i="9813"/>
  <c r="L28" i="9813"/>
  <c r="J28" i="9813"/>
  <c r="I28" i="9813"/>
  <c r="H28" i="9813"/>
  <c r="G28" i="9813"/>
  <c r="E28" i="9813"/>
  <c r="C28" i="9813"/>
  <c r="W27" i="9813"/>
  <c r="V27" i="9813"/>
  <c r="M27" i="9813"/>
  <c r="L27" i="9813"/>
  <c r="J27" i="9813"/>
  <c r="I27" i="9813"/>
  <c r="G27" i="9813"/>
  <c r="H27" i="9813" s="1"/>
  <c r="E27" i="9813"/>
  <c r="C27" i="9813"/>
  <c r="W26" i="9813"/>
  <c r="V26" i="9813"/>
  <c r="M26" i="9813"/>
  <c r="L26" i="9813"/>
  <c r="J26" i="9813"/>
  <c r="I26" i="9813"/>
  <c r="G26" i="9813"/>
  <c r="H26" i="9813" s="1"/>
  <c r="E26" i="9813"/>
  <c r="C26" i="9813"/>
  <c r="W25" i="9813"/>
  <c r="V25" i="9813"/>
  <c r="M25" i="9813"/>
  <c r="L25" i="9813"/>
  <c r="J25" i="9813"/>
  <c r="I25" i="9813"/>
  <c r="G25" i="9813"/>
  <c r="H25" i="9813" s="1"/>
  <c r="E25" i="9813"/>
  <c r="C25" i="9813"/>
  <c r="W24" i="9813"/>
  <c r="V24" i="9813"/>
  <c r="M24" i="9813"/>
  <c r="L24" i="9813"/>
  <c r="J24" i="9813"/>
  <c r="I24" i="9813"/>
  <c r="H24" i="9813"/>
  <c r="G24" i="9813"/>
  <c r="E24" i="9813"/>
  <c r="C24" i="9813"/>
  <c r="W23" i="9813"/>
  <c r="V23" i="9813"/>
  <c r="M23" i="9813"/>
  <c r="L23" i="9813"/>
  <c r="J23" i="9813"/>
  <c r="I23" i="9813"/>
  <c r="G23" i="9813"/>
  <c r="H23" i="9813" s="1"/>
  <c r="E23" i="9813"/>
  <c r="C23" i="9813"/>
  <c r="W22" i="9813"/>
  <c r="V22" i="9813"/>
  <c r="M22" i="9813"/>
  <c r="L22" i="9813"/>
  <c r="J22" i="9813"/>
  <c r="I22" i="9813"/>
  <c r="G22" i="9813"/>
  <c r="H22" i="9813" s="1"/>
  <c r="E22" i="9813"/>
  <c r="C22" i="9813"/>
  <c r="W21" i="9813"/>
  <c r="V21" i="9813"/>
  <c r="M21" i="9813"/>
  <c r="L21" i="9813"/>
  <c r="J21" i="9813"/>
  <c r="I21" i="9813"/>
  <c r="G21" i="9813"/>
  <c r="H21" i="9813" s="1"/>
  <c r="E21" i="9813"/>
  <c r="C21" i="9813"/>
  <c r="W20" i="9813"/>
  <c r="V20" i="9813"/>
  <c r="M20" i="9813"/>
  <c r="L20" i="9813"/>
  <c r="J20" i="9813"/>
  <c r="I20" i="9813"/>
  <c r="G20" i="9813"/>
  <c r="H20" i="9813" s="1"/>
  <c r="E20" i="9813"/>
  <c r="C20" i="9813"/>
  <c r="W19" i="9813"/>
  <c r="V19" i="9813"/>
  <c r="M19" i="9813"/>
  <c r="L19" i="9813"/>
  <c r="J19" i="9813"/>
  <c r="I19" i="9813"/>
  <c r="G19" i="9813"/>
  <c r="H19" i="9813" s="1"/>
  <c r="E19" i="9813"/>
  <c r="C19" i="9813"/>
  <c r="W18" i="9813"/>
  <c r="V18" i="9813"/>
  <c r="M18" i="9813"/>
  <c r="L18" i="9813"/>
  <c r="J18" i="9813"/>
  <c r="I18" i="9813"/>
  <c r="H18" i="9813"/>
  <c r="G18" i="9813"/>
  <c r="E18" i="9813"/>
  <c r="C18" i="9813"/>
  <c r="J5" i="9813"/>
  <c r="P39" i="9812"/>
  <c r="D39" i="9812"/>
  <c r="E38" i="9812"/>
  <c r="W37" i="9812"/>
  <c r="V37" i="9812"/>
  <c r="M37" i="9812"/>
  <c r="L37" i="9812"/>
  <c r="J37" i="9812"/>
  <c r="I37" i="9812"/>
  <c r="H37" i="9812"/>
  <c r="G37" i="9812"/>
  <c r="E37" i="9812"/>
  <c r="C37" i="9812"/>
  <c r="W36" i="9812"/>
  <c r="V36" i="9812"/>
  <c r="M36" i="9812"/>
  <c r="L36" i="9812"/>
  <c r="J36" i="9812"/>
  <c r="I36" i="9812"/>
  <c r="G36" i="9812"/>
  <c r="H36" i="9812" s="1"/>
  <c r="E36" i="9812"/>
  <c r="C36" i="9812"/>
  <c r="W35" i="9812"/>
  <c r="V35" i="9812"/>
  <c r="M35" i="9812"/>
  <c r="L35" i="9812"/>
  <c r="J35" i="9812"/>
  <c r="I35" i="9812"/>
  <c r="G35" i="9812"/>
  <c r="H35" i="9812" s="1"/>
  <c r="E35" i="9812"/>
  <c r="C35" i="9812"/>
  <c r="W34" i="9812"/>
  <c r="V34" i="9812"/>
  <c r="M34" i="9812"/>
  <c r="L34" i="9812"/>
  <c r="J34" i="9812"/>
  <c r="I34" i="9812"/>
  <c r="G34" i="9812"/>
  <c r="H34" i="9812" s="1"/>
  <c r="E34" i="9812"/>
  <c r="C34" i="9812"/>
  <c r="W33" i="9812"/>
  <c r="V33" i="9812"/>
  <c r="M33" i="9812"/>
  <c r="L33" i="9812"/>
  <c r="J33" i="9812"/>
  <c r="I33" i="9812"/>
  <c r="G33" i="9812"/>
  <c r="H33" i="9812" s="1"/>
  <c r="E33" i="9812"/>
  <c r="C33" i="9812"/>
  <c r="W32" i="9812"/>
  <c r="V32" i="9812"/>
  <c r="M32" i="9812"/>
  <c r="L32" i="9812"/>
  <c r="J32" i="9812"/>
  <c r="I32" i="9812"/>
  <c r="G32" i="9812"/>
  <c r="H32" i="9812" s="1"/>
  <c r="E32" i="9812"/>
  <c r="C32" i="9812"/>
  <c r="W31" i="9812"/>
  <c r="V31" i="9812"/>
  <c r="M31" i="9812"/>
  <c r="L31" i="9812"/>
  <c r="J31" i="9812"/>
  <c r="I31" i="9812"/>
  <c r="G31" i="9812"/>
  <c r="H31" i="9812" s="1"/>
  <c r="E31" i="9812"/>
  <c r="C31" i="9812"/>
  <c r="W30" i="9812"/>
  <c r="V30" i="9812"/>
  <c r="M30" i="9812"/>
  <c r="L30" i="9812"/>
  <c r="J30" i="9812"/>
  <c r="I30" i="9812"/>
  <c r="G30" i="9812"/>
  <c r="H30" i="9812" s="1"/>
  <c r="E30" i="9812"/>
  <c r="C30" i="9812"/>
  <c r="W29" i="9812"/>
  <c r="V29" i="9812"/>
  <c r="M29" i="9812"/>
  <c r="L29" i="9812"/>
  <c r="J29" i="9812"/>
  <c r="I29" i="9812"/>
  <c r="G29" i="9812"/>
  <c r="H29" i="9812" s="1"/>
  <c r="E29" i="9812"/>
  <c r="C29" i="9812"/>
  <c r="W28" i="9812"/>
  <c r="V28" i="9812"/>
  <c r="M28" i="9812"/>
  <c r="L28" i="9812"/>
  <c r="J28" i="9812"/>
  <c r="I28" i="9812"/>
  <c r="G28" i="9812"/>
  <c r="H28" i="9812" s="1"/>
  <c r="E28" i="9812"/>
  <c r="C28" i="9812"/>
  <c r="W27" i="9812"/>
  <c r="V27" i="9812"/>
  <c r="M27" i="9812"/>
  <c r="L27" i="9812"/>
  <c r="J27" i="9812"/>
  <c r="I27" i="9812"/>
  <c r="H27" i="9812"/>
  <c r="G27" i="9812"/>
  <c r="E27" i="9812"/>
  <c r="C27" i="9812"/>
  <c r="W26" i="9812"/>
  <c r="V26" i="9812"/>
  <c r="M26" i="9812"/>
  <c r="L26" i="9812"/>
  <c r="J26" i="9812"/>
  <c r="I26" i="9812"/>
  <c r="G26" i="9812"/>
  <c r="H26" i="9812" s="1"/>
  <c r="E26" i="9812"/>
  <c r="C26" i="9812"/>
  <c r="W25" i="9812"/>
  <c r="V25" i="9812"/>
  <c r="M25" i="9812"/>
  <c r="L25" i="9812"/>
  <c r="J25" i="9812"/>
  <c r="I25" i="9812"/>
  <c r="G25" i="9812"/>
  <c r="H25" i="9812" s="1"/>
  <c r="E25" i="9812"/>
  <c r="C25" i="9812"/>
  <c r="W24" i="9812"/>
  <c r="V24" i="9812"/>
  <c r="M24" i="9812"/>
  <c r="L24" i="9812"/>
  <c r="J24" i="9812"/>
  <c r="I24" i="9812"/>
  <c r="G24" i="9812"/>
  <c r="H24" i="9812" s="1"/>
  <c r="E24" i="9812"/>
  <c r="C24" i="9812"/>
  <c r="W23" i="9812"/>
  <c r="V23" i="9812"/>
  <c r="M23" i="9812"/>
  <c r="L23" i="9812"/>
  <c r="J23" i="9812"/>
  <c r="I23" i="9812"/>
  <c r="G23" i="9812"/>
  <c r="H23" i="9812" s="1"/>
  <c r="E23" i="9812"/>
  <c r="C23" i="9812"/>
  <c r="W22" i="9812"/>
  <c r="V22" i="9812"/>
  <c r="M22" i="9812"/>
  <c r="L22" i="9812"/>
  <c r="J22" i="9812"/>
  <c r="I22" i="9812"/>
  <c r="G22" i="9812"/>
  <c r="H22" i="9812" s="1"/>
  <c r="E22" i="9812"/>
  <c r="C22" i="9812"/>
  <c r="W21" i="9812"/>
  <c r="V21" i="9812"/>
  <c r="M21" i="9812"/>
  <c r="L21" i="9812"/>
  <c r="J21" i="9812"/>
  <c r="I21" i="9812"/>
  <c r="G21" i="9812"/>
  <c r="H21" i="9812" s="1"/>
  <c r="E21" i="9812"/>
  <c r="C21" i="9812"/>
  <c r="W20" i="9812"/>
  <c r="V20" i="9812"/>
  <c r="M20" i="9812"/>
  <c r="L20" i="9812"/>
  <c r="J20" i="9812"/>
  <c r="I20" i="9812"/>
  <c r="H20" i="9812"/>
  <c r="G20" i="9812"/>
  <c r="E20" i="9812"/>
  <c r="C20" i="9812"/>
  <c r="W19" i="9812"/>
  <c r="V19" i="9812"/>
  <c r="M19" i="9812"/>
  <c r="L19" i="9812"/>
  <c r="J19" i="9812"/>
  <c r="I19" i="9812"/>
  <c r="G19" i="9812"/>
  <c r="H19" i="9812" s="1"/>
  <c r="E19" i="9812"/>
  <c r="C19" i="9812"/>
  <c r="W18" i="9812"/>
  <c r="V18" i="9812"/>
  <c r="M18" i="9812"/>
  <c r="L18" i="9812"/>
  <c r="J18" i="9812"/>
  <c r="I18" i="9812"/>
  <c r="H18" i="9812"/>
  <c r="G18" i="9812"/>
  <c r="E18" i="9812"/>
  <c r="C18" i="9812"/>
  <c r="J5" i="9812"/>
  <c r="P32" i="9811"/>
  <c r="D32" i="9811"/>
  <c r="E31" i="9811"/>
  <c r="W30" i="9811"/>
  <c r="V30" i="9811"/>
  <c r="M30" i="9811"/>
  <c r="L30" i="9811"/>
  <c r="J30" i="9811"/>
  <c r="I30" i="9811"/>
  <c r="H30" i="9811"/>
  <c r="G30" i="9811"/>
  <c r="E30" i="9811"/>
  <c r="C30" i="9811"/>
  <c r="W29" i="9811"/>
  <c r="V29" i="9811"/>
  <c r="M29" i="9811"/>
  <c r="L29" i="9811"/>
  <c r="J29" i="9811"/>
  <c r="I29" i="9811"/>
  <c r="G29" i="9811"/>
  <c r="H29" i="9811" s="1"/>
  <c r="E29" i="9811"/>
  <c r="C29" i="9811"/>
  <c r="W28" i="9811"/>
  <c r="V28" i="9811"/>
  <c r="M28" i="9811"/>
  <c r="L28" i="9811"/>
  <c r="J28" i="9811"/>
  <c r="I28" i="9811"/>
  <c r="G28" i="9811"/>
  <c r="H28" i="9811" s="1"/>
  <c r="E28" i="9811"/>
  <c r="C28" i="9811"/>
  <c r="W27" i="9811"/>
  <c r="V27" i="9811"/>
  <c r="M27" i="9811"/>
  <c r="L27" i="9811"/>
  <c r="J27" i="9811"/>
  <c r="I27" i="9811"/>
  <c r="H27" i="9811"/>
  <c r="G27" i="9811"/>
  <c r="E27" i="9811"/>
  <c r="C27" i="9811"/>
  <c r="W26" i="9811"/>
  <c r="V26" i="9811"/>
  <c r="M26" i="9811"/>
  <c r="L26" i="9811"/>
  <c r="J26" i="9811"/>
  <c r="I26" i="9811"/>
  <c r="G26" i="9811"/>
  <c r="H26" i="9811" s="1"/>
  <c r="E26" i="9811"/>
  <c r="C26" i="9811"/>
  <c r="W25" i="9811"/>
  <c r="V25" i="9811"/>
  <c r="M25" i="9811"/>
  <c r="L25" i="9811"/>
  <c r="J25" i="9811"/>
  <c r="I25" i="9811"/>
  <c r="G25" i="9811"/>
  <c r="H25" i="9811" s="1"/>
  <c r="E25" i="9811"/>
  <c r="C25" i="9811"/>
  <c r="W24" i="9811"/>
  <c r="V24" i="9811"/>
  <c r="M24" i="9811"/>
  <c r="L24" i="9811"/>
  <c r="J24" i="9811"/>
  <c r="I24" i="9811"/>
  <c r="G24" i="9811"/>
  <c r="H24" i="9811" s="1"/>
  <c r="E24" i="9811"/>
  <c r="C24" i="9811"/>
  <c r="W23" i="9811"/>
  <c r="V23" i="9811"/>
  <c r="M23" i="9811"/>
  <c r="L23" i="9811"/>
  <c r="J23" i="9811"/>
  <c r="I23" i="9811"/>
  <c r="G23" i="9811"/>
  <c r="H23" i="9811" s="1"/>
  <c r="E23" i="9811"/>
  <c r="C23" i="9811"/>
  <c r="W22" i="9811"/>
  <c r="V22" i="9811"/>
  <c r="M22" i="9811"/>
  <c r="L22" i="9811"/>
  <c r="J22" i="9811"/>
  <c r="I22" i="9811"/>
  <c r="H22" i="9811"/>
  <c r="G22" i="9811"/>
  <c r="E22" i="9811"/>
  <c r="C22" i="9811"/>
  <c r="W21" i="9811"/>
  <c r="V21" i="9811"/>
  <c r="M21" i="9811"/>
  <c r="L21" i="9811"/>
  <c r="J21" i="9811"/>
  <c r="I21" i="9811"/>
  <c r="G21" i="9811"/>
  <c r="H21" i="9811" s="1"/>
  <c r="E21" i="9811"/>
  <c r="C21" i="9811"/>
  <c r="W20" i="9811"/>
  <c r="V20" i="9811"/>
  <c r="M20" i="9811"/>
  <c r="L20" i="9811"/>
  <c r="J20" i="9811"/>
  <c r="I20" i="9811"/>
  <c r="G20" i="9811"/>
  <c r="H20" i="9811" s="1"/>
  <c r="E20" i="9811"/>
  <c r="C20" i="9811"/>
  <c r="W19" i="9811"/>
  <c r="V19" i="9811"/>
  <c r="M19" i="9811"/>
  <c r="L19" i="9811"/>
  <c r="J19" i="9811"/>
  <c r="I19" i="9811"/>
  <c r="G19" i="9811"/>
  <c r="H19" i="9811" s="1"/>
  <c r="E19" i="9811"/>
  <c r="C19" i="9811"/>
  <c r="W18" i="9811"/>
  <c r="V18" i="9811"/>
  <c r="M18" i="9811"/>
  <c r="L18" i="9811"/>
  <c r="J18" i="9811"/>
  <c r="I18" i="9811"/>
  <c r="H18" i="9811"/>
  <c r="G18" i="9811"/>
  <c r="E18" i="9811"/>
  <c r="C18" i="9811"/>
  <c r="J5" i="9811"/>
  <c r="P28" i="9810"/>
  <c r="D28" i="9810"/>
  <c r="E27" i="9810"/>
  <c r="W26" i="9810"/>
  <c r="V26" i="9810"/>
  <c r="M26" i="9810"/>
  <c r="L26" i="9810"/>
  <c r="J26" i="9810"/>
  <c r="I26" i="9810"/>
  <c r="H26" i="9810"/>
  <c r="G26" i="9810"/>
  <c r="E26" i="9810"/>
  <c r="C26" i="9810"/>
  <c r="W25" i="9810"/>
  <c r="V25" i="9810"/>
  <c r="M25" i="9810"/>
  <c r="L25" i="9810"/>
  <c r="J25" i="9810"/>
  <c r="I25" i="9810"/>
  <c r="H25" i="9810"/>
  <c r="G25" i="9810"/>
  <c r="E25" i="9810"/>
  <c r="C25" i="9810"/>
  <c r="W24" i="9810"/>
  <c r="V24" i="9810"/>
  <c r="M24" i="9810"/>
  <c r="L24" i="9810"/>
  <c r="J24" i="9810"/>
  <c r="I24" i="9810"/>
  <c r="H24" i="9810"/>
  <c r="G24" i="9810"/>
  <c r="E24" i="9810"/>
  <c r="C24" i="9810"/>
  <c r="W23" i="9810"/>
  <c r="V23" i="9810"/>
  <c r="M23" i="9810"/>
  <c r="L23" i="9810"/>
  <c r="J23" i="9810"/>
  <c r="I23" i="9810"/>
  <c r="G23" i="9810"/>
  <c r="H23" i="9810" s="1"/>
  <c r="E23" i="9810"/>
  <c r="C23" i="9810"/>
  <c r="W22" i="9810"/>
  <c r="V22" i="9810"/>
  <c r="M22" i="9810"/>
  <c r="L22" i="9810"/>
  <c r="J22" i="9810"/>
  <c r="I22" i="9810"/>
  <c r="H22" i="9810"/>
  <c r="G22" i="9810"/>
  <c r="E22" i="9810"/>
  <c r="C22" i="9810"/>
  <c r="W21" i="9810"/>
  <c r="V21" i="9810"/>
  <c r="M21" i="9810"/>
  <c r="L21" i="9810"/>
  <c r="J21" i="9810"/>
  <c r="I21" i="9810"/>
  <c r="G21" i="9810"/>
  <c r="H21" i="9810" s="1"/>
  <c r="E21" i="9810"/>
  <c r="C21" i="9810"/>
  <c r="W20" i="9810"/>
  <c r="V20" i="9810"/>
  <c r="M20" i="9810"/>
  <c r="L20" i="9810"/>
  <c r="J20" i="9810"/>
  <c r="I20" i="9810"/>
  <c r="G20" i="9810"/>
  <c r="H20" i="9810" s="1"/>
  <c r="E20" i="9810"/>
  <c r="C20" i="9810"/>
  <c r="W19" i="9810"/>
  <c r="V19" i="9810"/>
  <c r="M19" i="9810"/>
  <c r="L19" i="9810"/>
  <c r="J19" i="9810"/>
  <c r="I19" i="9810"/>
  <c r="G19" i="9810"/>
  <c r="H19" i="9810" s="1"/>
  <c r="E19" i="9810"/>
  <c r="C19" i="9810"/>
  <c r="W18" i="9810"/>
  <c r="V18" i="9810"/>
  <c r="M18" i="9810"/>
  <c r="L18" i="9810"/>
  <c r="J18" i="9810"/>
  <c r="I18" i="9810"/>
  <c r="H18" i="9810"/>
  <c r="G18" i="9810"/>
  <c r="E18" i="9810"/>
  <c r="C18" i="9810"/>
  <c r="J5" i="9810"/>
  <c r="P27" i="9808"/>
  <c r="D27" i="9808"/>
  <c r="E26" i="9808"/>
  <c r="W25" i="9808"/>
  <c r="V25" i="9808"/>
  <c r="M25" i="9808"/>
  <c r="L25" i="9808"/>
  <c r="J25" i="9808"/>
  <c r="I25" i="9808"/>
  <c r="H25" i="9808"/>
  <c r="G25" i="9808"/>
  <c r="E25" i="9808"/>
  <c r="C25" i="9808"/>
  <c r="W24" i="9808"/>
  <c r="V24" i="9808"/>
  <c r="M24" i="9808"/>
  <c r="L24" i="9808"/>
  <c r="J24" i="9808"/>
  <c r="I24" i="9808"/>
  <c r="H24" i="9808"/>
  <c r="G24" i="9808"/>
  <c r="E24" i="9808"/>
  <c r="C24" i="9808"/>
  <c r="W23" i="9808"/>
  <c r="V23" i="9808"/>
  <c r="M23" i="9808"/>
  <c r="L23" i="9808"/>
  <c r="J23" i="9808"/>
  <c r="I23" i="9808"/>
  <c r="H23" i="9808"/>
  <c r="G23" i="9808"/>
  <c r="E23" i="9808"/>
  <c r="C23" i="9808"/>
  <c r="W22" i="9808"/>
  <c r="V22" i="9808"/>
  <c r="M22" i="9808"/>
  <c r="L22" i="9808"/>
  <c r="J22" i="9808"/>
  <c r="I22" i="9808"/>
  <c r="H22" i="9808"/>
  <c r="G22" i="9808"/>
  <c r="E22" i="9808"/>
  <c r="C22" i="9808"/>
  <c r="W21" i="9808"/>
  <c r="V21" i="9808"/>
  <c r="M21" i="9808"/>
  <c r="L21" i="9808"/>
  <c r="J21" i="9808"/>
  <c r="I21" i="9808"/>
  <c r="H21" i="9808"/>
  <c r="G21" i="9808"/>
  <c r="E21" i="9808"/>
  <c r="C21" i="9808"/>
  <c r="W20" i="9808"/>
  <c r="V20" i="9808"/>
  <c r="M20" i="9808"/>
  <c r="L20" i="9808"/>
  <c r="J20" i="9808"/>
  <c r="I20" i="9808"/>
  <c r="G20" i="9808"/>
  <c r="H20" i="9808" s="1"/>
  <c r="E20" i="9808"/>
  <c r="C20" i="9808"/>
  <c r="W19" i="9808"/>
  <c r="V19" i="9808"/>
  <c r="M19" i="9808"/>
  <c r="L19" i="9808"/>
  <c r="J19" i="9808"/>
  <c r="I19" i="9808"/>
  <c r="G19" i="9808"/>
  <c r="H19" i="9808" s="1"/>
  <c r="E19" i="9808"/>
  <c r="C19" i="9808"/>
  <c r="W18" i="9808"/>
  <c r="V18" i="9808"/>
  <c r="M18" i="9808"/>
  <c r="L18" i="9808"/>
  <c r="J18" i="9808"/>
  <c r="I18" i="9808"/>
  <c r="H18" i="9808"/>
  <c r="G18" i="9808"/>
  <c r="E18" i="9808"/>
  <c r="C18" i="9808"/>
  <c r="J5" i="9808"/>
  <c r="P40" i="9807"/>
  <c r="D40" i="9807"/>
  <c r="E39" i="9807"/>
  <c r="W38" i="9807"/>
  <c r="V38" i="9807"/>
  <c r="M38" i="9807"/>
  <c r="L38" i="9807"/>
  <c r="J38" i="9807"/>
  <c r="I38" i="9807"/>
  <c r="H38" i="9807"/>
  <c r="G38" i="9807"/>
  <c r="E38" i="9807"/>
  <c r="C38" i="9807"/>
  <c r="W37" i="9807"/>
  <c r="V37" i="9807"/>
  <c r="M37" i="9807"/>
  <c r="L37" i="9807"/>
  <c r="J37" i="9807"/>
  <c r="I37" i="9807"/>
  <c r="H37" i="9807"/>
  <c r="G37" i="9807"/>
  <c r="E37" i="9807"/>
  <c r="C37" i="9807"/>
  <c r="W36" i="9807"/>
  <c r="V36" i="9807"/>
  <c r="M36" i="9807"/>
  <c r="L36" i="9807"/>
  <c r="J36" i="9807"/>
  <c r="I36" i="9807"/>
  <c r="G36" i="9807"/>
  <c r="H36" i="9807" s="1"/>
  <c r="E36" i="9807"/>
  <c r="C36" i="9807"/>
  <c r="W35" i="9807"/>
  <c r="V35" i="9807"/>
  <c r="M35" i="9807"/>
  <c r="L35" i="9807"/>
  <c r="J35" i="9807"/>
  <c r="I35" i="9807"/>
  <c r="G35" i="9807"/>
  <c r="H35" i="9807" s="1"/>
  <c r="E35" i="9807"/>
  <c r="C35" i="9807"/>
  <c r="W34" i="9807"/>
  <c r="V34" i="9807"/>
  <c r="M34" i="9807"/>
  <c r="L34" i="9807"/>
  <c r="J34" i="9807"/>
  <c r="I34" i="9807"/>
  <c r="G34" i="9807"/>
  <c r="H34" i="9807" s="1"/>
  <c r="E34" i="9807"/>
  <c r="C34" i="9807"/>
  <c r="W33" i="9807"/>
  <c r="V33" i="9807"/>
  <c r="M33" i="9807"/>
  <c r="L33" i="9807"/>
  <c r="J33" i="9807"/>
  <c r="I33" i="9807"/>
  <c r="G33" i="9807"/>
  <c r="H33" i="9807" s="1"/>
  <c r="E33" i="9807"/>
  <c r="C33" i="9807"/>
  <c r="W32" i="9807"/>
  <c r="V32" i="9807"/>
  <c r="M32" i="9807"/>
  <c r="L32" i="9807"/>
  <c r="J32" i="9807"/>
  <c r="I32" i="9807"/>
  <c r="H32" i="9807"/>
  <c r="G32" i="9807"/>
  <c r="E32" i="9807"/>
  <c r="C32" i="9807"/>
  <c r="W31" i="9807"/>
  <c r="V31" i="9807"/>
  <c r="M31" i="9807"/>
  <c r="L31" i="9807"/>
  <c r="J31" i="9807"/>
  <c r="I31" i="9807"/>
  <c r="G31" i="9807"/>
  <c r="H31" i="9807" s="1"/>
  <c r="E31" i="9807"/>
  <c r="C31" i="9807"/>
  <c r="W30" i="9807"/>
  <c r="V30" i="9807"/>
  <c r="M30" i="9807"/>
  <c r="L30" i="9807"/>
  <c r="J30" i="9807"/>
  <c r="I30" i="9807"/>
  <c r="G30" i="9807"/>
  <c r="H30" i="9807" s="1"/>
  <c r="E30" i="9807"/>
  <c r="C30" i="9807"/>
  <c r="W29" i="9807"/>
  <c r="V29" i="9807"/>
  <c r="M29" i="9807"/>
  <c r="L29" i="9807"/>
  <c r="J29" i="9807"/>
  <c r="I29" i="9807"/>
  <c r="G29" i="9807"/>
  <c r="H29" i="9807" s="1"/>
  <c r="E29" i="9807"/>
  <c r="C29" i="9807"/>
  <c r="W28" i="9807"/>
  <c r="V28" i="9807"/>
  <c r="M28" i="9807"/>
  <c r="L28" i="9807"/>
  <c r="J28" i="9807"/>
  <c r="I28" i="9807"/>
  <c r="G28" i="9807"/>
  <c r="H28" i="9807" s="1"/>
  <c r="E28" i="9807"/>
  <c r="C28" i="9807"/>
  <c r="W27" i="9807"/>
  <c r="V27" i="9807"/>
  <c r="M27" i="9807"/>
  <c r="L27" i="9807"/>
  <c r="J27" i="9807"/>
  <c r="I27" i="9807"/>
  <c r="G27" i="9807"/>
  <c r="H27" i="9807" s="1"/>
  <c r="E27" i="9807"/>
  <c r="C27" i="9807"/>
  <c r="W26" i="9807"/>
  <c r="V26" i="9807"/>
  <c r="M26" i="9807"/>
  <c r="L26" i="9807"/>
  <c r="J26" i="9807"/>
  <c r="I26" i="9807"/>
  <c r="G26" i="9807"/>
  <c r="H26" i="9807" s="1"/>
  <c r="E26" i="9807"/>
  <c r="C26" i="9807"/>
  <c r="W25" i="9807"/>
  <c r="V25" i="9807"/>
  <c r="M25" i="9807"/>
  <c r="L25" i="9807"/>
  <c r="J25" i="9807"/>
  <c r="I25" i="9807"/>
  <c r="H25" i="9807"/>
  <c r="G25" i="9807"/>
  <c r="E25" i="9807"/>
  <c r="C25" i="9807"/>
  <c r="W24" i="9807"/>
  <c r="V24" i="9807"/>
  <c r="M24" i="9807"/>
  <c r="L24" i="9807"/>
  <c r="J24" i="9807"/>
  <c r="I24" i="9807"/>
  <c r="G24" i="9807"/>
  <c r="H24" i="9807" s="1"/>
  <c r="E24" i="9807"/>
  <c r="C24" i="9807"/>
  <c r="W23" i="9807"/>
  <c r="V23" i="9807"/>
  <c r="M23" i="9807"/>
  <c r="L23" i="9807"/>
  <c r="J23" i="9807"/>
  <c r="I23" i="9807"/>
  <c r="G23" i="9807"/>
  <c r="H23" i="9807" s="1"/>
  <c r="E23" i="9807"/>
  <c r="C23" i="9807"/>
  <c r="W22" i="9807"/>
  <c r="V22" i="9807"/>
  <c r="M22" i="9807"/>
  <c r="L22" i="9807"/>
  <c r="J22" i="9807"/>
  <c r="I22" i="9807"/>
  <c r="G22" i="9807"/>
  <c r="H22" i="9807" s="1"/>
  <c r="E22" i="9807"/>
  <c r="C22" i="9807"/>
  <c r="W21" i="9807"/>
  <c r="V21" i="9807"/>
  <c r="M21" i="9807"/>
  <c r="L21" i="9807"/>
  <c r="J21" i="9807"/>
  <c r="I21" i="9807"/>
  <c r="G21" i="9807"/>
  <c r="H21" i="9807" s="1"/>
  <c r="E21" i="9807"/>
  <c r="C21" i="9807"/>
  <c r="W20" i="9807"/>
  <c r="V20" i="9807"/>
  <c r="M20" i="9807"/>
  <c r="L20" i="9807"/>
  <c r="J20" i="9807"/>
  <c r="I20" i="9807"/>
  <c r="G20" i="9807"/>
  <c r="H20" i="9807" s="1"/>
  <c r="E20" i="9807"/>
  <c r="C20" i="9807"/>
  <c r="W19" i="9807"/>
  <c r="V19" i="9807"/>
  <c r="M19" i="9807"/>
  <c r="L19" i="9807"/>
  <c r="J19" i="9807"/>
  <c r="I19" i="9807"/>
  <c r="G19" i="9807"/>
  <c r="H19" i="9807" s="1"/>
  <c r="E19" i="9807"/>
  <c r="C19" i="9807"/>
  <c r="W18" i="9807"/>
  <c r="V18" i="9807"/>
  <c r="M18" i="9807"/>
  <c r="L18" i="9807"/>
  <c r="J18" i="9807"/>
  <c r="I18" i="9807"/>
  <c r="H18" i="9807"/>
  <c r="G18" i="9807"/>
  <c r="E18" i="9807"/>
  <c r="C18" i="9807"/>
  <c r="J5" i="9807"/>
  <c r="P27" i="9806"/>
  <c r="D27" i="9806"/>
  <c r="E26" i="9806"/>
  <c r="W25" i="9806"/>
  <c r="V25" i="9806"/>
  <c r="M25" i="9806"/>
  <c r="L25" i="9806"/>
  <c r="J25" i="9806"/>
  <c r="I25" i="9806"/>
  <c r="H25" i="9806"/>
  <c r="G25" i="9806"/>
  <c r="E25" i="9806"/>
  <c r="C25" i="9806"/>
  <c r="W24" i="9806"/>
  <c r="V24" i="9806"/>
  <c r="M24" i="9806"/>
  <c r="L24" i="9806"/>
  <c r="J24" i="9806"/>
  <c r="I24" i="9806"/>
  <c r="H24" i="9806"/>
  <c r="G24" i="9806"/>
  <c r="E24" i="9806"/>
  <c r="C24" i="9806"/>
  <c r="W23" i="9806"/>
  <c r="V23" i="9806"/>
  <c r="M23" i="9806"/>
  <c r="L23" i="9806"/>
  <c r="J23" i="9806"/>
  <c r="I23" i="9806"/>
  <c r="G23" i="9806"/>
  <c r="H23" i="9806" s="1"/>
  <c r="E23" i="9806"/>
  <c r="C23" i="9806"/>
  <c r="W22" i="9806"/>
  <c r="V22" i="9806"/>
  <c r="M22" i="9806"/>
  <c r="L22" i="9806"/>
  <c r="J22" i="9806"/>
  <c r="I22" i="9806"/>
  <c r="G22" i="9806"/>
  <c r="H22" i="9806" s="1"/>
  <c r="E22" i="9806"/>
  <c r="C22" i="9806"/>
  <c r="W21" i="9806"/>
  <c r="V21" i="9806"/>
  <c r="M21" i="9806"/>
  <c r="L21" i="9806"/>
  <c r="J21" i="9806"/>
  <c r="I21" i="9806"/>
  <c r="G21" i="9806"/>
  <c r="H21" i="9806" s="1"/>
  <c r="E21" i="9806"/>
  <c r="C21" i="9806"/>
  <c r="W20" i="9806"/>
  <c r="V20" i="9806"/>
  <c r="M20" i="9806"/>
  <c r="L20" i="9806"/>
  <c r="J20" i="9806"/>
  <c r="I20" i="9806"/>
  <c r="H20" i="9806"/>
  <c r="G20" i="9806"/>
  <c r="E20" i="9806"/>
  <c r="C20" i="9806"/>
  <c r="W19" i="9806"/>
  <c r="V19" i="9806"/>
  <c r="M19" i="9806"/>
  <c r="L19" i="9806"/>
  <c r="J19" i="9806"/>
  <c r="I19" i="9806"/>
  <c r="G19" i="9806"/>
  <c r="H19" i="9806" s="1"/>
  <c r="E19" i="9806"/>
  <c r="C19" i="9806"/>
  <c r="W18" i="9806"/>
  <c r="V18" i="9806"/>
  <c r="M18" i="9806"/>
  <c r="L18" i="9806"/>
  <c r="J18" i="9806"/>
  <c r="I18" i="9806"/>
  <c r="H18" i="9806"/>
  <c r="G18" i="9806"/>
  <c r="E18" i="9806"/>
  <c r="C18" i="9806"/>
  <c r="J5" i="9806"/>
  <c r="P40" i="9804"/>
  <c r="D40" i="9804"/>
  <c r="E39" i="9804"/>
  <c r="W38" i="9804"/>
  <c r="V38" i="9804"/>
  <c r="M38" i="9804"/>
  <c r="L38" i="9804"/>
  <c r="J38" i="9804"/>
  <c r="I38" i="9804"/>
  <c r="H38" i="9804"/>
  <c r="G38" i="9804"/>
  <c r="E38" i="9804"/>
  <c r="C38" i="9804"/>
  <c r="W37" i="9804"/>
  <c r="V37" i="9804"/>
  <c r="M37" i="9804"/>
  <c r="L37" i="9804"/>
  <c r="J37" i="9804"/>
  <c r="I37" i="9804"/>
  <c r="G37" i="9804"/>
  <c r="H37" i="9804" s="1"/>
  <c r="E37" i="9804"/>
  <c r="C37" i="9804"/>
  <c r="W36" i="9804"/>
  <c r="V36" i="9804"/>
  <c r="M36" i="9804"/>
  <c r="L36" i="9804"/>
  <c r="J36" i="9804"/>
  <c r="I36" i="9804"/>
  <c r="G36" i="9804"/>
  <c r="H36" i="9804" s="1"/>
  <c r="E36" i="9804"/>
  <c r="C36" i="9804"/>
  <c r="W35" i="9804"/>
  <c r="V35" i="9804"/>
  <c r="M35" i="9804"/>
  <c r="L35" i="9804"/>
  <c r="J35" i="9804"/>
  <c r="I35" i="9804"/>
  <c r="H35" i="9804"/>
  <c r="G35" i="9804"/>
  <c r="E35" i="9804"/>
  <c r="C35" i="9804"/>
  <c r="W34" i="9804"/>
  <c r="V34" i="9804"/>
  <c r="M34" i="9804"/>
  <c r="L34" i="9804"/>
  <c r="J34" i="9804"/>
  <c r="I34" i="9804"/>
  <c r="G34" i="9804"/>
  <c r="H34" i="9804" s="1"/>
  <c r="E34" i="9804"/>
  <c r="C34" i="9804"/>
  <c r="Z34" i="9804" s="1"/>
  <c r="W33" i="9804"/>
  <c r="V33" i="9804"/>
  <c r="M33" i="9804"/>
  <c r="L33" i="9804"/>
  <c r="J33" i="9804"/>
  <c r="I33" i="9804"/>
  <c r="G33" i="9804"/>
  <c r="H33" i="9804" s="1"/>
  <c r="E33" i="9804"/>
  <c r="C33" i="9804"/>
  <c r="Z33" i="9804" s="1"/>
  <c r="W32" i="9804"/>
  <c r="V32" i="9804"/>
  <c r="M32" i="9804"/>
  <c r="L32" i="9804"/>
  <c r="J32" i="9804"/>
  <c r="I32" i="9804"/>
  <c r="G32" i="9804"/>
  <c r="H32" i="9804" s="1"/>
  <c r="E32" i="9804"/>
  <c r="C32" i="9804"/>
  <c r="Z32" i="9804" s="1"/>
  <c r="W31" i="9804"/>
  <c r="V31" i="9804"/>
  <c r="M31" i="9804"/>
  <c r="L31" i="9804"/>
  <c r="J31" i="9804"/>
  <c r="I31" i="9804"/>
  <c r="G31" i="9804"/>
  <c r="H31" i="9804" s="1"/>
  <c r="E31" i="9804"/>
  <c r="C31" i="9804"/>
  <c r="Z31" i="9804" s="1"/>
  <c r="W30" i="9804"/>
  <c r="V30" i="9804"/>
  <c r="M30" i="9804"/>
  <c r="L30" i="9804"/>
  <c r="J30" i="9804"/>
  <c r="I30" i="9804"/>
  <c r="G30" i="9804"/>
  <c r="H30" i="9804" s="1"/>
  <c r="E30" i="9804"/>
  <c r="C30" i="9804"/>
  <c r="Z30" i="9804" s="1"/>
  <c r="W29" i="9804"/>
  <c r="V29" i="9804"/>
  <c r="M29" i="9804"/>
  <c r="L29" i="9804"/>
  <c r="J29" i="9804"/>
  <c r="I29" i="9804"/>
  <c r="G29" i="9804"/>
  <c r="H29" i="9804" s="1"/>
  <c r="E29" i="9804"/>
  <c r="C29" i="9804"/>
  <c r="Z29" i="9804" s="1"/>
  <c r="W28" i="9804"/>
  <c r="V28" i="9804"/>
  <c r="M28" i="9804"/>
  <c r="L28" i="9804"/>
  <c r="J28" i="9804"/>
  <c r="I28" i="9804"/>
  <c r="G28" i="9804"/>
  <c r="H28" i="9804" s="1"/>
  <c r="E28" i="9804"/>
  <c r="C28" i="9804"/>
  <c r="Z28" i="9804" s="1"/>
  <c r="W27" i="9804"/>
  <c r="V27" i="9804"/>
  <c r="M27" i="9804"/>
  <c r="L27" i="9804"/>
  <c r="J27" i="9804"/>
  <c r="I27" i="9804"/>
  <c r="G27" i="9804"/>
  <c r="H27" i="9804" s="1"/>
  <c r="E27" i="9804"/>
  <c r="C27" i="9804"/>
  <c r="Z27" i="9804" s="1"/>
  <c r="W26" i="9804"/>
  <c r="V26" i="9804"/>
  <c r="M26" i="9804"/>
  <c r="L26" i="9804"/>
  <c r="J26" i="9804"/>
  <c r="I26" i="9804"/>
  <c r="G26" i="9804"/>
  <c r="H26" i="9804" s="1"/>
  <c r="E26" i="9804"/>
  <c r="C26" i="9804"/>
  <c r="Z26" i="9804" s="1"/>
  <c r="W25" i="9804"/>
  <c r="V25" i="9804"/>
  <c r="M25" i="9804"/>
  <c r="L25" i="9804"/>
  <c r="J25" i="9804"/>
  <c r="I25" i="9804"/>
  <c r="G25" i="9804"/>
  <c r="H25" i="9804" s="1"/>
  <c r="E25" i="9804"/>
  <c r="C25" i="9804"/>
  <c r="Z25" i="9804" s="1"/>
  <c r="W24" i="9804"/>
  <c r="V24" i="9804"/>
  <c r="M24" i="9804"/>
  <c r="L24" i="9804"/>
  <c r="J24" i="9804"/>
  <c r="I24" i="9804"/>
  <c r="G24" i="9804"/>
  <c r="H24" i="9804" s="1"/>
  <c r="E24" i="9804"/>
  <c r="C24" i="9804"/>
  <c r="Z24" i="9804" s="1"/>
  <c r="W23" i="9804"/>
  <c r="V23" i="9804"/>
  <c r="M23" i="9804"/>
  <c r="L23" i="9804"/>
  <c r="J23" i="9804"/>
  <c r="I23" i="9804"/>
  <c r="G23" i="9804"/>
  <c r="H23" i="9804" s="1"/>
  <c r="E23" i="9804"/>
  <c r="C23" i="9804"/>
  <c r="Z23" i="9804" s="1"/>
  <c r="W22" i="9804"/>
  <c r="V22" i="9804"/>
  <c r="M22" i="9804"/>
  <c r="L22" i="9804"/>
  <c r="J22" i="9804"/>
  <c r="I22" i="9804"/>
  <c r="G22" i="9804"/>
  <c r="H22" i="9804" s="1"/>
  <c r="E22" i="9804"/>
  <c r="C22" i="9804"/>
  <c r="Z22" i="9804" s="1"/>
  <c r="W21" i="9804"/>
  <c r="V21" i="9804"/>
  <c r="M21" i="9804"/>
  <c r="L21" i="9804"/>
  <c r="J21" i="9804"/>
  <c r="I21" i="9804"/>
  <c r="G21" i="9804"/>
  <c r="H21" i="9804" s="1"/>
  <c r="E21" i="9804"/>
  <c r="C21" i="9804"/>
  <c r="Z21" i="9804" s="1"/>
  <c r="W20" i="9804"/>
  <c r="V20" i="9804"/>
  <c r="M20" i="9804"/>
  <c r="L20" i="9804"/>
  <c r="J20" i="9804"/>
  <c r="I20" i="9804"/>
  <c r="H20" i="9804"/>
  <c r="G20" i="9804"/>
  <c r="E20" i="9804"/>
  <c r="C20" i="9804"/>
  <c r="W19" i="9804"/>
  <c r="V19" i="9804"/>
  <c r="M19" i="9804"/>
  <c r="L19" i="9804"/>
  <c r="J19" i="9804"/>
  <c r="I19" i="9804"/>
  <c r="G19" i="9804"/>
  <c r="H19" i="9804" s="1"/>
  <c r="E19" i="9804"/>
  <c r="C19" i="9804"/>
  <c r="W18" i="9804"/>
  <c r="V18" i="9804"/>
  <c r="M18" i="9804"/>
  <c r="L18" i="9804"/>
  <c r="J18" i="9804"/>
  <c r="I18" i="9804"/>
  <c r="H18" i="9804"/>
  <c r="G18" i="9804"/>
  <c r="E18" i="9804"/>
  <c r="C18" i="9804"/>
  <c r="J5" i="9804"/>
  <c r="P33" i="9802"/>
  <c r="D33" i="9802"/>
  <c r="E32" i="9802"/>
  <c r="W31" i="9802"/>
  <c r="V31" i="9802"/>
  <c r="M31" i="9802"/>
  <c r="L31" i="9802"/>
  <c r="J31" i="9802"/>
  <c r="I31" i="9802"/>
  <c r="H31" i="9802"/>
  <c r="G31" i="9802"/>
  <c r="E31" i="9802"/>
  <c r="C31" i="9802"/>
  <c r="W30" i="9802"/>
  <c r="V30" i="9802"/>
  <c r="M30" i="9802"/>
  <c r="L30" i="9802"/>
  <c r="J30" i="9802"/>
  <c r="I30" i="9802"/>
  <c r="H30" i="9802"/>
  <c r="G30" i="9802"/>
  <c r="E30" i="9802"/>
  <c r="C30" i="9802"/>
  <c r="W29" i="9802"/>
  <c r="V29" i="9802"/>
  <c r="M29" i="9802"/>
  <c r="L29" i="9802"/>
  <c r="J29" i="9802"/>
  <c r="I29" i="9802"/>
  <c r="G29" i="9802"/>
  <c r="H29" i="9802" s="1"/>
  <c r="E29" i="9802"/>
  <c r="C29" i="9802"/>
  <c r="W28" i="9802"/>
  <c r="V28" i="9802"/>
  <c r="M28" i="9802"/>
  <c r="L28" i="9802"/>
  <c r="J28" i="9802"/>
  <c r="I28" i="9802"/>
  <c r="G28" i="9802"/>
  <c r="H28" i="9802" s="1"/>
  <c r="E28" i="9802"/>
  <c r="C28" i="9802"/>
  <c r="W27" i="9802"/>
  <c r="V27" i="9802"/>
  <c r="M27" i="9802"/>
  <c r="L27" i="9802"/>
  <c r="J27" i="9802"/>
  <c r="I27" i="9802"/>
  <c r="G27" i="9802"/>
  <c r="H27" i="9802" s="1"/>
  <c r="E27" i="9802"/>
  <c r="C27" i="9802"/>
  <c r="W26" i="9802"/>
  <c r="V26" i="9802"/>
  <c r="M26" i="9802"/>
  <c r="L26" i="9802"/>
  <c r="J26" i="9802"/>
  <c r="I26" i="9802"/>
  <c r="H26" i="9802"/>
  <c r="G26" i="9802"/>
  <c r="E26" i="9802"/>
  <c r="C26" i="9802"/>
  <c r="W25" i="9802"/>
  <c r="V25" i="9802"/>
  <c r="M25" i="9802"/>
  <c r="L25" i="9802"/>
  <c r="J25" i="9802"/>
  <c r="I25" i="9802"/>
  <c r="G25" i="9802"/>
  <c r="H25" i="9802" s="1"/>
  <c r="E25" i="9802"/>
  <c r="C25" i="9802"/>
  <c r="W24" i="9802"/>
  <c r="V24" i="9802"/>
  <c r="M24" i="9802"/>
  <c r="L24" i="9802"/>
  <c r="J24" i="9802"/>
  <c r="I24" i="9802"/>
  <c r="G24" i="9802"/>
  <c r="H24" i="9802" s="1"/>
  <c r="E24" i="9802"/>
  <c r="C24" i="9802"/>
  <c r="W23" i="9802"/>
  <c r="V23" i="9802"/>
  <c r="M23" i="9802"/>
  <c r="L23" i="9802"/>
  <c r="J23" i="9802"/>
  <c r="I23" i="9802"/>
  <c r="G23" i="9802"/>
  <c r="H23" i="9802" s="1"/>
  <c r="E23" i="9802"/>
  <c r="C23" i="9802"/>
  <c r="W22" i="9802"/>
  <c r="V22" i="9802"/>
  <c r="M22" i="9802"/>
  <c r="L22" i="9802"/>
  <c r="J22" i="9802"/>
  <c r="I22" i="9802"/>
  <c r="H22" i="9802"/>
  <c r="G22" i="9802"/>
  <c r="E22" i="9802"/>
  <c r="C22" i="9802"/>
  <c r="W21" i="9802"/>
  <c r="V21" i="9802"/>
  <c r="M21" i="9802"/>
  <c r="L21" i="9802"/>
  <c r="J21" i="9802"/>
  <c r="I21" i="9802"/>
  <c r="G21" i="9802"/>
  <c r="H21" i="9802" s="1"/>
  <c r="E21" i="9802"/>
  <c r="C21" i="9802"/>
  <c r="W20" i="9802"/>
  <c r="V20" i="9802"/>
  <c r="M20" i="9802"/>
  <c r="L20" i="9802"/>
  <c r="J20" i="9802"/>
  <c r="I20" i="9802"/>
  <c r="H20" i="9802"/>
  <c r="G20" i="9802"/>
  <c r="E20" i="9802"/>
  <c r="C20" i="9802"/>
  <c r="W19" i="9802"/>
  <c r="V19" i="9802"/>
  <c r="M19" i="9802"/>
  <c r="L19" i="9802"/>
  <c r="J19" i="9802"/>
  <c r="I19" i="9802"/>
  <c r="G19" i="9802"/>
  <c r="H19" i="9802" s="1"/>
  <c r="E19" i="9802"/>
  <c r="C19" i="9802"/>
  <c r="W18" i="9802"/>
  <c r="V18" i="9802"/>
  <c r="M18" i="9802"/>
  <c r="L18" i="9802"/>
  <c r="J18" i="9802"/>
  <c r="I18" i="9802"/>
  <c r="H18" i="9802"/>
  <c r="G18" i="9802"/>
  <c r="E18" i="9802"/>
  <c r="C18" i="9802"/>
  <c r="J5" i="9802"/>
  <c r="P26" i="9801"/>
  <c r="D26" i="9801"/>
  <c r="E25" i="9801"/>
  <c r="W24" i="9801"/>
  <c r="V24" i="9801"/>
  <c r="M24" i="9801"/>
  <c r="L24" i="9801"/>
  <c r="J24" i="9801"/>
  <c r="I24" i="9801"/>
  <c r="H24" i="9801"/>
  <c r="G24" i="9801"/>
  <c r="E24" i="9801"/>
  <c r="C24" i="9801"/>
  <c r="W23" i="9801"/>
  <c r="V23" i="9801"/>
  <c r="M23" i="9801"/>
  <c r="L23" i="9801"/>
  <c r="J23" i="9801"/>
  <c r="I23" i="9801"/>
  <c r="H23" i="9801"/>
  <c r="G23" i="9801"/>
  <c r="E23" i="9801"/>
  <c r="C23" i="9801"/>
  <c r="W22" i="9801"/>
  <c r="V22" i="9801"/>
  <c r="M22" i="9801"/>
  <c r="L22" i="9801"/>
  <c r="J22" i="9801"/>
  <c r="I22" i="9801"/>
  <c r="G22" i="9801"/>
  <c r="H22" i="9801" s="1"/>
  <c r="E22" i="9801"/>
  <c r="C22" i="9801"/>
  <c r="W21" i="9801"/>
  <c r="V21" i="9801"/>
  <c r="M21" i="9801"/>
  <c r="L21" i="9801"/>
  <c r="J21" i="9801"/>
  <c r="I21" i="9801"/>
  <c r="G21" i="9801"/>
  <c r="H21" i="9801" s="1"/>
  <c r="E21" i="9801"/>
  <c r="C21" i="9801"/>
  <c r="W20" i="9801"/>
  <c r="V20" i="9801"/>
  <c r="M20" i="9801"/>
  <c r="L20" i="9801"/>
  <c r="J20" i="9801"/>
  <c r="I20" i="9801"/>
  <c r="G20" i="9801"/>
  <c r="H20" i="9801" s="1"/>
  <c r="E20" i="9801"/>
  <c r="C20" i="9801"/>
  <c r="W19" i="9801"/>
  <c r="V19" i="9801"/>
  <c r="M19" i="9801"/>
  <c r="L19" i="9801"/>
  <c r="J19" i="9801"/>
  <c r="I19" i="9801"/>
  <c r="G19" i="9801"/>
  <c r="H19" i="9801" s="1"/>
  <c r="E19" i="9801"/>
  <c r="C19" i="9801"/>
  <c r="W18" i="9801"/>
  <c r="V18" i="9801"/>
  <c r="M18" i="9801"/>
  <c r="L18" i="9801"/>
  <c r="J18" i="9801"/>
  <c r="I18" i="9801"/>
  <c r="H18" i="9801"/>
  <c r="G18" i="9801"/>
  <c r="E18" i="9801"/>
  <c r="C18" i="9801"/>
  <c r="J5" i="9801"/>
  <c r="O29" i="9800"/>
  <c r="D29" i="9800"/>
  <c r="C28" i="9800"/>
  <c r="V27" i="9800"/>
  <c r="U27" i="9800"/>
  <c r="L27" i="9800"/>
  <c r="K27" i="9800"/>
  <c r="I27" i="9800"/>
  <c r="H27" i="9800"/>
  <c r="G27" i="9800"/>
  <c r="F27" i="9800"/>
  <c r="C27" i="9800"/>
  <c r="V26" i="9800"/>
  <c r="U26" i="9800"/>
  <c r="L26" i="9800"/>
  <c r="K26" i="9800"/>
  <c r="I26" i="9800"/>
  <c r="H26" i="9800"/>
  <c r="F26" i="9800"/>
  <c r="G26" i="9800" s="1"/>
  <c r="C26" i="9800"/>
  <c r="V25" i="9800"/>
  <c r="U25" i="9800"/>
  <c r="L25" i="9800"/>
  <c r="K25" i="9800"/>
  <c r="I25" i="9800"/>
  <c r="H25" i="9800"/>
  <c r="F25" i="9800"/>
  <c r="G25" i="9800" s="1"/>
  <c r="C25" i="9800"/>
  <c r="V24" i="9800"/>
  <c r="U24" i="9800"/>
  <c r="L24" i="9800"/>
  <c r="K24" i="9800"/>
  <c r="I24" i="9800"/>
  <c r="H24" i="9800"/>
  <c r="F24" i="9800"/>
  <c r="G24" i="9800" s="1"/>
  <c r="C24" i="9800"/>
  <c r="V23" i="9800"/>
  <c r="U23" i="9800"/>
  <c r="L23" i="9800"/>
  <c r="K23" i="9800"/>
  <c r="I23" i="9800"/>
  <c r="H23" i="9800"/>
  <c r="G23" i="9800"/>
  <c r="F23" i="9800"/>
  <c r="C23" i="9800"/>
  <c r="V22" i="9800"/>
  <c r="U22" i="9800"/>
  <c r="L22" i="9800"/>
  <c r="K22" i="9800"/>
  <c r="I22" i="9800"/>
  <c r="H22" i="9800"/>
  <c r="F22" i="9800"/>
  <c r="G22" i="9800" s="1"/>
  <c r="C22" i="9800"/>
  <c r="V21" i="9800"/>
  <c r="U21" i="9800"/>
  <c r="L21" i="9800"/>
  <c r="K21" i="9800"/>
  <c r="I21" i="9800"/>
  <c r="H21" i="9800"/>
  <c r="F21" i="9800"/>
  <c r="G21" i="9800" s="1"/>
  <c r="C21" i="9800"/>
  <c r="V20" i="9800"/>
  <c r="U20" i="9800"/>
  <c r="L20" i="9800"/>
  <c r="K20" i="9800"/>
  <c r="I20" i="9800"/>
  <c r="H20" i="9800"/>
  <c r="F20" i="9800"/>
  <c r="G20" i="9800" s="1"/>
  <c r="C20" i="9800"/>
  <c r="V19" i="9800"/>
  <c r="U19" i="9800"/>
  <c r="L19" i="9800"/>
  <c r="K19" i="9800"/>
  <c r="I19" i="9800"/>
  <c r="H19" i="9800"/>
  <c r="F19" i="9800"/>
  <c r="G19" i="9800" s="1"/>
  <c r="G29" i="9800" s="1"/>
  <c r="C19" i="9800"/>
  <c r="V18" i="9800"/>
  <c r="U18" i="9800"/>
  <c r="L18" i="9800"/>
  <c r="K18" i="9800"/>
  <c r="I18" i="9800"/>
  <c r="H18" i="9800"/>
  <c r="G18" i="9800"/>
  <c r="F18" i="9800"/>
  <c r="C18" i="9800"/>
  <c r="I5" i="9800"/>
  <c r="O29" i="9799"/>
  <c r="D29" i="9799"/>
  <c r="C28" i="9799"/>
  <c r="V27" i="9799"/>
  <c r="U27" i="9799"/>
  <c r="L27" i="9799"/>
  <c r="K27" i="9799"/>
  <c r="I27" i="9799"/>
  <c r="H27" i="9799"/>
  <c r="G27" i="9799"/>
  <c r="F27" i="9799"/>
  <c r="C27" i="9799"/>
  <c r="V26" i="9799"/>
  <c r="U26" i="9799"/>
  <c r="L26" i="9799"/>
  <c r="K26" i="9799"/>
  <c r="I26" i="9799"/>
  <c r="H26" i="9799"/>
  <c r="G26" i="9799"/>
  <c r="F26" i="9799"/>
  <c r="C26" i="9799"/>
  <c r="V25" i="9799"/>
  <c r="U25" i="9799"/>
  <c r="L25" i="9799"/>
  <c r="K25" i="9799"/>
  <c r="I25" i="9799"/>
  <c r="H25" i="9799"/>
  <c r="G25" i="9799"/>
  <c r="F25" i="9799"/>
  <c r="C25" i="9799"/>
  <c r="V24" i="9799"/>
  <c r="U24" i="9799"/>
  <c r="L24" i="9799"/>
  <c r="K24" i="9799"/>
  <c r="I24" i="9799"/>
  <c r="H24" i="9799"/>
  <c r="G24" i="9799"/>
  <c r="F24" i="9799"/>
  <c r="C24" i="9799"/>
  <c r="V23" i="9799"/>
  <c r="U23" i="9799"/>
  <c r="L23" i="9799"/>
  <c r="K23" i="9799"/>
  <c r="I23" i="9799"/>
  <c r="H23" i="9799"/>
  <c r="F23" i="9799"/>
  <c r="G23" i="9799" s="1"/>
  <c r="C23" i="9799"/>
  <c r="V22" i="9799"/>
  <c r="U22" i="9799"/>
  <c r="L22" i="9799"/>
  <c r="K22" i="9799"/>
  <c r="I22" i="9799"/>
  <c r="H22" i="9799"/>
  <c r="F22" i="9799"/>
  <c r="G22" i="9799" s="1"/>
  <c r="C22" i="9799"/>
  <c r="V21" i="9799"/>
  <c r="U21" i="9799"/>
  <c r="L21" i="9799"/>
  <c r="K21" i="9799"/>
  <c r="I21" i="9799"/>
  <c r="H21" i="9799"/>
  <c r="G21" i="9799"/>
  <c r="F21" i="9799"/>
  <c r="C21" i="9799"/>
  <c r="V20" i="9799"/>
  <c r="U20" i="9799"/>
  <c r="L20" i="9799"/>
  <c r="K20" i="9799"/>
  <c r="I20" i="9799"/>
  <c r="H20" i="9799"/>
  <c r="F20" i="9799"/>
  <c r="G20" i="9799" s="1"/>
  <c r="C20" i="9799"/>
  <c r="V19" i="9799"/>
  <c r="U19" i="9799"/>
  <c r="L19" i="9799"/>
  <c r="K19" i="9799"/>
  <c r="I19" i="9799"/>
  <c r="H19" i="9799"/>
  <c r="F19" i="9799"/>
  <c r="G19" i="9799" s="1"/>
  <c r="C19" i="9799"/>
  <c r="V18" i="9799"/>
  <c r="U18" i="9799"/>
  <c r="L18" i="9799"/>
  <c r="K18" i="9799"/>
  <c r="I18" i="9799"/>
  <c r="H18" i="9799"/>
  <c r="G18" i="9799"/>
  <c r="F18" i="9799"/>
  <c r="C18" i="9799"/>
  <c r="I5" i="9799"/>
  <c r="O28" i="9798"/>
  <c r="D28" i="9798"/>
  <c r="C27" i="9798"/>
  <c r="V26" i="9798"/>
  <c r="U26" i="9798"/>
  <c r="L26" i="9798"/>
  <c r="K26" i="9798"/>
  <c r="I26" i="9798"/>
  <c r="H26" i="9798"/>
  <c r="G26" i="9798"/>
  <c r="F26" i="9798"/>
  <c r="C26" i="9798"/>
  <c r="V25" i="9798"/>
  <c r="U25" i="9798"/>
  <c r="L25" i="9798"/>
  <c r="K25" i="9798"/>
  <c r="I25" i="9798"/>
  <c r="H25" i="9798"/>
  <c r="F25" i="9798"/>
  <c r="G25" i="9798" s="1"/>
  <c r="C25" i="9798"/>
  <c r="V24" i="9798"/>
  <c r="U24" i="9798"/>
  <c r="L24" i="9798"/>
  <c r="K24" i="9798"/>
  <c r="I24" i="9798"/>
  <c r="H24" i="9798"/>
  <c r="F24" i="9798"/>
  <c r="G24" i="9798" s="1"/>
  <c r="C24" i="9798"/>
  <c r="V23" i="9798"/>
  <c r="U23" i="9798"/>
  <c r="L23" i="9798"/>
  <c r="K23" i="9798"/>
  <c r="I23" i="9798"/>
  <c r="H23" i="9798"/>
  <c r="F23" i="9798"/>
  <c r="G23" i="9798" s="1"/>
  <c r="C23" i="9798"/>
  <c r="V22" i="9798"/>
  <c r="U22" i="9798"/>
  <c r="L22" i="9798"/>
  <c r="K22" i="9798"/>
  <c r="I22" i="9798"/>
  <c r="H22" i="9798"/>
  <c r="F22" i="9798"/>
  <c r="G22" i="9798" s="1"/>
  <c r="C22" i="9798"/>
  <c r="V21" i="9798"/>
  <c r="U21" i="9798"/>
  <c r="L21" i="9798"/>
  <c r="K21" i="9798"/>
  <c r="I21" i="9798"/>
  <c r="H21" i="9798"/>
  <c r="F21" i="9798"/>
  <c r="G21" i="9798" s="1"/>
  <c r="C21" i="9798"/>
  <c r="V20" i="9798"/>
  <c r="U20" i="9798"/>
  <c r="L20" i="9798"/>
  <c r="K20" i="9798"/>
  <c r="I20" i="9798"/>
  <c r="H20" i="9798"/>
  <c r="G20" i="9798"/>
  <c r="F20" i="9798"/>
  <c r="C20" i="9798"/>
  <c r="V19" i="9798"/>
  <c r="U19" i="9798"/>
  <c r="L19" i="9798"/>
  <c r="K19" i="9798"/>
  <c r="I19" i="9798"/>
  <c r="H19" i="9798"/>
  <c r="F19" i="9798"/>
  <c r="G19" i="9798" s="1"/>
  <c r="C19" i="9798"/>
  <c r="V18" i="9798"/>
  <c r="U18" i="9798"/>
  <c r="L18" i="9798"/>
  <c r="K18" i="9798"/>
  <c r="I18" i="9798"/>
  <c r="H18" i="9798"/>
  <c r="G18" i="9798"/>
  <c r="F18" i="9798"/>
  <c r="C18" i="9798"/>
  <c r="I5" i="9798"/>
  <c r="O27" i="9797"/>
  <c r="D27" i="9797"/>
  <c r="C26" i="9797"/>
  <c r="V25" i="9797"/>
  <c r="U25" i="9797"/>
  <c r="L25" i="9797"/>
  <c r="K25" i="9797"/>
  <c r="I25" i="9797"/>
  <c r="H25" i="9797"/>
  <c r="G25" i="9797"/>
  <c r="F25" i="9797"/>
  <c r="C25" i="9797"/>
  <c r="V24" i="9797"/>
  <c r="U24" i="9797"/>
  <c r="L24" i="9797"/>
  <c r="K24" i="9797"/>
  <c r="I24" i="9797"/>
  <c r="H24" i="9797"/>
  <c r="F24" i="9797"/>
  <c r="G24" i="9797" s="1"/>
  <c r="C24" i="9797"/>
  <c r="V23" i="9797"/>
  <c r="U23" i="9797"/>
  <c r="L23" i="9797"/>
  <c r="K23" i="9797"/>
  <c r="I23" i="9797"/>
  <c r="H23" i="9797"/>
  <c r="F23" i="9797"/>
  <c r="G23" i="9797" s="1"/>
  <c r="C23" i="9797"/>
  <c r="V22" i="9797"/>
  <c r="U22" i="9797"/>
  <c r="L22" i="9797"/>
  <c r="K22" i="9797"/>
  <c r="I22" i="9797"/>
  <c r="H22" i="9797"/>
  <c r="F22" i="9797"/>
  <c r="G22" i="9797" s="1"/>
  <c r="C22" i="9797"/>
  <c r="V21" i="9797"/>
  <c r="U21" i="9797"/>
  <c r="L21" i="9797"/>
  <c r="K21" i="9797"/>
  <c r="I21" i="9797"/>
  <c r="H21" i="9797"/>
  <c r="F21" i="9797"/>
  <c r="G21" i="9797" s="1"/>
  <c r="C21" i="9797"/>
  <c r="V20" i="9797"/>
  <c r="U20" i="9797"/>
  <c r="L20" i="9797"/>
  <c r="K20" i="9797"/>
  <c r="I20" i="9797"/>
  <c r="H20" i="9797"/>
  <c r="F20" i="9797"/>
  <c r="G20" i="9797" s="1"/>
  <c r="C20" i="9797"/>
  <c r="V19" i="9797"/>
  <c r="U19" i="9797"/>
  <c r="L19" i="9797"/>
  <c r="K19" i="9797"/>
  <c r="I19" i="9797"/>
  <c r="H19" i="9797"/>
  <c r="F19" i="9797"/>
  <c r="G19" i="9797" s="1"/>
  <c r="C19" i="9797"/>
  <c r="V18" i="9797"/>
  <c r="U18" i="9797"/>
  <c r="L18" i="9797"/>
  <c r="K18" i="9797"/>
  <c r="I18" i="9797"/>
  <c r="H18" i="9797"/>
  <c r="G18" i="9797"/>
  <c r="F18" i="9797"/>
  <c r="C18" i="9797"/>
  <c r="I5" i="9797"/>
  <c r="O33" i="9796"/>
  <c r="D33" i="9796"/>
  <c r="C32" i="9796"/>
  <c r="V31" i="9796"/>
  <c r="U31" i="9796"/>
  <c r="L31" i="9796"/>
  <c r="K31" i="9796"/>
  <c r="I31" i="9796"/>
  <c r="H31" i="9796"/>
  <c r="F31" i="9796"/>
  <c r="G31" i="9796" s="1"/>
  <c r="C31" i="9796"/>
  <c r="V30" i="9796"/>
  <c r="U30" i="9796"/>
  <c r="L30" i="9796"/>
  <c r="K30" i="9796"/>
  <c r="I30" i="9796"/>
  <c r="H30" i="9796"/>
  <c r="F30" i="9796"/>
  <c r="G30" i="9796" s="1"/>
  <c r="C30" i="9796"/>
  <c r="V29" i="9796"/>
  <c r="U29" i="9796"/>
  <c r="L29" i="9796"/>
  <c r="K29" i="9796"/>
  <c r="I29" i="9796"/>
  <c r="H29" i="9796"/>
  <c r="F29" i="9796"/>
  <c r="G29" i="9796" s="1"/>
  <c r="C29" i="9796"/>
  <c r="V28" i="9796"/>
  <c r="U28" i="9796"/>
  <c r="L28" i="9796"/>
  <c r="K28" i="9796"/>
  <c r="I28" i="9796"/>
  <c r="H28" i="9796"/>
  <c r="F28" i="9796"/>
  <c r="G28" i="9796" s="1"/>
  <c r="C28" i="9796"/>
  <c r="V27" i="9796"/>
  <c r="U27" i="9796"/>
  <c r="L27" i="9796"/>
  <c r="K27" i="9796"/>
  <c r="I27" i="9796"/>
  <c r="H27" i="9796"/>
  <c r="G27" i="9796"/>
  <c r="F27" i="9796"/>
  <c r="C27" i="9796"/>
  <c r="V26" i="9796"/>
  <c r="U26" i="9796"/>
  <c r="L26" i="9796"/>
  <c r="K26" i="9796"/>
  <c r="I26" i="9796"/>
  <c r="H26" i="9796"/>
  <c r="F26" i="9796"/>
  <c r="G26" i="9796" s="1"/>
  <c r="C26" i="9796"/>
  <c r="V25" i="9796"/>
  <c r="U25" i="9796"/>
  <c r="L25" i="9796"/>
  <c r="K25" i="9796"/>
  <c r="I25" i="9796"/>
  <c r="H25" i="9796"/>
  <c r="F25" i="9796"/>
  <c r="G25" i="9796" s="1"/>
  <c r="C25" i="9796"/>
  <c r="V24" i="9796"/>
  <c r="U24" i="9796"/>
  <c r="L24" i="9796"/>
  <c r="K24" i="9796"/>
  <c r="I24" i="9796"/>
  <c r="H24" i="9796"/>
  <c r="F24" i="9796"/>
  <c r="G24" i="9796" s="1"/>
  <c r="C24" i="9796"/>
  <c r="V23" i="9796"/>
  <c r="U23" i="9796"/>
  <c r="L23" i="9796"/>
  <c r="K23" i="9796"/>
  <c r="I23" i="9796"/>
  <c r="H23" i="9796"/>
  <c r="F23" i="9796"/>
  <c r="G23" i="9796" s="1"/>
  <c r="C23" i="9796"/>
  <c r="V22" i="9796"/>
  <c r="U22" i="9796"/>
  <c r="L22" i="9796"/>
  <c r="K22" i="9796"/>
  <c r="I22" i="9796"/>
  <c r="H22" i="9796"/>
  <c r="F22" i="9796"/>
  <c r="G22" i="9796" s="1"/>
  <c r="C22" i="9796"/>
  <c r="V21" i="9796"/>
  <c r="U21" i="9796"/>
  <c r="L21" i="9796"/>
  <c r="K21" i="9796"/>
  <c r="I21" i="9796"/>
  <c r="H21" i="9796"/>
  <c r="F21" i="9796"/>
  <c r="G21" i="9796" s="1"/>
  <c r="C21" i="9796"/>
  <c r="V20" i="9796"/>
  <c r="U20" i="9796"/>
  <c r="L20" i="9796"/>
  <c r="K20" i="9796"/>
  <c r="I20" i="9796"/>
  <c r="H20" i="9796"/>
  <c r="F20" i="9796"/>
  <c r="G20" i="9796" s="1"/>
  <c r="C20" i="9796"/>
  <c r="V19" i="9796"/>
  <c r="U19" i="9796"/>
  <c r="L19" i="9796"/>
  <c r="K19" i="9796"/>
  <c r="I19" i="9796"/>
  <c r="H19" i="9796"/>
  <c r="F19" i="9796"/>
  <c r="G19" i="9796" s="1"/>
  <c r="C19" i="9796"/>
  <c r="I5" i="9796"/>
  <c r="O28" i="9795"/>
  <c r="D28" i="9795"/>
  <c r="C27" i="9795"/>
  <c r="V26" i="9795"/>
  <c r="U26" i="9795"/>
  <c r="L26" i="9795"/>
  <c r="K26" i="9795"/>
  <c r="I26" i="9795"/>
  <c r="H26" i="9795"/>
  <c r="F26" i="9795"/>
  <c r="G26" i="9795" s="1"/>
  <c r="C26" i="9795"/>
  <c r="V25" i="9795"/>
  <c r="U25" i="9795"/>
  <c r="L25" i="9795"/>
  <c r="K25" i="9795"/>
  <c r="I25" i="9795"/>
  <c r="H25" i="9795"/>
  <c r="F25" i="9795"/>
  <c r="G25" i="9795" s="1"/>
  <c r="C25" i="9795"/>
  <c r="V24" i="9795"/>
  <c r="U24" i="9795"/>
  <c r="L24" i="9795"/>
  <c r="K24" i="9795"/>
  <c r="I24" i="9795"/>
  <c r="H24" i="9795"/>
  <c r="G24" i="9795"/>
  <c r="F24" i="9795"/>
  <c r="C24" i="9795"/>
  <c r="V23" i="9795"/>
  <c r="U23" i="9795"/>
  <c r="L23" i="9795"/>
  <c r="K23" i="9795"/>
  <c r="I23" i="9795"/>
  <c r="H23" i="9795"/>
  <c r="F23" i="9795"/>
  <c r="G23" i="9795" s="1"/>
  <c r="C23" i="9795"/>
  <c r="V22" i="9795"/>
  <c r="U22" i="9795"/>
  <c r="L22" i="9795"/>
  <c r="K22" i="9795"/>
  <c r="I22" i="9795"/>
  <c r="H22" i="9795"/>
  <c r="F22" i="9795"/>
  <c r="G22" i="9795" s="1"/>
  <c r="C22" i="9795"/>
  <c r="V21" i="9795"/>
  <c r="U21" i="9795"/>
  <c r="L21" i="9795"/>
  <c r="K21" i="9795"/>
  <c r="I21" i="9795"/>
  <c r="H21" i="9795"/>
  <c r="F21" i="9795"/>
  <c r="G21" i="9795" s="1"/>
  <c r="C21" i="9795"/>
  <c r="V20" i="9795"/>
  <c r="U20" i="9795"/>
  <c r="L20" i="9795"/>
  <c r="K20" i="9795"/>
  <c r="I20" i="9795"/>
  <c r="H20" i="9795"/>
  <c r="F20" i="9795"/>
  <c r="G20" i="9795" s="1"/>
  <c r="C20" i="9795"/>
  <c r="V19" i="9795"/>
  <c r="U19" i="9795"/>
  <c r="L19" i="9795"/>
  <c r="K19" i="9795"/>
  <c r="I19" i="9795"/>
  <c r="H19" i="9795"/>
  <c r="F19" i="9795"/>
  <c r="G19" i="9795" s="1"/>
  <c r="C19" i="9795"/>
  <c r="I5" i="9795"/>
  <c r="O36" i="9794"/>
  <c r="D36" i="9794"/>
  <c r="C35" i="9794"/>
  <c r="V34" i="9794"/>
  <c r="U34" i="9794"/>
  <c r="L34" i="9794"/>
  <c r="K34" i="9794"/>
  <c r="I34" i="9794"/>
  <c r="H34" i="9794"/>
  <c r="G34" i="9794"/>
  <c r="F34" i="9794"/>
  <c r="C34" i="9794"/>
  <c r="V33" i="9794"/>
  <c r="U33" i="9794"/>
  <c r="L33" i="9794"/>
  <c r="K33" i="9794"/>
  <c r="I33" i="9794"/>
  <c r="H33" i="9794"/>
  <c r="G33" i="9794"/>
  <c r="F33" i="9794"/>
  <c r="C33" i="9794"/>
  <c r="V32" i="9794"/>
  <c r="U32" i="9794"/>
  <c r="L32" i="9794"/>
  <c r="K32" i="9794"/>
  <c r="I32" i="9794"/>
  <c r="H32" i="9794"/>
  <c r="G32" i="9794"/>
  <c r="F32" i="9794"/>
  <c r="C32" i="9794"/>
  <c r="V31" i="9794"/>
  <c r="U31" i="9794"/>
  <c r="L31" i="9794"/>
  <c r="K31" i="9794"/>
  <c r="I31" i="9794"/>
  <c r="H31" i="9794"/>
  <c r="G31" i="9794"/>
  <c r="F31" i="9794"/>
  <c r="C31" i="9794"/>
  <c r="V30" i="9794"/>
  <c r="U30" i="9794"/>
  <c r="L30" i="9794"/>
  <c r="K30" i="9794"/>
  <c r="I30" i="9794"/>
  <c r="H30" i="9794"/>
  <c r="F30" i="9794"/>
  <c r="G30" i="9794" s="1"/>
  <c r="C30" i="9794"/>
  <c r="V29" i="9794"/>
  <c r="U29" i="9794"/>
  <c r="L29" i="9794"/>
  <c r="K29" i="9794"/>
  <c r="I29" i="9794"/>
  <c r="H29" i="9794"/>
  <c r="F29" i="9794"/>
  <c r="G29" i="9794" s="1"/>
  <c r="C29" i="9794"/>
  <c r="V28" i="9794"/>
  <c r="U28" i="9794"/>
  <c r="L28" i="9794"/>
  <c r="K28" i="9794"/>
  <c r="I28" i="9794"/>
  <c r="H28" i="9794"/>
  <c r="F28" i="9794"/>
  <c r="G28" i="9794" s="1"/>
  <c r="C28" i="9794"/>
  <c r="V27" i="9794"/>
  <c r="U27" i="9794"/>
  <c r="L27" i="9794"/>
  <c r="K27" i="9794"/>
  <c r="I27" i="9794"/>
  <c r="H27" i="9794"/>
  <c r="F27" i="9794"/>
  <c r="G27" i="9794" s="1"/>
  <c r="C27" i="9794"/>
  <c r="V26" i="9794"/>
  <c r="U26" i="9794"/>
  <c r="L26" i="9794"/>
  <c r="K26" i="9794"/>
  <c r="I26" i="9794"/>
  <c r="H26" i="9794"/>
  <c r="F26" i="9794"/>
  <c r="G26" i="9794" s="1"/>
  <c r="C26" i="9794"/>
  <c r="V25" i="9794"/>
  <c r="U25" i="9794"/>
  <c r="L25" i="9794"/>
  <c r="K25" i="9794"/>
  <c r="I25" i="9794"/>
  <c r="H25" i="9794"/>
  <c r="F25" i="9794"/>
  <c r="G25" i="9794" s="1"/>
  <c r="C25" i="9794"/>
  <c r="V24" i="9794"/>
  <c r="U24" i="9794"/>
  <c r="L24" i="9794"/>
  <c r="K24" i="9794"/>
  <c r="I24" i="9794"/>
  <c r="H24" i="9794"/>
  <c r="F24" i="9794"/>
  <c r="G24" i="9794" s="1"/>
  <c r="C24" i="9794"/>
  <c r="V23" i="9794"/>
  <c r="U23" i="9794"/>
  <c r="L23" i="9794"/>
  <c r="K23" i="9794"/>
  <c r="I23" i="9794"/>
  <c r="H23" i="9794"/>
  <c r="F23" i="9794"/>
  <c r="G23" i="9794" s="1"/>
  <c r="C23" i="9794"/>
  <c r="V22" i="9794"/>
  <c r="U22" i="9794"/>
  <c r="L22" i="9794"/>
  <c r="K22" i="9794"/>
  <c r="I22" i="9794"/>
  <c r="H22" i="9794"/>
  <c r="F22" i="9794"/>
  <c r="G22" i="9794" s="1"/>
  <c r="C22" i="9794"/>
  <c r="V21" i="9794"/>
  <c r="U21" i="9794"/>
  <c r="L21" i="9794"/>
  <c r="K21" i="9794"/>
  <c r="I21" i="9794"/>
  <c r="H21" i="9794"/>
  <c r="F21" i="9794"/>
  <c r="G21" i="9794" s="1"/>
  <c r="C21" i="9794"/>
  <c r="V20" i="9794"/>
  <c r="U20" i="9794"/>
  <c r="L20" i="9794"/>
  <c r="K20" i="9794"/>
  <c r="I20" i="9794"/>
  <c r="H20" i="9794"/>
  <c r="F20" i="9794"/>
  <c r="G20" i="9794" s="1"/>
  <c r="C20" i="9794"/>
  <c r="V19" i="9794"/>
  <c r="U19" i="9794"/>
  <c r="L19" i="9794"/>
  <c r="K19" i="9794"/>
  <c r="I19" i="9794"/>
  <c r="H19" i="9794"/>
  <c r="F19" i="9794"/>
  <c r="G19" i="9794" s="1"/>
  <c r="C19" i="9794"/>
  <c r="I5" i="9794"/>
  <c r="O29" i="9793"/>
  <c r="D29" i="9793"/>
  <c r="C28" i="9793"/>
  <c r="V27" i="9793"/>
  <c r="U27" i="9793"/>
  <c r="L27" i="9793"/>
  <c r="K27" i="9793"/>
  <c r="I27" i="9793"/>
  <c r="H27" i="9793"/>
  <c r="G27" i="9793"/>
  <c r="F27" i="9793"/>
  <c r="C27" i="9793"/>
  <c r="V26" i="9793"/>
  <c r="U26" i="9793"/>
  <c r="L26" i="9793"/>
  <c r="K26" i="9793"/>
  <c r="I26" i="9793"/>
  <c r="H26" i="9793"/>
  <c r="G26" i="9793"/>
  <c r="F26" i="9793"/>
  <c r="C26" i="9793"/>
  <c r="V25" i="9793"/>
  <c r="U25" i="9793"/>
  <c r="L25" i="9793"/>
  <c r="K25" i="9793"/>
  <c r="I25" i="9793"/>
  <c r="H25" i="9793"/>
  <c r="G25" i="9793"/>
  <c r="F25" i="9793"/>
  <c r="C25" i="9793"/>
  <c r="V24" i="9793"/>
  <c r="U24" i="9793"/>
  <c r="L24" i="9793"/>
  <c r="K24" i="9793"/>
  <c r="I24" i="9793"/>
  <c r="H24" i="9793"/>
  <c r="G24" i="9793"/>
  <c r="F24" i="9793"/>
  <c r="C24" i="9793"/>
  <c r="V23" i="9793"/>
  <c r="U23" i="9793"/>
  <c r="L23" i="9793"/>
  <c r="K23" i="9793"/>
  <c r="I23" i="9793"/>
  <c r="H23" i="9793"/>
  <c r="G23" i="9793"/>
  <c r="F23" i="9793"/>
  <c r="C23" i="9793"/>
  <c r="V22" i="9793"/>
  <c r="U22" i="9793"/>
  <c r="L22" i="9793"/>
  <c r="K22" i="9793"/>
  <c r="I22" i="9793"/>
  <c r="H22" i="9793"/>
  <c r="G22" i="9793"/>
  <c r="F22" i="9793"/>
  <c r="C22" i="9793"/>
  <c r="V21" i="9793"/>
  <c r="U21" i="9793"/>
  <c r="L21" i="9793"/>
  <c r="K21" i="9793"/>
  <c r="I21" i="9793"/>
  <c r="H21" i="9793"/>
  <c r="G21" i="9793"/>
  <c r="F21" i="9793"/>
  <c r="C21" i="9793"/>
  <c r="V20" i="9793"/>
  <c r="U20" i="9793"/>
  <c r="L20" i="9793"/>
  <c r="K20" i="9793"/>
  <c r="I20" i="9793"/>
  <c r="H20" i="9793"/>
  <c r="F20" i="9793"/>
  <c r="G20" i="9793" s="1"/>
  <c r="C20" i="9793"/>
  <c r="V19" i="9793"/>
  <c r="U19" i="9793"/>
  <c r="L19" i="9793"/>
  <c r="K19" i="9793"/>
  <c r="I19" i="9793"/>
  <c r="H19" i="9793"/>
  <c r="F19" i="9793"/>
  <c r="G19" i="9793" s="1"/>
  <c r="C19" i="9793"/>
  <c r="I5" i="9793"/>
  <c r="O31" i="9792"/>
  <c r="D31" i="9792"/>
  <c r="C30" i="9792"/>
  <c r="V29" i="9792"/>
  <c r="U29" i="9792"/>
  <c r="L29" i="9792"/>
  <c r="K29" i="9792"/>
  <c r="I29" i="9792"/>
  <c r="H29" i="9792"/>
  <c r="G29" i="9792"/>
  <c r="F29" i="9792"/>
  <c r="C29" i="9792"/>
  <c r="V28" i="9792"/>
  <c r="U28" i="9792"/>
  <c r="L28" i="9792"/>
  <c r="K28" i="9792"/>
  <c r="I28" i="9792"/>
  <c r="H28" i="9792"/>
  <c r="F28" i="9792"/>
  <c r="G28" i="9792" s="1"/>
  <c r="C28" i="9792"/>
  <c r="V27" i="9792"/>
  <c r="U27" i="9792"/>
  <c r="L27" i="9792"/>
  <c r="K27" i="9792"/>
  <c r="I27" i="9792"/>
  <c r="H27" i="9792"/>
  <c r="F27" i="9792"/>
  <c r="G27" i="9792" s="1"/>
  <c r="C27" i="9792"/>
  <c r="V26" i="9792"/>
  <c r="U26" i="9792"/>
  <c r="L26" i="9792"/>
  <c r="K26" i="9792"/>
  <c r="I26" i="9792"/>
  <c r="H26" i="9792"/>
  <c r="F26" i="9792"/>
  <c r="G26" i="9792" s="1"/>
  <c r="C26" i="9792"/>
  <c r="V25" i="9792"/>
  <c r="U25" i="9792"/>
  <c r="L25" i="9792"/>
  <c r="K25" i="9792"/>
  <c r="I25" i="9792"/>
  <c r="H25" i="9792"/>
  <c r="F25" i="9792"/>
  <c r="G25" i="9792" s="1"/>
  <c r="C25" i="9792"/>
  <c r="V24" i="9792"/>
  <c r="U24" i="9792"/>
  <c r="L24" i="9792"/>
  <c r="K24" i="9792"/>
  <c r="I24" i="9792"/>
  <c r="H24" i="9792"/>
  <c r="F24" i="9792"/>
  <c r="G24" i="9792" s="1"/>
  <c r="C24" i="9792"/>
  <c r="V23" i="9792"/>
  <c r="U23" i="9792"/>
  <c r="L23" i="9792"/>
  <c r="K23" i="9792"/>
  <c r="I23" i="9792"/>
  <c r="H23" i="9792"/>
  <c r="F23" i="9792"/>
  <c r="G23" i="9792" s="1"/>
  <c r="C23" i="9792"/>
  <c r="V22" i="9792"/>
  <c r="U22" i="9792"/>
  <c r="L22" i="9792"/>
  <c r="K22" i="9792"/>
  <c r="I22" i="9792"/>
  <c r="H22" i="9792"/>
  <c r="F22" i="9792"/>
  <c r="G22" i="9792" s="1"/>
  <c r="C22" i="9792"/>
  <c r="V21" i="9792"/>
  <c r="U21" i="9792"/>
  <c r="L21" i="9792"/>
  <c r="K21" i="9792"/>
  <c r="I21" i="9792"/>
  <c r="H21" i="9792"/>
  <c r="G21" i="9792"/>
  <c r="F21" i="9792"/>
  <c r="C21" i="9792"/>
  <c r="V20" i="9792"/>
  <c r="U20" i="9792"/>
  <c r="L20" i="9792"/>
  <c r="K20" i="9792"/>
  <c r="I20" i="9792"/>
  <c r="H20" i="9792"/>
  <c r="F20" i="9792"/>
  <c r="G20" i="9792" s="1"/>
  <c r="C20" i="9792"/>
  <c r="V19" i="9792"/>
  <c r="U19" i="9792"/>
  <c r="L19" i="9792"/>
  <c r="K19" i="9792"/>
  <c r="K31" i="9792" s="1"/>
  <c r="I19" i="9792"/>
  <c r="H19" i="9792"/>
  <c r="F19" i="9792"/>
  <c r="G19" i="9792" s="1"/>
  <c r="C19" i="9792"/>
  <c r="I5" i="9792"/>
  <c r="O32" i="9790"/>
  <c r="D32" i="9790"/>
  <c r="C31" i="9790"/>
  <c r="V30" i="9790"/>
  <c r="U30" i="9790"/>
  <c r="L30" i="9790"/>
  <c r="K30" i="9790"/>
  <c r="I30" i="9790"/>
  <c r="H30" i="9790"/>
  <c r="G30" i="9790"/>
  <c r="F30" i="9790"/>
  <c r="C30" i="9790"/>
  <c r="V29" i="9790"/>
  <c r="U29" i="9790"/>
  <c r="L29" i="9790"/>
  <c r="K29" i="9790"/>
  <c r="I29" i="9790"/>
  <c r="H29" i="9790"/>
  <c r="G29" i="9790"/>
  <c r="F29" i="9790"/>
  <c r="C29" i="9790"/>
  <c r="V28" i="9790"/>
  <c r="U28" i="9790"/>
  <c r="L28" i="9790"/>
  <c r="K28" i="9790"/>
  <c r="I28" i="9790"/>
  <c r="H28" i="9790"/>
  <c r="F28" i="9790"/>
  <c r="G28" i="9790" s="1"/>
  <c r="C28" i="9790"/>
  <c r="V27" i="9790"/>
  <c r="U27" i="9790"/>
  <c r="L27" i="9790"/>
  <c r="K27" i="9790"/>
  <c r="I27" i="9790"/>
  <c r="H27" i="9790"/>
  <c r="F27" i="9790"/>
  <c r="G27" i="9790" s="1"/>
  <c r="C27" i="9790"/>
  <c r="V26" i="9790"/>
  <c r="U26" i="9790"/>
  <c r="L26" i="9790"/>
  <c r="K26" i="9790"/>
  <c r="I26" i="9790"/>
  <c r="H26" i="9790"/>
  <c r="F26" i="9790"/>
  <c r="G26" i="9790" s="1"/>
  <c r="C26" i="9790"/>
  <c r="V25" i="9790"/>
  <c r="U25" i="9790"/>
  <c r="L25" i="9790"/>
  <c r="K25" i="9790"/>
  <c r="I25" i="9790"/>
  <c r="H25" i="9790"/>
  <c r="F25" i="9790"/>
  <c r="G25" i="9790" s="1"/>
  <c r="C25" i="9790"/>
  <c r="V24" i="9790"/>
  <c r="U24" i="9790"/>
  <c r="L24" i="9790"/>
  <c r="K24" i="9790"/>
  <c r="I24" i="9790"/>
  <c r="H24" i="9790"/>
  <c r="F24" i="9790"/>
  <c r="G24" i="9790" s="1"/>
  <c r="C24" i="9790"/>
  <c r="V23" i="9790"/>
  <c r="U23" i="9790"/>
  <c r="L23" i="9790"/>
  <c r="K23" i="9790"/>
  <c r="I23" i="9790"/>
  <c r="H23" i="9790"/>
  <c r="F23" i="9790"/>
  <c r="G23" i="9790" s="1"/>
  <c r="C23" i="9790"/>
  <c r="V22" i="9790"/>
  <c r="U22" i="9790"/>
  <c r="L22" i="9790"/>
  <c r="K22" i="9790"/>
  <c r="I22" i="9790"/>
  <c r="H22" i="9790"/>
  <c r="F22" i="9790"/>
  <c r="G22" i="9790" s="1"/>
  <c r="C22" i="9790"/>
  <c r="V21" i="9790"/>
  <c r="U21" i="9790"/>
  <c r="L21" i="9790"/>
  <c r="K21" i="9790"/>
  <c r="I21" i="9790"/>
  <c r="H21" i="9790"/>
  <c r="F21" i="9790"/>
  <c r="G21" i="9790" s="1"/>
  <c r="C21" i="9790"/>
  <c r="V20" i="9790"/>
  <c r="U20" i="9790"/>
  <c r="L20" i="9790"/>
  <c r="K20" i="9790"/>
  <c r="I20" i="9790"/>
  <c r="H20" i="9790"/>
  <c r="G20" i="9790"/>
  <c r="F20" i="9790"/>
  <c r="C20" i="9790"/>
  <c r="V19" i="9790"/>
  <c r="V32" i="9790" s="1"/>
  <c r="U19" i="9790"/>
  <c r="L19" i="9790"/>
  <c r="L32" i="9790" s="1"/>
  <c r="K19" i="9790"/>
  <c r="K32" i="9790" s="1"/>
  <c r="I19" i="9790"/>
  <c r="H19" i="9790"/>
  <c r="F19" i="9790"/>
  <c r="G19" i="9790" s="1"/>
  <c r="G32" i="9790" s="1"/>
  <c r="C19" i="9790"/>
  <c r="I5" i="9790"/>
  <c r="O30" i="9789"/>
  <c r="D30" i="9789"/>
  <c r="C29" i="9789"/>
  <c r="C28" i="9789"/>
  <c r="V27" i="9789"/>
  <c r="U27" i="9789"/>
  <c r="L27" i="9789"/>
  <c r="K27" i="9789"/>
  <c r="I27" i="9789"/>
  <c r="H27" i="9789"/>
  <c r="F27" i="9789"/>
  <c r="G27" i="9789" s="1"/>
  <c r="V26" i="9789"/>
  <c r="U26" i="9789"/>
  <c r="L26" i="9789"/>
  <c r="K26" i="9789"/>
  <c r="I26" i="9789"/>
  <c r="H26" i="9789"/>
  <c r="F26" i="9789"/>
  <c r="G26" i="9789" s="1"/>
  <c r="C26" i="9789"/>
  <c r="V25" i="9789"/>
  <c r="U25" i="9789"/>
  <c r="L25" i="9789"/>
  <c r="K25" i="9789"/>
  <c r="I25" i="9789"/>
  <c r="H25" i="9789"/>
  <c r="F25" i="9789"/>
  <c r="G25" i="9789" s="1"/>
  <c r="C25" i="9789"/>
  <c r="V24" i="9789"/>
  <c r="U24" i="9789"/>
  <c r="L24" i="9789"/>
  <c r="K24" i="9789"/>
  <c r="I24" i="9789"/>
  <c r="H24" i="9789"/>
  <c r="F24" i="9789"/>
  <c r="G24" i="9789" s="1"/>
  <c r="C24" i="9789"/>
  <c r="V23" i="9789"/>
  <c r="U23" i="9789"/>
  <c r="L23" i="9789"/>
  <c r="K23" i="9789"/>
  <c r="I23" i="9789"/>
  <c r="H23" i="9789"/>
  <c r="F23" i="9789"/>
  <c r="G23" i="9789" s="1"/>
  <c r="C23" i="9789"/>
  <c r="V22" i="9789"/>
  <c r="U22" i="9789"/>
  <c r="L22" i="9789"/>
  <c r="K22" i="9789"/>
  <c r="I22" i="9789"/>
  <c r="H22" i="9789"/>
  <c r="F22" i="9789"/>
  <c r="G22" i="9789" s="1"/>
  <c r="C22" i="9789"/>
  <c r="V21" i="9789"/>
  <c r="U21" i="9789"/>
  <c r="L21" i="9789"/>
  <c r="K21" i="9789"/>
  <c r="I21" i="9789"/>
  <c r="H21" i="9789"/>
  <c r="F21" i="9789"/>
  <c r="G21" i="9789" s="1"/>
  <c r="C21" i="9789"/>
  <c r="V20" i="9789"/>
  <c r="U20" i="9789"/>
  <c r="L20" i="9789"/>
  <c r="K20" i="9789"/>
  <c r="I20" i="9789"/>
  <c r="H20" i="9789"/>
  <c r="G20" i="9789"/>
  <c r="F20" i="9789"/>
  <c r="C20" i="9789"/>
  <c r="V19" i="9789"/>
  <c r="V30" i="9789" s="1"/>
  <c r="U19" i="9789"/>
  <c r="L19" i="9789"/>
  <c r="L30" i="9789" s="1"/>
  <c r="K19" i="9789"/>
  <c r="K30" i="9789" s="1"/>
  <c r="I19" i="9789"/>
  <c r="H19" i="9789"/>
  <c r="F19" i="9789"/>
  <c r="G19" i="9789" s="1"/>
  <c r="G30" i="9789" s="1"/>
  <c r="C19" i="9789"/>
  <c r="I5" i="9789"/>
  <c r="O30" i="9788"/>
  <c r="D30" i="9788"/>
  <c r="C29" i="9788"/>
  <c r="V28" i="9788"/>
  <c r="U28" i="9788"/>
  <c r="L28" i="9788"/>
  <c r="K28" i="9788"/>
  <c r="I28" i="9788"/>
  <c r="H28" i="9788"/>
  <c r="G28" i="9788"/>
  <c r="F28" i="9788"/>
  <c r="C28" i="9788"/>
  <c r="V27" i="9788"/>
  <c r="U27" i="9788"/>
  <c r="L27" i="9788"/>
  <c r="K27" i="9788"/>
  <c r="I27" i="9788"/>
  <c r="H27" i="9788"/>
  <c r="F27" i="9788"/>
  <c r="G27" i="9788" s="1"/>
  <c r="C27" i="9788"/>
  <c r="V26" i="9788"/>
  <c r="U26" i="9788"/>
  <c r="L26" i="9788"/>
  <c r="K26" i="9788"/>
  <c r="I26" i="9788"/>
  <c r="H26" i="9788"/>
  <c r="F26" i="9788"/>
  <c r="G26" i="9788" s="1"/>
  <c r="C26" i="9788"/>
  <c r="V25" i="9788"/>
  <c r="U25" i="9788"/>
  <c r="L25" i="9788"/>
  <c r="K25" i="9788"/>
  <c r="I25" i="9788"/>
  <c r="H25" i="9788"/>
  <c r="F25" i="9788"/>
  <c r="G25" i="9788" s="1"/>
  <c r="C25" i="9788"/>
  <c r="V24" i="9788"/>
  <c r="U24" i="9788"/>
  <c r="L24" i="9788"/>
  <c r="K24" i="9788"/>
  <c r="I24" i="9788"/>
  <c r="H24" i="9788"/>
  <c r="F24" i="9788"/>
  <c r="G24" i="9788" s="1"/>
  <c r="C24" i="9788"/>
  <c r="V23" i="9788"/>
  <c r="U23" i="9788"/>
  <c r="L23" i="9788"/>
  <c r="K23" i="9788"/>
  <c r="I23" i="9788"/>
  <c r="H23" i="9788"/>
  <c r="F23" i="9788"/>
  <c r="G23" i="9788" s="1"/>
  <c r="C23" i="9788"/>
  <c r="V22" i="9788"/>
  <c r="U22" i="9788"/>
  <c r="L22" i="9788"/>
  <c r="K22" i="9788"/>
  <c r="I22" i="9788"/>
  <c r="H22" i="9788"/>
  <c r="F22" i="9788"/>
  <c r="G22" i="9788" s="1"/>
  <c r="C22" i="9788"/>
  <c r="V21" i="9788"/>
  <c r="U21" i="9788"/>
  <c r="L21" i="9788"/>
  <c r="K21" i="9788"/>
  <c r="I21" i="9788"/>
  <c r="H21" i="9788"/>
  <c r="F21" i="9788"/>
  <c r="G21" i="9788" s="1"/>
  <c r="C21" i="9788"/>
  <c r="V20" i="9788"/>
  <c r="U20" i="9788"/>
  <c r="L20" i="9788"/>
  <c r="K20" i="9788"/>
  <c r="I20" i="9788"/>
  <c r="H20" i="9788"/>
  <c r="F20" i="9788"/>
  <c r="G20" i="9788" s="1"/>
  <c r="C20" i="9788"/>
  <c r="V19" i="9788"/>
  <c r="U19" i="9788"/>
  <c r="L19" i="9788"/>
  <c r="K19" i="9788"/>
  <c r="I19" i="9788"/>
  <c r="H19" i="9788"/>
  <c r="F19" i="9788"/>
  <c r="G19" i="9788" s="1"/>
  <c r="C19" i="9788"/>
  <c r="I5" i="9788"/>
  <c r="O33" i="9786"/>
  <c r="D33" i="9786"/>
  <c r="C32" i="9786"/>
  <c r="V31" i="9786"/>
  <c r="U31" i="9786"/>
  <c r="L31" i="9786"/>
  <c r="K31" i="9786"/>
  <c r="I31" i="9786"/>
  <c r="H31" i="9786"/>
  <c r="G31" i="9786"/>
  <c r="F31" i="9786"/>
  <c r="C31" i="9786"/>
  <c r="V30" i="9786"/>
  <c r="U30" i="9786"/>
  <c r="L30" i="9786"/>
  <c r="K30" i="9786"/>
  <c r="I30" i="9786"/>
  <c r="H30" i="9786"/>
  <c r="F30" i="9786"/>
  <c r="G30" i="9786" s="1"/>
  <c r="C30" i="9786"/>
  <c r="V29" i="9786"/>
  <c r="U29" i="9786"/>
  <c r="L29" i="9786"/>
  <c r="K29" i="9786"/>
  <c r="I29" i="9786"/>
  <c r="H29" i="9786"/>
  <c r="F29" i="9786"/>
  <c r="G29" i="9786" s="1"/>
  <c r="C29" i="9786"/>
  <c r="V28" i="9786"/>
  <c r="U28" i="9786"/>
  <c r="L28" i="9786"/>
  <c r="K28" i="9786"/>
  <c r="I28" i="9786"/>
  <c r="H28" i="9786"/>
  <c r="F28" i="9786"/>
  <c r="G28" i="9786" s="1"/>
  <c r="C28" i="9786"/>
  <c r="V27" i="9786"/>
  <c r="U27" i="9786"/>
  <c r="L27" i="9786"/>
  <c r="K27" i="9786"/>
  <c r="I27" i="9786"/>
  <c r="H27" i="9786"/>
  <c r="F27" i="9786"/>
  <c r="G27" i="9786" s="1"/>
  <c r="C27" i="9786"/>
  <c r="V26" i="9786"/>
  <c r="U26" i="9786"/>
  <c r="L26" i="9786"/>
  <c r="K26" i="9786"/>
  <c r="I26" i="9786"/>
  <c r="H26" i="9786"/>
  <c r="F26" i="9786"/>
  <c r="G26" i="9786" s="1"/>
  <c r="C26" i="9786"/>
  <c r="V24" i="9786"/>
  <c r="U24" i="9786"/>
  <c r="L24" i="9786"/>
  <c r="K24" i="9786"/>
  <c r="I24" i="9786"/>
  <c r="H24" i="9786"/>
  <c r="F24" i="9786"/>
  <c r="G24" i="9786" s="1"/>
  <c r="C24" i="9786"/>
  <c r="V23" i="9786"/>
  <c r="U23" i="9786"/>
  <c r="L23" i="9786"/>
  <c r="K23" i="9786"/>
  <c r="I23" i="9786"/>
  <c r="H23" i="9786"/>
  <c r="F23" i="9786"/>
  <c r="G23" i="9786" s="1"/>
  <c r="C23" i="9786"/>
  <c r="V22" i="9786"/>
  <c r="U22" i="9786"/>
  <c r="L22" i="9786"/>
  <c r="K22" i="9786"/>
  <c r="I22" i="9786"/>
  <c r="H22" i="9786"/>
  <c r="F22" i="9786"/>
  <c r="G22" i="9786" s="1"/>
  <c r="C22" i="9786"/>
  <c r="V21" i="9786"/>
  <c r="U21" i="9786"/>
  <c r="L21" i="9786"/>
  <c r="K21" i="9786"/>
  <c r="I21" i="9786"/>
  <c r="H21" i="9786"/>
  <c r="F21" i="9786"/>
  <c r="G21" i="9786" s="1"/>
  <c r="C21" i="9786"/>
  <c r="V20" i="9786"/>
  <c r="U20" i="9786"/>
  <c r="L20" i="9786"/>
  <c r="K20" i="9786"/>
  <c r="I20" i="9786"/>
  <c r="H20" i="9786"/>
  <c r="F20" i="9786"/>
  <c r="G20" i="9786" s="1"/>
  <c r="C20" i="9786"/>
  <c r="V19" i="9786"/>
  <c r="V33" i="9786" s="1"/>
  <c r="U19" i="9786"/>
  <c r="L19" i="9786"/>
  <c r="L33" i="9786" s="1"/>
  <c r="K19" i="9786"/>
  <c r="K33" i="9786" s="1"/>
  <c r="I19" i="9786"/>
  <c r="H19" i="9786"/>
  <c r="F19" i="9786"/>
  <c r="G19" i="9786" s="1"/>
  <c r="G33" i="9786" s="1"/>
  <c r="C19" i="9786"/>
  <c r="I5" i="9786"/>
  <c r="O26" i="9785"/>
  <c r="D26" i="9785"/>
  <c r="C25" i="9785"/>
  <c r="V24" i="9785"/>
  <c r="U24" i="9785"/>
  <c r="L24" i="9785"/>
  <c r="K24" i="9785"/>
  <c r="I24" i="9785"/>
  <c r="H24" i="9785"/>
  <c r="F24" i="9785"/>
  <c r="G24" i="9785" s="1"/>
  <c r="C24" i="9785"/>
  <c r="V23" i="9785"/>
  <c r="U23" i="9785"/>
  <c r="L23" i="9785"/>
  <c r="K23" i="9785"/>
  <c r="I23" i="9785"/>
  <c r="H23" i="9785"/>
  <c r="F23" i="9785"/>
  <c r="G23" i="9785" s="1"/>
  <c r="C23" i="9785"/>
  <c r="V22" i="9785"/>
  <c r="U22" i="9785"/>
  <c r="L22" i="9785"/>
  <c r="K22" i="9785"/>
  <c r="I22" i="9785"/>
  <c r="H22" i="9785"/>
  <c r="F22" i="9785"/>
  <c r="G22" i="9785" s="1"/>
  <c r="C22" i="9785"/>
  <c r="V20" i="9785"/>
  <c r="U20" i="9785"/>
  <c r="L20" i="9785"/>
  <c r="K20" i="9785"/>
  <c r="I20" i="9785"/>
  <c r="H20" i="9785"/>
  <c r="F20" i="9785"/>
  <c r="G20" i="9785" s="1"/>
  <c r="C20" i="9785"/>
  <c r="V19" i="9785"/>
  <c r="U19" i="9785"/>
  <c r="L19" i="9785"/>
  <c r="K19" i="9785"/>
  <c r="I19" i="9785"/>
  <c r="H19" i="9785"/>
  <c r="F19" i="9785"/>
  <c r="G19" i="9785" s="1"/>
  <c r="G26" i="9785" s="1"/>
  <c r="C19" i="9785"/>
  <c r="I5" i="9785"/>
  <c r="O27" i="9784"/>
  <c r="D27" i="9784"/>
  <c r="C26" i="9784"/>
  <c r="V25" i="9784"/>
  <c r="U25" i="9784"/>
  <c r="L25" i="9784"/>
  <c r="K25" i="9784"/>
  <c r="I25" i="9784"/>
  <c r="H25" i="9784"/>
  <c r="G25" i="9784"/>
  <c r="F25" i="9784"/>
  <c r="C25" i="9784"/>
  <c r="V24" i="9784"/>
  <c r="U24" i="9784"/>
  <c r="L24" i="9784"/>
  <c r="K24" i="9784"/>
  <c r="I24" i="9784"/>
  <c r="H24" i="9784"/>
  <c r="G24" i="9784"/>
  <c r="F24" i="9784"/>
  <c r="C24" i="9784"/>
  <c r="V23" i="9784"/>
  <c r="U23" i="9784"/>
  <c r="L23" i="9784"/>
  <c r="K23" i="9784"/>
  <c r="I23" i="9784"/>
  <c r="H23" i="9784"/>
  <c r="F23" i="9784"/>
  <c r="G23" i="9784" s="1"/>
  <c r="C23" i="9784"/>
  <c r="V22" i="9784"/>
  <c r="U22" i="9784"/>
  <c r="L22" i="9784"/>
  <c r="K22" i="9784"/>
  <c r="I22" i="9784"/>
  <c r="H22" i="9784"/>
  <c r="F22" i="9784"/>
  <c r="G22" i="9784" s="1"/>
  <c r="C22" i="9784"/>
  <c r="V21" i="9784"/>
  <c r="U21" i="9784"/>
  <c r="L21" i="9784"/>
  <c r="K21" i="9784"/>
  <c r="I21" i="9784"/>
  <c r="H21" i="9784"/>
  <c r="F21" i="9784"/>
  <c r="G21" i="9784" s="1"/>
  <c r="C21" i="9784"/>
  <c r="V20" i="9784"/>
  <c r="U20" i="9784"/>
  <c r="L20" i="9784"/>
  <c r="K20" i="9784"/>
  <c r="I20" i="9784"/>
  <c r="H20" i="9784"/>
  <c r="F20" i="9784"/>
  <c r="G20" i="9784" s="1"/>
  <c r="C20" i="9784"/>
  <c r="V19" i="9784"/>
  <c r="U19" i="9784"/>
  <c r="L19" i="9784"/>
  <c r="K19" i="9784"/>
  <c r="I19" i="9784"/>
  <c r="H19" i="9784"/>
  <c r="F19" i="9784"/>
  <c r="G19" i="9784" s="1"/>
  <c r="C19" i="9784"/>
  <c r="I5" i="9784"/>
  <c r="O27" i="9783"/>
  <c r="D27" i="9783"/>
  <c r="C26" i="9783"/>
  <c r="V25" i="9783"/>
  <c r="U25" i="9783"/>
  <c r="L25" i="9783"/>
  <c r="K25" i="9783"/>
  <c r="I25" i="9783"/>
  <c r="H25" i="9783"/>
  <c r="G25" i="9783"/>
  <c r="F25" i="9783"/>
  <c r="C25" i="9783"/>
  <c r="V24" i="9783"/>
  <c r="U24" i="9783"/>
  <c r="L24" i="9783"/>
  <c r="K24" i="9783"/>
  <c r="I24" i="9783"/>
  <c r="H24" i="9783"/>
  <c r="F24" i="9783"/>
  <c r="G24" i="9783" s="1"/>
  <c r="C24" i="9783"/>
  <c r="V23" i="9783"/>
  <c r="U23" i="9783"/>
  <c r="L23" i="9783"/>
  <c r="K23" i="9783"/>
  <c r="I23" i="9783"/>
  <c r="H23" i="9783"/>
  <c r="F23" i="9783"/>
  <c r="G23" i="9783" s="1"/>
  <c r="C23" i="9783"/>
  <c r="V22" i="9783"/>
  <c r="U22" i="9783"/>
  <c r="L22" i="9783"/>
  <c r="K22" i="9783"/>
  <c r="I22" i="9783"/>
  <c r="H22" i="9783"/>
  <c r="F22" i="9783"/>
  <c r="G22" i="9783" s="1"/>
  <c r="C22" i="9783"/>
  <c r="V21" i="9783"/>
  <c r="U21" i="9783"/>
  <c r="L21" i="9783"/>
  <c r="K21" i="9783"/>
  <c r="I21" i="9783"/>
  <c r="H21" i="9783"/>
  <c r="F21" i="9783"/>
  <c r="G21" i="9783" s="1"/>
  <c r="C21" i="9783"/>
  <c r="V20" i="9783"/>
  <c r="U20" i="9783"/>
  <c r="L20" i="9783"/>
  <c r="K20" i="9783"/>
  <c r="I20" i="9783"/>
  <c r="H20" i="9783"/>
  <c r="F20" i="9783"/>
  <c r="G20" i="9783" s="1"/>
  <c r="C20" i="9783"/>
  <c r="V19" i="9783"/>
  <c r="U19" i="9783"/>
  <c r="L19" i="9783"/>
  <c r="K19" i="9783"/>
  <c r="I19" i="9783"/>
  <c r="H19" i="9783"/>
  <c r="F19" i="9783"/>
  <c r="G19" i="9783" s="1"/>
  <c r="C19" i="9783"/>
  <c r="I5" i="9783"/>
  <c r="O30" i="9782"/>
  <c r="D30" i="9782"/>
  <c r="C29" i="9782"/>
  <c r="V28" i="9782"/>
  <c r="U28" i="9782"/>
  <c r="L28" i="9782"/>
  <c r="K28" i="9782"/>
  <c r="I28" i="9782"/>
  <c r="H28" i="9782"/>
  <c r="G28" i="9782"/>
  <c r="F28" i="9782"/>
  <c r="C28" i="9782"/>
  <c r="V27" i="9782"/>
  <c r="U27" i="9782"/>
  <c r="L27" i="9782"/>
  <c r="K27" i="9782"/>
  <c r="I27" i="9782"/>
  <c r="H27" i="9782"/>
  <c r="F27" i="9782"/>
  <c r="G27" i="9782" s="1"/>
  <c r="C27" i="9782"/>
  <c r="V26" i="9782"/>
  <c r="U26" i="9782"/>
  <c r="L26" i="9782"/>
  <c r="K26" i="9782"/>
  <c r="I26" i="9782"/>
  <c r="H26" i="9782"/>
  <c r="F26" i="9782"/>
  <c r="G26" i="9782" s="1"/>
  <c r="C26" i="9782"/>
  <c r="V25" i="9782"/>
  <c r="U25" i="9782"/>
  <c r="L25" i="9782"/>
  <c r="K25" i="9782"/>
  <c r="I25" i="9782"/>
  <c r="H25" i="9782"/>
  <c r="F25" i="9782"/>
  <c r="G25" i="9782" s="1"/>
  <c r="C25" i="9782"/>
  <c r="V24" i="9782"/>
  <c r="U24" i="9782"/>
  <c r="L24" i="9782"/>
  <c r="K24" i="9782"/>
  <c r="I24" i="9782"/>
  <c r="H24" i="9782"/>
  <c r="F24" i="9782"/>
  <c r="G24" i="9782" s="1"/>
  <c r="C24" i="9782"/>
  <c r="V23" i="9782"/>
  <c r="U23" i="9782"/>
  <c r="L23" i="9782"/>
  <c r="K23" i="9782"/>
  <c r="I23" i="9782"/>
  <c r="H23" i="9782"/>
  <c r="F23" i="9782"/>
  <c r="G23" i="9782" s="1"/>
  <c r="C23" i="9782"/>
  <c r="V22" i="9782"/>
  <c r="U22" i="9782"/>
  <c r="L22" i="9782"/>
  <c r="K22" i="9782"/>
  <c r="I22" i="9782"/>
  <c r="H22" i="9782"/>
  <c r="F22" i="9782"/>
  <c r="G22" i="9782" s="1"/>
  <c r="C22" i="9782"/>
  <c r="V21" i="9782"/>
  <c r="U21" i="9782"/>
  <c r="L21" i="9782"/>
  <c r="K21" i="9782"/>
  <c r="I21" i="9782"/>
  <c r="H21" i="9782"/>
  <c r="F21" i="9782"/>
  <c r="G21" i="9782" s="1"/>
  <c r="C21" i="9782"/>
  <c r="V19" i="9782"/>
  <c r="U19" i="9782"/>
  <c r="L19" i="9782"/>
  <c r="K19" i="9782"/>
  <c r="I19" i="9782"/>
  <c r="H19" i="9782"/>
  <c r="F19" i="9782"/>
  <c r="G19" i="9782" s="1"/>
  <c r="C19" i="9782"/>
  <c r="I5" i="9782"/>
  <c r="O28" i="9781"/>
  <c r="D28" i="9781"/>
  <c r="C27" i="9781"/>
  <c r="V26" i="9781"/>
  <c r="U26" i="9781"/>
  <c r="L26" i="9781"/>
  <c r="K26" i="9781"/>
  <c r="I26" i="9781"/>
  <c r="H26" i="9781"/>
  <c r="F26" i="9781"/>
  <c r="G26" i="9781" s="1"/>
  <c r="C26" i="9781"/>
  <c r="V25" i="9781"/>
  <c r="U25" i="9781"/>
  <c r="L25" i="9781"/>
  <c r="K25" i="9781"/>
  <c r="I25" i="9781"/>
  <c r="H25" i="9781"/>
  <c r="F25" i="9781"/>
  <c r="G25" i="9781" s="1"/>
  <c r="C25" i="9781"/>
  <c r="V24" i="9781"/>
  <c r="U24" i="9781"/>
  <c r="L24" i="9781"/>
  <c r="K24" i="9781"/>
  <c r="I24" i="9781"/>
  <c r="H24" i="9781"/>
  <c r="F24" i="9781"/>
  <c r="G24" i="9781" s="1"/>
  <c r="C24" i="9781"/>
  <c r="V23" i="9781"/>
  <c r="U23" i="9781"/>
  <c r="L23" i="9781"/>
  <c r="K23" i="9781"/>
  <c r="I23" i="9781"/>
  <c r="H23" i="9781"/>
  <c r="F23" i="9781"/>
  <c r="G23" i="9781" s="1"/>
  <c r="C23" i="9781"/>
  <c r="V22" i="9781"/>
  <c r="U22" i="9781"/>
  <c r="L22" i="9781"/>
  <c r="K22" i="9781"/>
  <c r="I22" i="9781"/>
  <c r="H22" i="9781"/>
  <c r="F22" i="9781"/>
  <c r="G22" i="9781" s="1"/>
  <c r="C22" i="9781"/>
  <c r="V21" i="9781"/>
  <c r="U21" i="9781"/>
  <c r="L21" i="9781"/>
  <c r="K21" i="9781"/>
  <c r="I21" i="9781"/>
  <c r="H21" i="9781"/>
  <c r="F21" i="9781"/>
  <c r="G21" i="9781" s="1"/>
  <c r="C21" i="9781"/>
  <c r="V20" i="9781"/>
  <c r="U20" i="9781"/>
  <c r="L20" i="9781"/>
  <c r="K20" i="9781"/>
  <c r="I20" i="9781"/>
  <c r="H20" i="9781"/>
  <c r="F20" i="9781"/>
  <c r="G20" i="9781" s="1"/>
  <c r="C20" i="9781"/>
  <c r="V19" i="9781"/>
  <c r="V28" i="9781" s="1"/>
  <c r="U19" i="9781"/>
  <c r="L19" i="9781"/>
  <c r="K19" i="9781"/>
  <c r="I19" i="9781"/>
  <c r="H19" i="9781"/>
  <c r="F19" i="9781"/>
  <c r="G19" i="9781" s="1"/>
  <c r="C19" i="9781"/>
  <c r="I5" i="9781"/>
  <c r="P27" i="9777"/>
  <c r="D27" i="9777"/>
  <c r="C26" i="9777"/>
  <c r="W25" i="9777"/>
  <c r="V25" i="9777"/>
  <c r="M25" i="9777"/>
  <c r="L25" i="9777"/>
  <c r="J25" i="9777"/>
  <c r="I25" i="9777"/>
  <c r="G25" i="9777"/>
  <c r="H25" i="9777" s="1"/>
  <c r="C25" i="9777"/>
  <c r="W24" i="9777"/>
  <c r="V24" i="9777"/>
  <c r="M24" i="9777"/>
  <c r="L24" i="9777"/>
  <c r="J24" i="9777"/>
  <c r="I24" i="9777"/>
  <c r="G24" i="9777"/>
  <c r="H24" i="9777" s="1"/>
  <c r="C24" i="9777"/>
  <c r="W23" i="9777"/>
  <c r="V23" i="9777"/>
  <c r="M23" i="9777"/>
  <c r="L23" i="9777"/>
  <c r="J23" i="9777"/>
  <c r="I23" i="9777"/>
  <c r="G23" i="9777"/>
  <c r="H23" i="9777" s="1"/>
  <c r="C23" i="9777"/>
  <c r="W22" i="9777"/>
  <c r="V22" i="9777"/>
  <c r="M22" i="9777"/>
  <c r="L22" i="9777"/>
  <c r="J22" i="9777"/>
  <c r="I22" i="9777"/>
  <c r="G22" i="9777"/>
  <c r="H22" i="9777" s="1"/>
  <c r="C22" i="9777"/>
  <c r="W21" i="9777"/>
  <c r="V21" i="9777"/>
  <c r="M21" i="9777"/>
  <c r="L21" i="9777"/>
  <c r="J21" i="9777"/>
  <c r="I21" i="9777"/>
  <c r="G21" i="9777"/>
  <c r="H21" i="9777" s="1"/>
  <c r="C21" i="9777"/>
  <c r="W19" i="9777"/>
  <c r="V19" i="9777"/>
  <c r="M19" i="9777"/>
  <c r="L19" i="9777"/>
  <c r="J19" i="9777"/>
  <c r="I19" i="9777"/>
  <c r="G19" i="9777"/>
  <c r="H19" i="9777" s="1"/>
  <c r="H27" i="9777" s="1"/>
  <c r="C19" i="9777"/>
  <c r="J5" i="9777"/>
  <c r="P29" i="9775"/>
  <c r="D29" i="9775"/>
  <c r="C28" i="9775"/>
  <c r="W27" i="9775"/>
  <c r="V27" i="9775"/>
  <c r="M27" i="9775"/>
  <c r="L27" i="9775"/>
  <c r="J27" i="9775"/>
  <c r="I27" i="9775"/>
  <c r="H27" i="9775"/>
  <c r="G27" i="9775"/>
  <c r="C27" i="9775"/>
  <c r="W26" i="9775"/>
  <c r="V26" i="9775"/>
  <c r="M26" i="9775"/>
  <c r="L26" i="9775"/>
  <c r="J26" i="9775"/>
  <c r="I26" i="9775"/>
  <c r="H26" i="9775"/>
  <c r="G26" i="9775"/>
  <c r="C26" i="9775"/>
  <c r="W25" i="9775"/>
  <c r="V25" i="9775"/>
  <c r="M25" i="9775"/>
  <c r="L25" i="9775"/>
  <c r="J25" i="9775"/>
  <c r="I25" i="9775"/>
  <c r="G25" i="9775"/>
  <c r="H25" i="9775" s="1"/>
  <c r="C25" i="9775"/>
  <c r="W24" i="9775"/>
  <c r="V24" i="9775"/>
  <c r="M24" i="9775"/>
  <c r="L24" i="9775"/>
  <c r="J24" i="9775"/>
  <c r="I24" i="9775"/>
  <c r="G24" i="9775"/>
  <c r="H24" i="9775" s="1"/>
  <c r="C24" i="9775"/>
  <c r="W23" i="9775"/>
  <c r="V23" i="9775"/>
  <c r="M23" i="9775"/>
  <c r="L23" i="9775"/>
  <c r="J23" i="9775"/>
  <c r="I23" i="9775"/>
  <c r="G23" i="9775"/>
  <c r="H23" i="9775" s="1"/>
  <c r="C23" i="9775"/>
  <c r="W22" i="9775"/>
  <c r="V22" i="9775"/>
  <c r="M22" i="9775"/>
  <c r="L22" i="9775"/>
  <c r="J22" i="9775"/>
  <c r="I22" i="9775"/>
  <c r="G22" i="9775"/>
  <c r="H22" i="9775" s="1"/>
  <c r="C22" i="9775"/>
  <c r="W21" i="9775"/>
  <c r="V21" i="9775"/>
  <c r="M21" i="9775"/>
  <c r="L21" i="9775"/>
  <c r="J21" i="9775"/>
  <c r="I21" i="9775"/>
  <c r="G21" i="9775"/>
  <c r="H21" i="9775" s="1"/>
  <c r="C21" i="9775"/>
  <c r="W20" i="9775"/>
  <c r="V20" i="9775"/>
  <c r="M20" i="9775"/>
  <c r="L20" i="9775"/>
  <c r="J20" i="9775"/>
  <c r="I20" i="9775"/>
  <c r="G20" i="9775"/>
  <c r="H20" i="9775" s="1"/>
  <c r="C20" i="9775"/>
  <c r="W19" i="9775"/>
  <c r="V19" i="9775"/>
  <c r="M19" i="9775"/>
  <c r="L19" i="9775"/>
  <c r="J19" i="9775"/>
  <c r="I19" i="9775"/>
  <c r="G19" i="9775"/>
  <c r="H19" i="9775" s="1"/>
  <c r="C19" i="9775"/>
  <c r="J5" i="9775"/>
  <c r="O27" i="9776"/>
  <c r="D27" i="9776"/>
  <c r="C26" i="9776"/>
  <c r="V25" i="9776"/>
  <c r="U25" i="9776"/>
  <c r="L25" i="9776"/>
  <c r="K25" i="9776"/>
  <c r="I25" i="9776"/>
  <c r="H25" i="9776"/>
  <c r="G25" i="9776"/>
  <c r="F25" i="9776"/>
  <c r="C25" i="9776"/>
  <c r="V24" i="9776"/>
  <c r="U24" i="9776"/>
  <c r="L24" i="9776"/>
  <c r="K24" i="9776"/>
  <c r="I24" i="9776"/>
  <c r="H24" i="9776"/>
  <c r="G24" i="9776"/>
  <c r="F24" i="9776"/>
  <c r="C24" i="9776"/>
  <c r="V23" i="9776"/>
  <c r="U23" i="9776"/>
  <c r="L23" i="9776"/>
  <c r="K23" i="9776"/>
  <c r="I23" i="9776"/>
  <c r="H23" i="9776"/>
  <c r="F23" i="9776"/>
  <c r="G23" i="9776" s="1"/>
  <c r="C23" i="9776"/>
  <c r="V22" i="9776"/>
  <c r="U22" i="9776"/>
  <c r="L22" i="9776"/>
  <c r="K22" i="9776"/>
  <c r="I22" i="9776"/>
  <c r="H22" i="9776"/>
  <c r="F22" i="9776"/>
  <c r="G22" i="9776" s="1"/>
  <c r="C22" i="9776"/>
  <c r="V20" i="9776"/>
  <c r="U20" i="9776"/>
  <c r="L20" i="9776"/>
  <c r="K20" i="9776"/>
  <c r="I20" i="9776"/>
  <c r="H20" i="9776"/>
  <c r="F20" i="9776"/>
  <c r="G20" i="9776" s="1"/>
  <c r="C20" i="9776"/>
  <c r="V19" i="9776"/>
  <c r="V27" i="9776" s="1"/>
  <c r="U19" i="9776"/>
  <c r="L19" i="9776"/>
  <c r="K19" i="9776"/>
  <c r="I19" i="9776"/>
  <c r="H19" i="9776"/>
  <c r="F19" i="9776"/>
  <c r="G19" i="9776" s="1"/>
  <c r="G27" i="9776" s="1"/>
  <c r="C19" i="9776"/>
  <c r="I5" i="9776"/>
  <c r="O34" i="9774"/>
  <c r="D34" i="9774"/>
  <c r="C33" i="9774"/>
  <c r="V32" i="9774"/>
  <c r="U32" i="9774"/>
  <c r="L32" i="9774"/>
  <c r="K32" i="9774"/>
  <c r="I32" i="9774"/>
  <c r="H32" i="9774"/>
  <c r="G32" i="9774"/>
  <c r="F32" i="9774"/>
  <c r="C32" i="9774"/>
  <c r="V31" i="9774"/>
  <c r="U31" i="9774"/>
  <c r="L31" i="9774"/>
  <c r="K31" i="9774"/>
  <c r="I31" i="9774"/>
  <c r="H31" i="9774"/>
  <c r="F31" i="9774"/>
  <c r="G31" i="9774" s="1"/>
  <c r="C31" i="9774"/>
  <c r="V30" i="9774"/>
  <c r="U30" i="9774"/>
  <c r="L30" i="9774"/>
  <c r="K30" i="9774"/>
  <c r="I30" i="9774"/>
  <c r="H30" i="9774"/>
  <c r="F30" i="9774"/>
  <c r="G30" i="9774" s="1"/>
  <c r="C30" i="9774"/>
  <c r="V28" i="9774"/>
  <c r="U28" i="9774"/>
  <c r="L28" i="9774"/>
  <c r="K28" i="9774"/>
  <c r="I28" i="9774"/>
  <c r="H28" i="9774"/>
  <c r="F28" i="9774"/>
  <c r="G28" i="9774" s="1"/>
  <c r="C28" i="9774"/>
  <c r="V27" i="9774"/>
  <c r="U27" i="9774"/>
  <c r="L27" i="9774"/>
  <c r="K27" i="9774"/>
  <c r="I27" i="9774"/>
  <c r="H27" i="9774"/>
  <c r="F27" i="9774"/>
  <c r="G27" i="9774" s="1"/>
  <c r="C27" i="9774"/>
  <c r="V26" i="9774"/>
  <c r="U26" i="9774"/>
  <c r="L26" i="9774"/>
  <c r="K26" i="9774"/>
  <c r="I26" i="9774"/>
  <c r="H26" i="9774"/>
  <c r="F26" i="9774"/>
  <c r="G26" i="9774" s="1"/>
  <c r="C26" i="9774"/>
  <c r="V25" i="9774"/>
  <c r="U25" i="9774"/>
  <c r="L25" i="9774"/>
  <c r="K25" i="9774"/>
  <c r="I25" i="9774"/>
  <c r="H25" i="9774"/>
  <c r="F25" i="9774"/>
  <c r="G25" i="9774" s="1"/>
  <c r="C25" i="9774"/>
  <c r="V24" i="9774"/>
  <c r="U24" i="9774"/>
  <c r="L24" i="9774"/>
  <c r="K24" i="9774"/>
  <c r="I24" i="9774"/>
  <c r="H24" i="9774"/>
  <c r="F24" i="9774"/>
  <c r="G24" i="9774" s="1"/>
  <c r="C24" i="9774"/>
  <c r="V23" i="9774"/>
  <c r="U23" i="9774"/>
  <c r="L23" i="9774"/>
  <c r="K23" i="9774"/>
  <c r="I23" i="9774"/>
  <c r="H23" i="9774"/>
  <c r="F23" i="9774"/>
  <c r="G23" i="9774" s="1"/>
  <c r="C23" i="9774"/>
  <c r="V22" i="9774"/>
  <c r="U22" i="9774"/>
  <c r="L22" i="9774"/>
  <c r="K22" i="9774"/>
  <c r="I22" i="9774"/>
  <c r="H22" i="9774"/>
  <c r="F22" i="9774"/>
  <c r="G22" i="9774" s="1"/>
  <c r="C22" i="9774"/>
  <c r="V21" i="9774"/>
  <c r="U21" i="9774"/>
  <c r="L21" i="9774"/>
  <c r="K21" i="9774"/>
  <c r="I21" i="9774"/>
  <c r="H21" i="9774"/>
  <c r="F21" i="9774"/>
  <c r="G21" i="9774" s="1"/>
  <c r="C21" i="9774"/>
  <c r="V20" i="9774"/>
  <c r="U20" i="9774"/>
  <c r="L20" i="9774"/>
  <c r="K20" i="9774"/>
  <c r="I20" i="9774"/>
  <c r="H20" i="9774"/>
  <c r="F20" i="9774"/>
  <c r="G20" i="9774" s="1"/>
  <c r="C20" i="9774"/>
  <c r="V19" i="9774"/>
  <c r="U19" i="9774"/>
  <c r="L19" i="9774"/>
  <c r="K19" i="9774"/>
  <c r="I19" i="9774"/>
  <c r="H19" i="9774"/>
  <c r="F19" i="9774"/>
  <c r="G19" i="9774" s="1"/>
  <c r="C19" i="9774"/>
  <c r="I5" i="9774"/>
  <c r="O30" i="9773"/>
  <c r="D30" i="9773"/>
  <c r="C29" i="9773"/>
  <c r="V28" i="9773"/>
  <c r="U28" i="9773"/>
  <c r="L28" i="9773"/>
  <c r="K28" i="9773"/>
  <c r="I28" i="9773"/>
  <c r="H28" i="9773"/>
  <c r="G28" i="9773"/>
  <c r="F28" i="9773"/>
  <c r="C28" i="9773"/>
  <c r="V27" i="9773"/>
  <c r="U27" i="9773"/>
  <c r="L27" i="9773"/>
  <c r="K27" i="9773"/>
  <c r="I27" i="9773"/>
  <c r="H27" i="9773"/>
  <c r="G27" i="9773"/>
  <c r="F27" i="9773"/>
  <c r="C27" i="9773"/>
  <c r="V26" i="9773"/>
  <c r="U26" i="9773"/>
  <c r="L26" i="9773"/>
  <c r="K26" i="9773"/>
  <c r="I26" i="9773"/>
  <c r="H26" i="9773"/>
  <c r="G26" i="9773"/>
  <c r="F26" i="9773"/>
  <c r="C26" i="9773"/>
  <c r="V25" i="9773"/>
  <c r="U25" i="9773"/>
  <c r="L25" i="9773"/>
  <c r="K25" i="9773"/>
  <c r="I25" i="9773"/>
  <c r="H25" i="9773"/>
  <c r="F25" i="9773"/>
  <c r="G25" i="9773" s="1"/>
  <c r="C25" i="9773"/>
  <c r="V24" i="9773"/>
  <c r="U24" i="9773"/>
  <c r="L24" i="9773"/>
  <c r="K24" i="9773"/>
  <c r="I24" i="9773"/>
  <c r="H24" i="9773"/>
  <c r="F24" i="9773"/>
  <c r="G24" i="9773" s="1"/>
  <c r="C24" i="9773"/>
  <c r="V23" i="9773"/>
  <c r="U23" i="9773"/>
  <c r="L23" i="9773"/>
  <c r="K23" i="9773"/>
  <c r="I23" i="9773"/>
  <c r="H23" i="9773"/>
  <c r="F23" i="9773"/>
  <c r="G23" i="9773" s="1"/>
  <c r="C23" i="9773"/>
  <c r="V21" i="9773"/>
  <c r="U21" i="9773"/>
  <c r="L21" i="9773"/>
  <c r="K21" i="9773"/>
  <c r="I21" i="9773"/>
  <c r="H21" i="9773"/>
  <c r="F21" i="9773"/>
  <c r="G21" i="9773" s="1"/>
  <c r="C21" i="9773"/>
  <c r="V20" i="9773"/>
  <c r="U20" i="9773"/>
  <c r="L20" i="9773"/>
  <c r="K20" i="9773"/>
  <c r="I20" i="9773"/>
  <c r="H20" i="9773"/>
  <c r="F20" i="9773"/>
  <c r="G20" i="9773" s="1"/>
  <c r="C20" i="9773"/>
  <c r="V19" i="9773"/>
  <c r="U19" i="9773"/>
  <c r="L19" i="9773"/>
  <c r="K19" i="9773"/>
  <c r="I19" i="9773"/>
  <c r="H19" i="9773"/>
  <c r="F19" i="9773"/>
  <c r="G19" i="9773" s="1"/>
  <c r="C19" i="9773"/>
  <c r="I5" i="9773"/>
  <c r="O28" i="9772"/>
  <c r="D28" i="9772"/>
  <c r="C27" i="9772"/>
  <c r="V26" i="9772"/>
  <c r="U26" i="9772"/>
  <c r="L26" i="9772"/>
  <c r="K26" i="9772"/>
  <c r="I26" i="9772"/>
  <c r="H26" i="9772"/>
  <c r="G26" i="9772"/>
  <c r="F26" i="9772"/>
  <c r="C26" i="9772"/>
  <c r="V25" i="9772"/>
  <c r="U25" i="9772"/>
  <c r="L25" i="9772"/>
  <c r="K25" i="9772"/>
  <c r="I25" i="9772"/>
  <c r="H25" i="9772"/>
  <c r="F25" i="9772"/>
  <c r="G25" i="9772" s="1"/>
  <c r="C25" i="9772"/>
  <c r="V24" i="9772"/>
  <c r="U24" i="9772"/>
  <c r="L24" i="9772"/>
  <c r="K24" i="9772"/>
  <c r="I24" i="9772"/>
  <c r="H24" i="9772"/>
  <c r="F24" i="9772"/>
  <c r="G24" i="9772" s="1"/>
  <c r="C24" i="9772"/>
  <c r="V23" i="9772"/>
  <c r="U23" i="9772"/>
  <c r="L23" i="9772"/>
  <c r="K23" i="9772"/>
  <c r="I23" i="9772"/>
  <c r="H23" i="9772"/>
  <c r="F23" i="9772"/>
  <c r="G23" i="9772" s="1"/>
  <c r="C23" i="9772"/>
  <c r="V22" i="9772"/>
  <c r="U22" i="9772"/>
  <c r="L22" i="9772"/>
  <c r="K22" i="9772"/>
  <c r="I22" i="9772"/>
  <c r="H22" i="9772"/>
  <c r="F22" i="9772"/>
  <c r="G22" i="9772" s="1"/>
  <c r="C22" i="9772"/>
  <c r="V21" i="9772"/>
  <c r="U21" i="9772"/>
  <c r="L21" i="9772"/>
  <c r="K21" i="9772"/>
  <c r="I21" i="9772"/>
  <c r="H21" i="9772"/>
  <c r="F21" i="9772"/>
  <c r="G21" i="9772" s="1"/>
  <c r="C21" i="9772"/>
  <c r="V20" i="9772"/>
  <c r="U20" i="9772"/>
  <c r="L20" i="9772"/>
  <c r="K20" i="9772"/>
  <c r="I20" i="9772"/>
  <c r="H20" i="9772"/>
  <c r="F20" i="9772"/>
  <c r="G20" i="9772" s="1"/>
  <c r="C20" i="9772"/>
  <c r="V19" i="9772"/>
  <c r="U19" i="9772"/>
  <c r="L19" i="9772"/>
  <c r="K19" i="9772"/>
  <c r="I19" i="9772"/>
  <c r="H19" i="9772"/>
  <c r="F19" i="9772"/>
  <c r="G19" i="9772" s="1"/>
  <c r="C19" i="9772"/>
  <c r="I5" i="9772"/>
  <c r="O31" i="9771"/>
  <c r="D31" i="9771"/>
  <c r="C30" i="9771"/>
  <c r="V29" i="9771"/>
  <c r="U29" i="9771"/>
  <c r="L29" i="9771"/>
  <c r="K29" i="9771"/>
  <c r="I29" i="9771"/>
  <c r="H29" i="9771"/>
  <c r="G29" i="9771"/>
  <c r="F29" i="9771"/>
  <c r="C29" i="9771"/>
  <c r="V28" i="9771"/>
  <c r="U28" i="9771"/>
  <c r="L28" i="9771"/>
  <c r="K28" i="9771"/>
  <c r="I28" i="9771"/>
  <c r="H28" i="9771"/>
  <c r="G28" i="9771"/>
  <c r="F28" i="9771"/>
  <c r="C28" i="9771"/>
  <c r="V27" i="9771"/>
  <c r="U27" i="9771"/>
  <c r="L27" i="9771"/>
  <c r="K27" i="9771"/>
  <c r="I27" i="9771"/>
  <c r="H27" i="9771"/>
  <c r="F27" i="9771"/>
  <c r="G27" i="9771" s="1"/>
  <c r="C27" i="9771"/>
  <c r="V26" i="9771"/>
  <c r="U26" i="9771"/>
  <c r="L26" i="9771"/>
  <c r="K26" i="9771"/>
  <c r="I26" i="9771"/>
  <c r="H26" i="9771"/>
  <c r="F26" i="9771"/>
  <c r="G26" i="9771" s="1"/>
  <c r="C26" i="9771"/>
  <c r="V25" i="9771"/>
  <c r="U25" i="9771"/>
  <c r="L25" i="9771"/>
  <c r="K25" i="9771"/>
  <c r="I25" i="9771"/>
  <c r="H25" i="9771"/>
  <c r="F25" i="9771"/>
  <c r="G25" i="9771" s="1"/>
  <c r="C25" i="9771"/>
  <c r="V24" i="9771"/>
  <c r="U24" i="9771"/>
  <c r="L24" i="9771"/>
  <c r="K24" i="9771"/>
  <c r="I24" i="9771"/>
  <c r="H24" i="9771"/>
  <c r="F24" i="9771"/>
  <c r="G24" i="9771" s="1"/>
  <c r="C24" i="9771"/>
  <c r="V23" i="9771"/>
  <c r="U23" i="9771"/>
  <c r="L23" i="9771"/>
  <c r="K23" i="9771"/>
  <c r="I23" i="9771"/>
  <c r="H23" i="9771"/>
  <c r="F23" i="9771"/>
  <c r="G23" i="9771" s="1"/>
  <c r="C23" i="9771"/>
  <c r="V22" i="9771"/>
  <c r="U22" i="9771"/>
  <c r="L22" i="9771"/>
  <c r="K22" i="9771"/>
  <c r="I22" i="9771"/>
  <c r="H22" i="9771"/>
  <c r="F22" i="9771"/>
  <c r="G22" i="9771" s="1"/>
  <c r="C22" i="9771"/>
  <c r="V21" i="9771"/>
  <c r="U21" i="9771"/>
  <c r="L21" i="9771"/>
  <c r="K21" i="9771"/>
  <c r="I21" i="9771"/>
  <c r="H21" i="9771"/>
  <c r="F21" i="9771"/>
  <c r="G21" i="9771" s="1"/>
  <c r="C21" i="9771"/>
  <c r="V20" i="9771"/>
  <c r="U20" i="9771"/>
  <c r="L20" i="9771"/>
  <c r="K20" i="9771"/>
  <c r="I20" i="9771"/>
  <c r="H20" i="9771"/>
  <c r="F20" i="9771"/>
  <c r="G20" i="9771" s="1"/>
  <c r="C20" i="9771"/>
  <c r="V19" i="9771"/>
  <c r="U19" i="9771"/>
  <c r="L19" i="9771"/>
  <c r="K19" i="9771"/>
  <c r="I19" i="9771"/>
  <c r="H19" i="9771"/>
  <c r="F19" i="9771"/>
  <c r="G19" i="9771" s="1"/>
  <c r="C19" i="9771"/>
  <c r="I5" i="9771"/>
  <c r="O26" i="9770"/>
  <c r="D26" i="9770"/>
  <c r="C25" i="9770"/>
  <c r="V24" i="9770"/>
  <c r="U24" i="9770"/>
  <c r="L24" i="9770"/>
  <c r="K24" i="9770"/>
  <c r="I24" i="9770"/>
  <c r="H24" i="9770"/>
  <c r="G24" i="9770"/>
  <c r="F24" i="9770"/>
  <c r="C24" i="9770"/>
  <c r="V23" i="9770"/>
  <c r="U23" i="9770"/>
  <c r="L23" i="9770"/>
  <c r="K23" i="9770"/>
  <c r="I23" i="9770"/>
  <c r="H23" i="9770"/>
  <c r="G23" i="9770"/>
  <c r="F23" i="9770"/>
  <c r="C23" i="9770"/>
  <c r="V22" i="9770"/>
  <c r="U22" i="9770"/>
  <c r="L22" i="9770"/>
  <c r="K22" i="9770"/>
  <c r="I22" i="9770"/>
  <c r="H22" i="9770"/>
  <c r="F22" i="9770"/>
  <c r="G22" i="9770" s="1"/>
  <c r="C22" i="9770"/>
  <c r="V21" i="9770"/>
  <c r="U21" i="9770"/>
  <c r="L21" i="9770"/>
  <c r="K21" i="9770"/>
  <c r="I21" i="9770"/>
  <c r="H21" i="9770"/>
  <c r="F21" i="9770"/>
  <c r="G21" i="9770" s="1"/>
  <c r="C21" i="9770"/>
  <c r="V20" i="9770"/>
  <c r="U20" i="9770"/>
  <c r="L20" i="9770"/>
  <c r="K20" i="9770"/>
  <c r="I20" i="9770"/>
  <c r="H20" i="9770"/>
  <c r="F20" i="9770"/>
  <c r="G20" i="9770" s="1"/>
  <c r="C20" i="9770"/>
  <c r="V19" i="9770"/>
  <c r="U19" i="9770"/>
  <c r="L19" i="9770"/>
  <c r="K19" i="9770"/>
  <c r="I19" i="9770"/>
  <c r="H19" i="9770"/>
  <c r="F19" i="9770"/>
  <c r="G19" i="9770" s="1"/>
  <c r="C19" i="9770"/>
  <c r="I5" i="9770"/>
  <c r="O29" i="9769"/>
  <c r="D29" i="9769"/>
  <c r="C28" i="9769"/>
  <c r="V27" i="9769"/>
  <c r="U27" i="9769"/>
  <c r="L27" i="9769"/>
  <c r="K27" i="9769"/>
  <c r="I27" i="9769"/>
  <c r="H27" i="9769"/>
  <c r="G27" i="9769"/>
  <c r="F27" i="9769"/>
  <c r="C27" i="9769"/>
  <c r="V26" i="9769"/>
  <c r="U26" i="9769"/>
  <c r="L26" i="9769"/>
  <c r="K26" i="9769"/>
  <c r="I26" i="9769"/>
  <c r="H26" i="9769"/>
  <c r="G26" i="9769"/>
  <c r="F26" i="9769"/>
  <c r="C26" i="9769"/>
  <c r="V25" i="9769"/>
  <c r="U25" i="9769"/>
  <c r="L25" i="9769"/>
  <c r="K25" i="9769"/>
  <c r="I25" i="9769"/>
  <c r="H25" i="9769"/>
  <c r="F25" i="9769"/>
  <c r="G25" i="9769" s="1"/>
  <c r="C25" i="9769"/>
  <c r="V24" i="9769"/>
  <c r="U24" i="9769"/>
  <c r="L24" i="9769"/>
  <c r="K24" i="9769"/>
  <c r="I24" i="9769"/>
  <c r="H24" i="9769"/>
  <c r="F24" i="9769"/>
  <c r="G24" i="9769" s="1"/>
  <c r="C24" i="9769"/>
  <c r="V23" i="9769"/>
  <c r="U23" i="9769"/>
  <c r="L23" i="9769"/>
  <c r="K23" i="9769"/>
  <c r="I23" i="9769"/>
  <c r="H23" i="9769"/>
  <c r="F23" i="9769"/>
  <c r="G23" i="9769" s="1"/>
  <c r="C23" i="9769"/>
  <c r="V22" i="9769"/>
  <c r="U22" i="9769"/>
  <c r="L22" i="9769"/>
  <c r="K22" i="9769"/>
  <c r="I22" i="9769"/>
  <c r="H22" i="9769"/>
  <c r="F22" i="9769"/>
  <c r="G22" i="9769" s="1"/>
  <c r="C22" i="9769"/>
  <c r="V21" i="9769"/>
  <c r="U21" i="9769"/>
  <c r="L21" i="9769"/>
  <c r="K21" i="9769"/>
  <c r="I21" i="9769"/>
  <c r="H21" i="9769"/>
  <c r="F21" i="9769"/>
  <c r="G21" i="9769" s="1"/>
  <c r="C21" i="9769"/>
  <c r="V20" i="9769"/>
  <c r="U20" i="9769"/>
  <c r="L20" i="9769"/>
  <c r="K20" i="9769"/>
  <c r="I20" i="9769"/>
  <c r="H20" i="9769"/>
  <c r="F20" i="9769"/>
  <c r="G20" i="9769" s="1"/>
  <c r="C20" i="9769"/>
  <c r="V19" i="9769"/>
  <c r="V29" i="9769" s="1"/>
  <c r="U19" i="9769"/>
  <c r="L19" i="9769"/>
  <c r="K19" i="9769"/>
  <c r="I19" i="9769"/>
  <c r="H19" i="9769"/>
  <c r="F19" i="9769"/>
  <c r="G19" i="9769" s="1"/>
  <c r="C19" i="9769"/>
  <c r="I5" i="9769"/>
  <c r="O27" i="9768"/>
  <c r="D27" i="9768"/>
  <c r="C26" i="9768"/>
  <c r="V25" i="9768"/>
  <c r="U25" i="9768"/>
  <c r="L25" i="9768"/>
  <c r="K25" i="9768"/>
  <c r="I25" i="9768"/>
  <c r="H25" i="9768"/>
  <c r="G25" i="9768"/>
  <c r="F25" i="9768"/>
  <c r="C25" i="9768"/>
  <c r="V24" i="9768"/>
  <c r="U24" i="9768"/>
  <c r="L24" i="9768"/>
  <c r="K24" i="9768"/>
  <c r="I24" i="9768"/>
  <c r="H24" i="9768"/>
  <c r="F24" i="9768"/>
  <c r="G24" i="9768" s="1"/>
  <c r="C24" i="9768"/>
  <c r="V23" i="9768"/>
  <c r="U23" i="9768"/>
  <c r="L23" i="9768"/>
  <c r="K23" i="9768"/>
  <c r="I23" i="9768"/>
  <c r="H23" i="9768"/>
  <c r="F23" i="9768"/>
  <c r="G23" i="9768" s="1"/>
  <c r="C23" i="9768"/>
  <c r="V22" i="9768"/>
  <c r="U22" i="9768"/>
  <c r="L22" i="9768"/>
  <c r="K22" i="9768"/>
  <c r="I22" i="9768"/>
  <c r="H22" i="9768"/>
  <c r="F22" i="9768"/>
  <c r="G22" i="9768" s="1"/>
  <c r="C22" i="9768"/>
  <c r="V21" i="9768"/>
  <c r="U21" i="9768"/>
  <c r="L21" i="9768"/>
  <c r="K21" i="9768"/>
  <c r="I21" i="9768"/>
  <c r="H21" i="9768"/>
  <c r="F21" i="9768"/>
  <c r="G21" i="9768" s="1"/>
  <c r="C21" i="9768"/>
  <c r="V20" i="9768"/>
  <c r="U20" i="9768"/>
  <c r="L20" i="9768"/>
  <c r="K20" i="9768"/>
  <c r="I20" i="9768"/>
  <c r="H20" i="9768"/>
  <c r="F20" i="9768"/>
  <c r="G20" i="9768" s="1"/>
  <c r="C20" i="9768"/>
  <c r="V19" i="9768"/>
  <c r="U19" i="9768"/>
  <c r="L19" i="9768"/>
  <c r="K19" i="9768"/>
  <c r="I19" i="9768"/>
  <c r="H19" i="9768"/>
  <c r="F19" i="9768"/>
  <c r="G19" i="9768" s="1"/>
  <c r="C19" i="9768"/>
  <c r="I5" i="9768"/>
  <c r="O26" i="9767"/>
  <c r="D26" i="9767"/>
  <c r="C25" i="9767"/>
  <c r="V24" i="9767"/>
  <c r="U24" i="9767"/>
  <c r="L24" i="9767"/>
  <c r="K24" i="9767"/>
  <c r="I24" i="9767"/>
  <c r="H24" i="9767"/>
  <c r="G24" i="9767"/>
  <c r="F24" i="9767"/>
  <c r="C24" i="9767"/>
  <c r="V23" i="9767"/>
  <c r="U23" i="9767"/>
  <c r="L23" i="9767"/>
  <c r="K23" i="9767"/>
  <c r="I23" i="9767"/>
  <c r="H23" i="9767"/>
  <c r="F23" i="9767"/>
  <c r="G23" i="9767" s="1"/>
  <c r="C23" i="9767"/>
  <c r="V22" i="9767"/>
  <c r="U22" i="9767"/>
  <c r="L22" i="9767"/>
  <c r="K22" i="9767"/>
  <c r="I22" i="9767"/>
  <c r="H22" i="9767"/>
  <c r="F22" i="9767"/>
  <c r="G22" i="9767" s="1"/>
  <c r="C22" i="9767"/>
  <c r="V21" i="9767"/>
  <c r="U21" i="9767"/>
  <c r="L21" i="9767"/>
  <c r="K21" i="9767"/>
  <c r="I21" i="9767"/>
  <c r="H21" i="9767"/>
  <c r="F21" i="9767"/>
  <c r="G21" i="9767" s="1"/>
  <c r="C21" i="9767"/>
  <c r="V20" i="9767"/>
  <c r="U20" i="9767"/>
  <c r="L20" i="9767"/>
  <c r="K20" i="9767"/>
  <c r="I20" i="9767"/>
  <c r="H20" i="9767"/>
  <c r="F20" i="9767"/>
  <c r="G20" i="9767" s="1"/>
  <c r="C20" i="9767"/>
  <c r="V19" i="9767"/>
  <c r="U19" i="9767"/>
  <c r="L19" i="9767"/>
  <c r="K19" i="9767"/>
  <c r="I19" i="9767"/>
  <c r="H19" i="9767"/>
  <c r="F19" i="9767"/>
  <c r="G19" i="9767" s="1"/>
  <c r="C19" i="9767"/>
  <c r="I5" i="9767"/>
  <c r="O32" i="9766"/>
  <c r="D32" i="9766"/>
  <c r="C31" i="9766"/>
  <c r="V30" i="9766"/>
  <c r="U30" i="9766"/>
  <c r="L30" i="9766"/>
  <c r="K30" i="9766"/>
  <c r="I30" i="9766"/>
  <c r="H30" i="9766"/>
  <c r="G30" i="9766"/>
  <c r="F30" i="9766"/>
  <c r="C30" i="9766"/>
  <c r="V29" i="9766"/>
  <c r="U29" i="9766"/>
  <c r="L29" i="9766"/>
  <c r="K29" i="9766"/>
  <c r="I29" i="9766"/>
  <c r="H29" i="9766"/>
  <c r="F29" i="9766"/>
  <c r="G29" i="9766" s="1"/>
  <c r="C29" i="9766"/>
  <c r="V28" i="9766"/>
  <c r="U28" i="9766"/>
  <c r="L28" i="9766"/>
  <c r="K28" i="9766"/>
  <c r="I28" i="9766"/>
  <c r="H28" i="9766"/>
  <c r="F28" i="9766"/>
  <c r="G28" i="9766" s="1"/>
  <c r="C28" i="9766"/>
  <c r="V27" i="9766"/>
  <c r="U27" i="9766"/>
  <c r="L27" i="9766"/>
  <c r="K27" i="9766"/>
  <c r="I27" i="9766"/>
  <c r="H27" i="9766"/>
  <c r="F27" i="9766"/>
  <c r="G27" i="9766" s="1"/>
  <c r="C27" i="9766"/>
  <c r="V26" i="9766"/>
  <c r="U26" i="9766"/>
  <c r="L26" i="9766"/>
  <c r="K26" i="9766"/>
  <c r="I26" i="9766"/>
  <c r="H26" i="9766"/>
  <c r="F26" i="9766"/>
  <c r="G26" i="9766" s="1"/>
  <c r="C26" i="9766"/>
  <c r="V25" i="9766"/>
  <c r="U25" i="9766"/>
  <c r="L25" i="9766"/>
  <c r="K25" i="9766"/>
  <c r="I25" i="9766"/>
  <c r="H25" i="9766"/>
  <c r="F25" i="9766"/>
  <c r="G25" i="9766" s="1"/>
  <c r="C25" i="9766"/>
  <c r="V24" i="9766"/>
  <c r="U24" i="9766"/>
  <c r="L24" i="9766"/>
  <c r="K24" i="9766"/>
  <c r="I24" i="9766"/>
  <c r="H24" i="9766"/>
  <c r="F24" i="9766"/>
  <c r="G24" i="9766" s="1"/>
  <c r="C24" i="9766"/>
  <c r="V23" i="9766"/>
  <c r="U23" i="9766"/>
  <c r="L23" i="9766"/>
  <c r="K23" i="9766"/>
  <c r="I23" i="9766"/>
  <c r="H23" i="9766"/>
  <c r="F23" i="9766"/>
  <c r="G23" i="9766" s="1"/>
  <c r="C23" i="9766"/>
  <c r="V22" i="9766"/>
  <c r="U22" i="9766"/>
  <c r="L22" i="9766"/>
  <c r="K22" i="9766"/>
  <c r="I22" i="9766"/>
  <c r="H22" i="9766"/>
  <c r="F22" i="9766"/>
  <c r="G22" i="9766" s="1"/>
  <c r="C22" i="9766"/>
  <c r="V20" i="9766"/>
  <c r="U20" i="9766"/>
  <c r="L20" i="9766"/>
  <c r="K20" i="9766"/>
  <c r="I20" i="9766"/>
  <c r="H20" i="9766"/>
  <c r="F20" i="9766"/>
  <c r="G20" i="9766" s="1"/>
  <c r="C20" i="9766"/>
  <c r="V19" i="9766"/>
  <c r="U19" i="9766"/>
  <c r="L19" i="9766"/>
  <c r="K19" i="9766"/>
  <c r="I19" i="9766"/>
  <c r="H19" i="9766"/>
  <c r="F19" i="9766"/>
  <c r="G19" i="9766" s="1"/>
  <c r="C19" i="9766"/>
  <c r="I5" i="9766"/>
  <c r="O29" i="9765"/>
  <c r="D29" i="9765"/>
  <c r="C28" i="9765"/>
  <c r="V27" i="9765"/>
  <c r="U27" i="9765"/>
  <c r="L27" i="9765"/>
  <c r="K27" i="9765"/>
  <c r="I27" i="9765"/>
  <c r="H27" i="9765"/>
  <c r="G27" i="9765"/>
  <c r="F27" i="9765"/>
  <c r="C27" i="9765"/>
  <c r="V26" i="9765"/>
  <c r="U26" i="9765"/>
  <c r="L26" i="9765"/>
  <c r="K26" i="9765"/>
  <c r="I26" i="9765"/>
  <c r="H26" i="9765"/>
  <c r="F26" i="9765"/>
  <c r="G26" i="9765" s="1"/>
  <c r="C26" i="9765"/>
  <c r="V25" i="9765"/>
  <c r="U25" i="9765"/>
  <c r="L25" i="9765"/>
  <c r="K25" i="9765"/>
  <c r="I25" i="9765"/>
  <c r="H25" i="9765"/>
  <c r="F25" i="9765"/>
  <c r="G25" i="9765" s="1"/>
  <c r="C25" i="9765"/>
  <c r="V24" i="9765"/>
  <c r="U24" i="9765"/>
  <c r="L24" i="9765"/>
  <c r="K24" i="9765"/>
  <c r="I24" i="9765"/>
  <c r="H24" i="9765"/>
  <c r="F24" i="9765"/>
  <c r="G24" i="9765" s="1"/>
  <c r="C24" i="9765"/>
  <c r="V23" i="9765"/>
  <c r="U23" i="9765"/>
  <c r="L23" i="9765"/>
  <c r="K23" i="9765"/>
  <c r="I23" i="9765"/>
  <c r="H23" i="9765"/>
  <c r="F23" i="9765"/>
  <c r="G23" i="9765" s="1"/>
  <c r="C23" i="9765"/>
  <c r="V22" i="9765"/>
  <c r="U22" i="9765"/>
  <c r="L22" i="9765"/>
  <c r="K22" i="9765"/>
  <c r="I22" i="9765"/>
  <c r="H22" i="9765"/>
  <c r="F22" i="9765"/>
  <c r="G22" i="9765" s="1"/>
  <c r="C22" i="9765"/>
  <c r="V21" i="9765"/>
  <c r="U21" i="9765"/>
  <c r="L21" i="9765"/>
  <c r="K21" i="9765"/>
  <c r="I21" i="9765"/>
  <c r="H21" i="9765"/>
  <c r="F21" i="9765"/>
  <c r="G21" i="9765" s="1"/>
  <c r="C21" i="9765"/>
  <c r="V20" i="9765"/>
  <c r="U20" i="9765"/>
  <c r="L20" i="9765"/>
  <c r="K20" i="9765"/>
  <c r="I20" i="9765"/>
  <c r="H20" i="9765"/>
  <c r="F20" i="9765"/>
  <c r="G20" i="9765" s="1"/>
  <c r="C20" i="9765"/>
  <c r="V19" i="9765"/>
  <c r="U19" i="9765"/>
  <c r="L19" i="9765"/>
  <c r="K19" i="9765"/>
  <c r="I19" i="9765"/>
  <c r="H19" i="9765"/>
  <c r="F19" i="9765"/>
  <c r="G19" i="9765" s="1"/>
  <c r="C19" i="9765"/>
  <c r="I5" i="9765"/>
  <c r="O27" i="9764"/>
  <c r="D27" i="9764"/>
  <c r="C26" i="9764"/>
  <c r="V25" i="9764"/>
  <c r="U25" i="9764"/>
  <c r="L25" i="9764"/>
  <c r="K25" i="9764"/>
  <c r="I25" i="9764"/>
  <c r="H25" i="9764"/>
  <c r="G25" i="9764"/>
  <c r="F25" i="9764"/>
  <c r="C25" i="9764"/>
  <c r="V24" i="9764"/>
  <c r="U24" i="9764"/>
  <c r="L24" i="9764"/>
  <c r="K24" i="9764"/>
  <c r="I24" i="9764"/>
  <c r="H24" i="9764"/>
  <c r="G24" i="9764"/>
  <c r="F24" i="9764"/>
  <c r="C24" i="9764"/>
  <c r="V23" i="9764"/>
  <c r="U23" i="9764"/>
  <c r="L23" i="9764"/>
  <c r="K23" i="9764"/>
  <c r="I23" i="9764"/>
  <c r="H23" i="9764"/>
  <c r="G23" i="9764"/>
  <c r="F23" i="9764"/>
  <c r="C23" i="9764"/>
  <c r="V22" i="9764"/>
  <c r="U22" i="9764"/>
  <c r="L22" i="9764"/>
  <c r="K22" i="9764"/>
  <c r="I22" i="9764"/>
  <c r="H22" i="9764"/>
  <c r="G22" i="9764"/>
  <c r="F22" i="9764"/>
  <c r="C22" i="9764"/>
  <c r="V21" i="9764"/>
  <c r="U21" i="9764"/>
  <c r="L21" i="9764"/>
  <c r="K21" i="9764"/>
  <c r="I21" i="9764"/>
  <c r="H21" i="9764"/>
  <c r="G21" i="9764"/>
  <c r="F21" i="9764"/>
  <c r="C21" i="9764"/>
  <c r="V20" i="9764"/>
  <c r="U20" i="9764"/>
  <c r="L20" i="9764"/>
  <c r="K20" i="9764"/>
  <c r="I20" i="9764"/>
  <c r="H20" i="9764"/>
  <c r="F20" i="9764"/>
  <c r="G20" i="9764" s="1"/>
  <c r="V19" i="9764"/>
  <c r="U19" i="9764"/>
  <c r="L19" i="9764"/>
  <c r="K19" i="9764"/>
  <c r="I19" i="9764"/>
  <c r="H19" i="9764"/>
  <c r="F19" i="9764"/>
  <c r="G19" i="9764" s="1"/>
  <c r="I5" i="9764"/>
  <c r="O27" i="9762"/>
  <c r="D27" i="9762"/>
  <c r="C26" i="9762"/>
  <c r="V25" i="9762"/>
  <c r="U25" i="9762"/>
  <c r="L25" i="9762"/>
  <c r="K25" i="9762"/>
  <c r="I25" i="9762"/>
  <c r="H25" i="9762"/>
  <c r="G25" i="9762"/>
  <c r="F25" i="9762"/>
  <c r="C25" i="9762"/>
  <c r="V24" i="9762"/>
  <c r="U24" i="9762"/>
  <c r="L24" i="9762"/>
  <c r="K24" i="9762"/>
  <c r="I24" i="9762"/>
  <c r="H24" i="9762"/>
  <c r="F24" i="9762"/>
  <c r="G24" i="9762" s="1"/>
  <c r="C24" i="9762"/>
  <c r="V23" i="9762"/>
  <c r="U23" i="9762"/>
  <c r="L23" i="9762"/>
  <c r="K23" i="9762"/>
  <c r="I23" i="9762"/>
  <c r="H23" i="9762"/>
  <c r="F23" i="9762"/>
  <c r="G23" i="9762" s="1"/>
  <c r="C23" i="9762"/>
  <c r="V21" i="9762"/>
  <c r="U21" i="9762"/>
  <c r="L21" i="9762"/>
  <c r="K21" i="9762"/>
  <c r="I21" i="9762"/>
  <c r="H21" i="9762"/>
  <c r="F21" i="9762"/>
  <c r="G21" i="9762" s="1"/>
  <c r="C21" i="9762"/>
  <c r="V20" i="9762"/>
  <c r="U20" i="9762"/>
  <c r="L20" i="9762"/>
  <c r="K20" i="9762"/>
  <c r="I20" i="9762"/>
  <c r="H20" i="9762"/>
  <c r="F20" i="9762"/>
  <c r="G20" i="9762" s="1"/>
  <c r="C20" i="9762"/>
  <c r="V19" i="9762"/>
  <c r="U19" i="9762"/>
  <c r="L19" i="9762"/>
  <c r="K19" i="9762"/>
  <c r="I19" i="9762"/>
  <c r="H19" i="9762"/>
  <c r="F19" i="9762"/>
  <c r="G19" i="9762" s="1"/>
  <c r="C19" i="9762"/>
  <c r="I5" i="9762"/>
  <c r="O27" i="9761"/>
  <c r="D27" i="9761"/>
  <c r="C26" i="9761"/>
  <c r="V25" i="9761"/>
  <c r="U25" i="9761"/>
  <c r="L25" i="9761"/>
  <c r="K25" i="9761"/>
  <c r="I25" i="9761"/>
  <c r="H25" i="9761"/>
  <c r="G25" i="9761"/>
  <c r="F25" i="9761"/>
  <c r="C25" i="9761"/>
  <c r="V24" i="9761"/>
  <c r="U24" i="9761"/>
  <c r="L24" i="9761"/>
  <c r="K24" i="9761"/>
  <c r="I24" i="9761"/>
  <c r="H24" i="9761"/>
  <c r="G24" i="9761"/>
  <c r="F24" i="9761"/>
  <c r="C24" i="9761"/>
  <c r="V23" i="9761"/>
  <c r="U23" i="9761"/>
  <c r="L23" i="9761"/>
  <c r="K23" i="9761"/>
  <c r="I23" i="9761"/>
  <c r="H23" i="9761"/>
  <c r="F23" i="9761"/>
  <c r="G23" i="9761" s="1"/>
  <c r="C23" i="9761"/>
  <c r="V22" i="9761"/>
  <c r="U22" i="9761"/>
  <c r="L22" i="9761"/>
  <c r="K22" i="9761"/>
  <c r="I22" i="9761"/>
  <c r="H22" i="9761"/>
  <c r="F22" i="9761"/>
  <c r="G22" i="9761" s="1"/>
  <c r="C22" i="9761"/>
  <c r="V21" i="9761"/>
  <c r="U21" i="9761"/>
  <c r="L21" i="9761"/>
  <c r="K21" i="9761"/>
  <c r="I21" i="9761"/>
  <c r="H21" i="9761"/>
  <c r="F21" i="9761"/>
  <c r="G21" i="9761" s="1"/>
  <c r="C21" i="9761"/>
  <c r="V20" i="9761"/>
  <c r="U20" i="9761"/>
  <c r="L20" i="9761"/>
  <c r="K20" i="9761"/>
  <c r="I20" i="9761"/>
  <c r="H20" i="9761"/>
  <c r="F20" i="9761"/>
  <c r="G20" i="9761" s="1"/>
  <c r="C20" i="9761"/>
  <c r="V19" i="9761"/>
  <c r="U19" i="9761"/>
  <c r="L19" i="9761"/>
  <c r="K19" i="9761"/>
  <c r="I19" i="9761"/>
  <c r="H19" i="9761"/>
  <c r="F19" i="9761"/>
  <c r="G19" i="9761" s="1"/>
  <c r="C19" i="9761"/>
  <c r="I5" i="9761"/>
  <c r="O28" i="9760"/>
  <c r="D28" i="9760"/>
  <c r="C27" i="9760"/>
  <c r="V26" i="9760"/>
  <c r="U26" i="9760"/>
  <c r="L26" i="9760"/>
  <c r="K26" i="9760"/>
  <c r="I26" i="9760"/>
  <c r="H26" i="9760"/>
  <c r="G26" i="9760"/>
  <c r="F26" i="9760"/>
  <c r="C26" i="9760"/>
  <c r="V25" i="9760"/>
  <c r="U25" i="9760"/>
  <c r="L25" i="9760"/>
  <c r="K25" i="9760"/>
  <c r="I25" i="9760"/>
  <c r="H25" i="9760"/>
  <c r="G25" i="9760"/>
  <c r="F25" i="9760"/>
  <c r="C25" i="9760"/>
  <c r="V24" i="9760"/>
  <c r="U24" i="9760"/>
  <c r="L24" i="9760"/>
  <c r="K24" i="9760"/>
  <c r="I24" i="9760"/>
  <c r="H24" i="9760"/>
  <c r="G24" i="9760"/>
  <c r="F24" i="9760"/>
  <c r="C24" i="9760"/>
  <c r="V23" i="9760"/>
  <c r="U23" i="9760"/>
  <c r="L23" i="9760"/>
  <c r="K23" i="9760"/>
  <c r="I23" i="9760"/>
  <c r="H23" i="9760"/>
  <c r="F23" i="9760"/>
  <c r="G23" i="9760" s="1"/>
  <c r="C23" i="9760"/>
  <c r="V22" i="9760"/>
  <c r="U22" i="9760"/>
  <c r="L22" i="9760"/>
  <c r="K22" i="9760"/>
  <c r="I22" i="9760"/>
  <c r="H22" i="9760"/>
  <c r="F22" i="9760"/>
  <c r="G22" i="9760" s="1"/>
  <c r="C22" i="9760"/>
  <c r="V21" i="9760"/>
  <c r="U21" i="9760"/>
  <c r="L21" i="9760"/>
  <c r="K21" i="9760"/>
  <c r="I21" i="9760"/>
  <c r="H21" i="9760"/>
  <c r="F21" i="9760"/>
  <c r="G21" i="9760" s="1"/>
  <c r="C21" i="9760"/>
  <c r="V20" i="9760"/>
  <c r="U20" i="9760"/>
  <c r="L20" i="9760"/>
  <c r="K20" i="9760"/>
  <c r="I20" i="9760"/>
  <c r="H20" i="9760"/>
  <c r="F20" i="9760"/>
  <c r="G20" i="9760" s="1"/>
  <c r="C20" i="9760"/>
  <c r="V19" i="9760"/>
  <c r="U19" i="9760"/>
  <c r="L19" i="9760"/>
  <c r="L28" i="9760" s="1"/>
  <c r="K19" i="9760"/>
  <c r="K28" i="9760" s="1"/>
  <c r="I19" i="9760"/>
  <c r="H19" i="9760"/>
  <c r="F19" i="9760"/>
  <c r="G19" i="9760" s="1"/>
  <c r="C19" i="9760"/>
  <c r="I5" i="9760"/>
  <c r="O29" i="9759"/>
  <c r="D29" i="9759"/>
  <c r="C28" i="9759"/>
  <c r="V27" i="9759"/>
  <c r="U27" i="9759"/>
  <c r="L27" i="9759"/>
  <c r="K27" i="9759"/>
  <c r="I27" i="9759"/>
  <c r="H27" i="9759"/>
  <c r="G27" i="9759"/>
  <c r="F27" i="9759"/>
  <c r="C27" i="9759"/>
  <c r="V26" i="9759"/>
  <c r="U26" i="9759"/>
  <c r="L26" i="9759"/>
  <c r="K26" i="9759"/>
  <c r="I26" i="9759"/>
  <c r="H26" i="9759"/>
  <c r="G26" i="9759"/>
  <c r="F26" i="9759"/>
  <c r="C26" i="9759"/>
  <c r="V25" i="9759"/>
  <c r="U25" i="9759"/>
  <c r="L25" i="9759"/>
  <c r="K25" i="9759"/>
  <c r="I25" i="9759"/>
  <c r="H25" i="9759"/>
  <c r="F25" i="9759"/>
  <c r="G25" i="9759" s="1"/>
  <c r="C25" i="9759"/>
  <c r="V24" i="9759"/>
  <c r="U24" i="9759"/>
  <c r="L24" i="9759"/>
  <c r="K24" i="9759"/>
  <c r="I24" i="9759"/>
  <c r="H24" i="9759"/>
  <c r="F24" i="9759"/>
  <c r="G24" i="9759" s="1"/>
  <c r="C24" i="9759"/>
  <c r="V23" i="9759"/>
  <c r="U23" i="9759"/>
  <c r="L23" i="9759"/>
  <c r="K23" i="9759"/>
  <c r="I23" i="9759"/>
  <c r="H23" i="9759"/>
  <c r="F23" i="9759"/>
  <c r="G23" i="9759" s="1"/>
  <c r="C23" i="9759"/>
  <c r="V22" i="9759"/>
  <c r="U22" i="9759"/>
  <c r="L22" i="9759"/>
  <c r="K22" i="9759"/>
  <c r="I22" i="9759"/>
  <c r="H22" i="9759"/>
  <c r="F22" i="9759"/>
  <c r="G22" i="9759" s="1"/>
  <c r="C22" i="9759"/>
  <c r="V21" i="9759"/>
  <c r="U21" i="9759"/>
  <c r="L21" i="9759"/>
  <c r="K21" i="9759"/>
  <c r="I21" i="9759"/>
  <c r="H21" i="9759"/>
  <c r="F21" i="9759"/>
  <c r="G21" i="9759" s="1"/>
  <c r="C21" i="9759"/>
  <c r="V20" i="9759"/>
  <c r="U20" i="9759"/>
  <c r="L20" i="9759"/>
  <c r="K20" i="9759"/>
  <c r="I20" i="9759"/>
  <c r="H20" i="9759"/>
  <c r="F20" i="9759"/>
  <c r="G20" i="9759" s="1"/>
  <c r="C20" i="9759"/>
  <c r="V19" i="9759"/>
  <c r="U19" i="9759"/>
  <c r="L19" i="9759"/>
  <c r="L29" i="9759" s="1"/>
  <c r="K19" i="9759"/>
  <c r="I19" i="9759"/>
  <c r="H19" i="9759"/>
  <c r="F19" i="9759"/>
  <c r="G19" i="9759" s="1"/>
  <c r="C19" i="9759"/>
  <c r="I5" i="9759"/>
  <c r="O32" i="9758"/>
  <c r="D32" i="9758"/>
  <c r="C31" i="9758"/>
  <c r="V30" i="9758"/>
  <c r="U30" i="9758"/>
  <c r="L30" i="9758"/>
  <c r="K30" i="9758"/>
  <c r="I30" i="9758"/>
  <c r="H30" i="9758"/>
  <c r="G30" i="9758"/>
  <c r="F30" i="9758"/>
  <c r="C30" i="9758"/>
  <c r="V29" i="9758"/>
  <c r="U29" i="9758"/>
  <c r="L29" i="9758"/>
  <c r="K29" i="9758"/>
  <c r="I29" i="9758"/>
  <c r="H29" i="9758"/>
  <c r="F29" i="9758"/>
  <c r="G29" i="9758" s="1"/>
  <c r="C29" i="9758"/>
  <c r="V28" i="9758"/>
  <c r="U28" i="9758"/>
  <c r="L28" i="9758"/>
  <c r="K28" i="9758"/>
  <c r="I28" i="9758"/>
  <c r="H28" i="9758"/>
  <c r="F28" i="9758"/>
  <c r="G28" i="9758" s="1"/>
  <c r="C28" i="9758"/>
  <c r="V27" i="9758"/>
  <c r="U27" i="9758"/>
  <c r="L27" i="9758"/>
  <c r="K27" i="9758"/>
  <c r="I27" i="9758"/>
  <c r="H27" i="9758"/>
  <c r="F27" i="9758"/>
  <c r="G27" i="9758" s="1"/>
  <c r="C27" i="9758"/>
  <c r="V26" i="9758"/>
  <c r="U26" i="9758"/>
  <c r="L26" i="9758"/>
  <c r="K26" i="9758"/>
  <c r="I26" i="9758"/>
  <c r="H26" i="9758"/>
  <c r="F26" i="9758"/>
  <c r="G26" i="9758" s="1"/>
  <c r="C26" i="9758"/>
  <c r="V25" i="9758"/>
  <c r="U25" i="9758"/>
  <c r="L25" i="9758"/>
  <c r="K25" i="9758"/>
  <c r="I25" i="9758"/>
  <c r="H25" i="9758"/>
  <c r="F25" i="9758"/>
  <c r="G25" i="9758" s="1"/>
  <c r="C25" i="9758"/>
  <c r="V24" i="9758"/>
  <c r="U24" i="9758"/>
  <c r="L24" i="9758"/>
  <c r="K24" i="9758"/>
  <c r="I24" i="9758"/>
  <c r="H24" i="9758"/>
  <c r="F24" i="9758"/>
  <c r="G24" i="9758" s="1"/>
  <c r="C24" i="9758"/>
  <c r="V22" i="9758"/>
  <c r="U22" i="9758"/>
  <c r="L22" i="9758"/>
  <c r="K22" i="9758"/>
  <c r="I22" i="9758"/>
  <c r="H22" i="9758"/>
  <c r="F22" i="9758"/>
  <c r="G22" i="9758" s="1"/>
  <c r="C22" i="9758"/>
  <c r="V21" i="9758"/>
  <c r="U21" i="9758"/>
  <c r="L21" i="9758"/>
  <c r="K21" i="9758"/>
  <c r="I21" i="9758"/>
  <c r="H21" i="9758"/>
  <c r="F21" i="9758"/>
  <c r="G21" i="9758" s="1"/>
  <c r="C21" i="9758"/>
  <c r="V20" i="9758"/>
  <c r="U20" i="9758"/>
  <c r="L20" i="9758"/>
  <c r="K20" i="9758"/>
  <c r="I20" i="9758"/>
  <c r="H20" i="9758"/>
  <c r="F20" i="9758"/>
  <c r="G20" i="9758" s="1"/>
  <c r="C20" i="9758"/>
  <c r="V19" i="9758"/>
  <c r="U19" i="9758"/>
  <c r="L19" i="9758"/>
  <c r="K19" i="9758"/>
  <c r="K32" i="9758" s="1"/>
  <c r="I19" i="9758"/>
  <c r="H19" i="9758"/>
  <c r="F19" i="9758"/>
  <c r="G19" i="9758" s="1"/>
  <c r="C19" i="9758"/>
  <c r="I5" i="9758"/>
  <c r="O29" i="9757"/>
  <c r="D29" i="9757"/>
  <c r="C28" i="9757"/>
  <c r="V27" i="9757"/>
  <c r="U27" i="9757"/>
  <c r="L27" i="9757"/>
  <c r="K27" i="9757"/>
  <c r="I27" i="9757"/>
  <c r="H27" i="9757"/>
  <c r="G27" i="9757"/>
  <c r="F27" i="9757"/>
  <c r="C27" i="9757"/>
  <c r="V26" i="9757"/>
  <c r="U26" i="9757"/>
  <c r="L26" i="9757"/>
  <c r="K26" i="9757"/>
  <c r="I26" i="9757"/>
  <c r="H26" i="9757"/>
  <c r="G26" i="9757"/>
  <c r="F26" i="9757"/>
  <c r="C26" i="9757"/>
  <c r="V25" i="9757"/>
  <c r="U25" i="9757"/>
  <c r="L25" i="9757"/>
  <c r="K25" i="9757"/>
  <c r="I25" i="9757"/>
  <c r="H25" i="9757"/>
  <c r="G25" i="9757"/>
  <c r="F25" i="9757"/>
  <c r="C25" i="9757"/>
  <c r="V24" i="9757"/>
  <c r="U24" i="9757"/>
  <c r="L24" i="9757"/>
  <c r="K24" i="9757"/>
  <c r="I24" i="9757"/>
  <c r="H24" i="9757"/>
  <c r="G24" i="9757"/>
  <c r="F24" i="9757"/>
  <c r="C24" i="9757"/>
  <c r="V23" i="9757"/>
  <c r="U23" i="9757"/>
  <c r="L23" i="9757"/>
  <c r="K23" i="9757"/>
  <c r="I23" i="9757"/>
  <c r="H23" i="9757"/>
  <c r="G23" i="9757"/>
  <c r="F23" i="9757"/>
  <c r="C23" i="9757"/>
  <c r="V22" i="9757"/>
  <c r="U22" i="9757"/>
  <c r="L22" i="9757"/>
  <c r="K22" i="9757"/>
  <c r="I22" i="9757"/>
  <c r="H22" i="9757"/>
  <c r="G22" i="9757"/>
  <c r="F22" i="9757"/>
  <c r="C22" i="9757"/>
  <c r="V21" i="9757"/>
  <c r="U21" i="9757"/>
  <c r="L21" i="9757"/>
  <c r="K21" i="9757"/>
  <c r="I21" i="9757"/>
  <c r="H21" i="9757"/>
  <c r="G21" i="9757"/>
  <c r="F21" i="9757"/>
  <c r="C21" i="9757"/>
  <c r="V20" i="9757"/>
  <c r="U20" i="9757"/>
  <c r="L20" i="9757"/>
  <c r="K20" i="9757"/>
  <c r="I20" i="9757"/>
  <c r="H20" i="9757"/>
  <c r="F20" i="9757"/>
  <c r="G20" i="9757" s="1"/>
  <c r="C20" i="9757"/>
  <c r="V19" i="9757"/>
  <c r="U19" i="9757"/>
  <c r="L19" i="9757"/>
  <c r="K19" i="9757"/>
  <c r="I19" i="9757"/>
  <c r="H19" i="9757"/>
  <c r="F19" i="9757"/>
  <c r="G19" i="9757" s="1"/>
  <c r="C19" i="9757"/>
  <c r="I5" i="9757"/>
  <c r="O31" i="9756"/>
  <c r="D31" i="9756"/>
  <c r="C30" i="9756"/>
  <c r="V29" i="9756"/>
  <c r="U29" i="9756"/>
  <c r="L29" i="9756"/>
  <c r="K29" i="9756"/>
  <c r="I29" i="9756"/>
  <c r="H29" i="9756"/>
  <c r="G29" i="9756"/>
  <c r="F29" i="9756"/>
  <c r="C29" i="9756"/>
  <c r="V28" i="9756"/>
  <c r="U28" i="9756"/>
  <c r="L28" i="9756"/>
  <c r="K28" i="9756"/>
  <c r="I28" i="9756"/>
  <c r="H28" i="9756"/>
  <c r="F28" i="9756"/>
  <c r="G28" i="9756" s="1"/>
  <c r="C28" i="9756"/>
  <c r="V27" i="9756"/>
  <c r="U27" i="9756"/>
  <c r="L27" i="9756"/>
  <c r="K27" i="9756"/>
  <c r="I27" i="9756"/>
  <c r="H27" i="9756"/>
  <c r="F27" i="9756"/>
  <c r="G27" i="9756" s="1"/>
  <c r="C27" i="9756"/>
  <c r="V26" i="9756"/>
  <c r="U26" i="9756"/>
  <c r="L26" i="9756"/>
  <c r="K26" i="9756"/>
  <c r="I26" i="9756"/>
  <c r="H26" i="9756"/>
  <c r="F26" i="9756"/>
  <c r="G26" i="9756" s="1"/>
  <c r="C26" i="9756"/>
  <c r="V25" i="9756"/>
  <c r="U25" i="9756"/>
  <c r="L25" i="9756"/>
  <c r="K25" i="9756"/>
  <c r="I25" i="9756"/>
  <c r="H25" i="9756"/>
  <c r="F25" i="9756"/>
  <c r="G25" i="9756" s="1"/>
  <c r="C25" i="9756"/>
  <c r="V24" i="9756"/>
  <c r="U24" i="9756"/>
  <c r="L24" i="9756"/>
  <c r="K24" i="9756"/>
  <c r="I24" i="9756"/>
  <c r="H24" i="9756"/>
  <c r="F24" i="9756"/>
  <c r="G24" i="9756" s="1"/>
  <c r="C24" i="9756"/>
  <c r="V23" i="9756"/>
  <c r="U23" i="9756"/>
  <c r="L23" i="9756"/>
  <c r="K23" i="9756"/>
  <c r="I23" i="9756"/>
  <c r="H23" i="9756"/>
  <c r="F23" i="9756"/>
  <c r="G23" i="9756" s="1"/>
  <c r="C23" i="9756"/>
  <c r="V22" i="9756"/>
  <c r="U22" i="9756"/>
  <c r="L22" i="9756"/>
  <c r="K22" i="9756"/>
  <c r="I22" i="9756"/>
  <c r="H22" i="9756"/>
  <c r="F22" i="9756"/>
  <c r="G22" i="9756" s="1"/>
  <c r="C22" i="9756"/>
  <c r="V21" i="9756"/>
  <c r="U21" i="9756"/>
  <c r="L21" i="9756"/>
  <c r="K21" i="9756"/>
  <c r="I21" i="9756"/>
  <c r="H21" i="9756"/>
  <c r="F21" i="9756"/>
  <c r="G21" i="9756" s="1"/>
  <c r="C21" i="9756"/>
  <c r="V20" i="9756"/>
  <c r="U20" i="9756"/>
  <c r="L20" i="9756"/>
  <c r="K20" i="9756"/>
  <c r="I20" i="9756"/>
  <c r="H20" i="9756"/>
  <c r="F20" i="9756"/>
  <c r="G20" i="9756" s="1"/>
  <c r="C20" i="9756"/>
  <c r="V19" i="9756"/>
  <c r="U19" i="9756"/>
  <c r="L19" i="9756"/>
  <c r="K19" i="9756"/>
  <c r="K31" i="9756" s="1"/>
  <c r="I19" i="9756"/>
  <c r="H19" i="9756"/>
  <c r="F19" i="9756"/>
  <c r="G19" i="9756" s="1"/>
  <c r="C19" i="9756"/>
  <c r="I5" i="9756"/>
  <c r="O30" i="9755"/>
  <c r="D30" i="9755"/>
  <c r="C29" i="9755"/>
  <c r="V28" i="9755"/>
  <c r="U28" i="9755"/>
  <c r="L28" i="9755"/>
  <c r="K28" i="9755"/>
  <c r="I28" i="9755"/>
  <c r="H28" i="9755"/>
  <c r="G28" i="9755"/>
  <c r="F28" i="9755"/>
  <c r="C28" i="9755"/>
  <c r="V27" i="9755"/>
  <c r="U27" i="9755"/>
  <c r="L27" i="9755"/>
  <c r="K27" i="9755"/>
  <c r="I27" i="9755"/>
  <c r="H27" i="9755"/>
  <c r="G27" i="9755"/>
  <c r="F27" i="9755"/>
  <c r="C27" i="9755"/>
  <c r="V26" i="9755"/>
  <c r="U26" i="9755"/>
  <c r="L26" i="9755"/>
  <c r="K26" i="9755"/>
  <c r="I26" i="9755"/>
  <c r="H26" i="9755"/>
  <c r="G26" i="9755"/>
  <c r="F26" i="9755"/>
  <c r="C26" i="9755"/>
  <c r="V25" i="9755"/>
  <c r="U25" i="9755"/>
  <c r="L25" i="9755"/>
  <c r="K25" i="9755"/>
  <c r="I25" i="9755"/>
  <c r="H25" i="9755"/>
  <c r="G25" i="9755"/>
  <c r="F25" i="9755"/>
  <c r="C25" i="9755"/>
  <c r="V24" i="9755"/>
  <c r="U24" i="9755"/>
  <c r="L24" i="9755"/>
  <c r="K24" i="9755"/>
  <c r="I24" i="9755"/>
  <c r="H24" i="9755"/>
  <c r="G24" i="9755"/>
  <c r="F24" i="9755"/>
  <c r="C24" i="9755"/>
  <c r="V23" i="9755"/>
  <c r="U23" i="9755"/>
  <c r="L23" i="9755"/>
  <c r="K23" i="9755"/>
  <c r="I23" i="9755"/>
  <c r="H23" i="9755"/>
  <c r="G23" i="9755"/>
  <c r="F23" i="9755"/>
  <c r="C23" i="9755"/>
  <c r="V22" i="9755"/>
  <c r="U22" i="9755"/>
  <c r="L22" i="9755"/>
  <c r="K22" i="9755"/>
  <c r="I22" i="9755"/>
  <c r="H22" i="9755"/>
  <c r="G22" i="9755"/>
  <c r="F22" i="9755"/>
  <c r="C22" i="9755"/>
  <c r="V21" i="9755"/>
  <c r="U21" i="9755"/>
  <c r="L21" i="9755"/>
  <c r="K21" i="9755"/>
  <c r="I21" i="9755"/>
  <c r="H21" i="9755"/>
  <c r="G21" i="9755"/>
  <c r="F21" i="9755"/>
  <c r="C21" i="9755"/>
  <c r="V20" i="9755"/>
  <c r="U20" i="9755"/>
  <c r="L20" i="9755"/>
  <c r="K20" i="9755"/>
  <c r="I20" i="9755"/>
  <c r="H20" i="9755"/>
  <c r="F20" i="9755"/>
  <c r="G20" i="9755" s="1"/>
  <c r="C20" i="9755"/>
  <c r="V19" i="9755"/>
  <c r="U19" i="9755"/>
  <c r="L19" i="9755"/>
  <c r="K19" i="9755"/>
  <c r="I19" i="9755"/>
  <c r="H19" i="9755"/>
  <c r="F19" i="9755"/>
  <c r="G19" i="9755" s="1"/>
  <c r="C19" i="9755"/>
  <c r="I5" i="9755"/>
  <c r="O29" i="9753"/>
  <c r="D29" i="9753"/>
  <c r="C28" i="9753"/>
  <c r="V27" i="9753"/>
  <c r="U27" i="9753"/>
  <c r="L27" i="9753"/>
  <c r="K27" i="9753"/>
  <c r="I27" i="9753"/>
  <c r="H27" i="9753"/>
  <c r="G27" i="9753"/>
  <c r="F27" i="9753"/>
  <c r="C27" i="9753"/>
  <c r="V26" i="9753"/>
  <c r="U26" i="9753"/>
  <c r="L26" i="9753"/>
  <c r="K26" i="9753"/>
  <c r="I26" i="9753"/>
  <c r="H26" i="9753"/>
  <c r="G26" i="9753"/>
  <c r="F26" i="9753"/>
  <c r="C26" i="9753"/>
  <c r="V25" i="9753"/>
  <c r="U25" i="9753"/>
  <c r="L25" i="9753"/>
  <c r="K25" i="9753"/>
  <c r="I25" i="9753"/>
  <c r="H25" i="9753"/>
  <c r="G25" i="9753"/>
  <c r="F25" i="9753"/>
  <c r="C25" i="9753"/>
  <c r="V24" i="9753"/>
  <c r="U24" i="9753"/>
  <c r="L24" i="9753"/>
  <c r="K24" i="9753"/>
  <c r="I24" i="9753"/>
  <c r="H24" i="9753"/>
  <c r="G24" i="9753"/>
  <c r="F24" i="9753"/>
  <c r="C24" i="9753"/>
  <c r="V23" i="9753"/>
  <c r="U23" i="9753"/>
  <c r="L23" i="9753"/>
  <c r="K23" i="9753"/>
  <c r="I23" i="9753"/>
  <c r="H23" i="9753"/>
  <c r="G23" i="9753"/>
  <c r="F23" i="9753"/>
  <c r="C23" i="9753"/>
  <c r="V22" i="9753"/>
  <c r="U22" i="9753"/>
  <c r="L22" i="9753"/>
  <c r="K22" i="9753"/>
  <c r="I22" i="9753"/>
  <c r="H22" i="9753"/>
  <c r="G22" i="9753"/>
  <c r="F22" i="9753"/>
  <c r="C22" i="9753"/>
  <c r="V20" i="9753"/>
  <c r="U20" i="9753"/>
  <c r="L20" i="9753"/>
  <c r="K20" i="9753"/>
  <c r="I20" i="9753"/>
  <c r="H20" i="9753"/>
  <c r="F20" i="9753"/>
  <c r="G20" i="9753" s="1"/>
  <c r="C20" i="9753"/>
  <c r="V19" i="9753"/>
  <c r="U19" i="9753"/>
  <c r="L19" i="9753"/>
  <c r="K19" i="9753"/>
  <c r="I19" i="9753"/>
  <c r="H19" i="9753"/>
  <c r="F19" i="9753"/>
  <c r="G19" i="9753" s="1"/>
  <c r="C19" i="9753"/>
  <c r="I5" i="9753"/>
  <c r="O28" i="9752"/>
  <c r="D28" i="9752"/>
  <c r="C27" i="9752"/>
  <c r="V26" i="9752"/>
  <c r="U26" i="9752"/>
  <c r="L26" i="9752"/>
  <c r="K26" i="9752"/>
  <c r="I26" i="9752"/>
  <c r="H26" i="9752"/>
  <c r="G26" i="9752"/>
  <c r="F26" i="9752"/>
  <c r="C26" i="9752"/>
  <c r="V25" i="9752"/>
  <c r="U25" i="9752"/>
  <c r="L25" i="9752"/>
  <c r="K25" i="9752"/>
  <c r="I25" i="9752"/>
  <c r="H25" i="9752"/>
  <c r="G25" i="9752"/>
  <c r="F25" i="9752"/>
  <c r="C25" i="9752"/>
  <c r="V24" i="9752"/>
  <c r="U24" i="9752"/>
  <c r="L24" i="9752"/>
  <c r="K24" i="9752"/>
  <c r="I24" i="9752"/>
  <c r="H24" i="9752"/>
  <c r="G24" i="9752"/>
  <c r="F24" i="9752"/>
  <c r="C24" i="9752"/>
  <c r="V23" i="9752"/>
  <c r="U23" i="9752"/>
  <c r="L23" i="9752"/>
  <c r="K23" i="9752"/>
  <c r="I23" i="9752"/>
  <c r="H23" i="9752"/>
  <c r="G23" i="9752"/>
  <c r="F23" i="9752"/>
  <c r="C23" i="9752"/>
  <c r="V22" i="9752"/>
  <c r="U22" i="9752"/>
  <c r="L22" i="9752"/>
  <c r="K22" i="9752"/>
  <c r="I22" i="9752"/>
  <c r="H22" i="9752"/>
  <c r="F22" i="9752"/>
  <c r="G22" i="9752" s="1"/>
  <c r="C22" i="9752"/>
  <c r="V21" i="9752"/>
  <c r="U21" i="9752"/>
  <c r="L21" i="9752"/>
  <c r="K21" i="9752"/>
  <c r="I21" i="9752"/>
  <c r="H21" i="9752"/>
  <c r="F21" i="9752"/>
  <c r="G21" i="9752" s="1"/>
  <c r="C21" i="9752"/>
  <c r="V20" i="9752"/>
  <c r="U20" i="9752"/>
  <c r="L20" i="9752"/>
  <c r="K20" i="9752"/>
  <c r="I20" i="9752"/>
  <c r="H20" i="9752"/>
  <c r="F20" i="9752"/>
  <c r="G20" i="9752" s="1"/>
  <c r="C20" i="9752"/>
  <c r="V19" i="9752"/>
  <c r="U19" i="9752"/>
  <c r="L19" i="9752"/>
  <c r="K19" i="9752"/>
  <c r="I19" i="9752"/>
  <c r="H19" i="9752"/>
  <c r="F19" i="9752"/>
  <c r="G19" i="9752" s="1"/>
  <c r="C19" i="9752"/>
  <c r="I5" i="9752"/>
  <c r="O33" i="9751"/>
  <c r="D33" i="9751"/>
  <c r="C32" i="9751"/>
  <c r="V31" i="9751"/>
  <c r="U31" i="9751"/>
  <c r="L31" i="9751"/>
  <c r="K31" i="9751"/>
  <c r="I31" i="9751"/>
  <c r="H31" i="9751"/>
  <c r="G31" i="9751"/>
  <c r="F31" i="9751"/>
  <c r="C31" i="9751"/>
  <c r="V30" i="9751"/>
  <c r="U30" i="9751"/>
  <c r="L30" i="9751"/>
  <c r="K30" i="9751"/>
  <c r="I30" i="9751"/>
  <c r="H30" i="9751"/>
  <c r="F30" i="9751"/>
  <c r="G30" i="9751" s="1"/>
  <c r="C30" i="9751"/>
  <c r="V29" i="9751"/>
  <c r="U29" i="9751"/>
  <c r="L29" i="9751"/>
  <c r="K29" i="9751"/>
  <c r="I29" i="9751"/>
  <c r="H29" i="9751"/>
  <c r="F29" i="9751"/>
  <c r="G29" i="9751" s="1"/>
  <c r="C29" i="9751"/>
  <c r="V28" i="9751"/>
  <c r="U28" i="9751"/>
  <c r="L28" i="9751"/>
  <c r="K28" i="9751"/>
  <c r="I28" i="9751"/>
  <c r="H28" i="9751"/>
  <c r="F28" i="9751"/>
  <c r="G28" i="9751" s="1"/>
  <c r="C28" i="9751"/>
  <c r="V27" i="9751"/>
  <c r="U27" i="9751"/>
  <c r="L27" i="9751"/>
  <c r="K27" i="9751"/>
  <c r="I27" i="9751"/>
  <c r="H27" i="9751"/>
  <c r="F27" i="9751"/>
  <c r="G27" i="9751" s="1"/>
  <c r="C27" i="9751"/>
  <c r="V26" i="9751"/>
  <c r="U26" i="9751"/>
  <c r="L26" i="9751"/>
  <c r="K26" i="9751"/>
  <c r="I26" i="9751"/>
  <c r="H26" i="9751"/>
  <c r="F26" i="9751"/>
  <c r="G26" i="9751" s="1"/>
  <c r="C26" i="9751"/>
  <c r="V25" i="9751"/>
  <c r="U25" i="9751"/>
  <c r="L25" i="9751"/>
  <c r="K25" i="9751"/>
  <c r="I25" i="9751"/>
  <c r="H25" i="9751"/>
  <c r="F25" i="9751"/>
  <c r="G25" i="9751" s="1"/>
  <c r="C25" i="9751"/>
  <c r="V24" i="9751"/>
  <c r="U24" i="9751"/>
  <c r="L24" i="9751"/>
  <c r="K24" i="9751"/>
  <c r="I24" i="9751"/>
  <c r="H24" i="9751"/>
  <c r="F24" i="9751"/>
  <c r="G24" i="9751" s="1"/>
  <c r="C24" i="9751"/>
  <c r="V23" i="9751"/>
  <c r="U23" i="9751"/>
  <c r="L23" i="9751"/>
  <c r="K23" i="9751"/>
  <c r="I23" i="9751"/>
  <c r="H23" i="9751"/>
  <c r="F23" i="9751"/>
  <c r="G23" i="9751" s="1"/>
  <c r="C23" i="9751"/>
  <c r="V22" i="9751"/>
  <c r="U22" i="9751"/>
  <c r="L22" i="9751"/>
  <c r="K22" i="9751"/>
  <c r="I22" i="9751"/>
  <c r="H22" i="9751"/>
  <c r="F22" i="9751"/>
  <c r="G22" i="9751" s="1"/>
  <c r="C22" i="9751"/>
  <c r="V20" i="9751"/>
  <c r="U20" i="9751"/>
  <c r="L20" i="9751"/>
  <c r="K20" i="9751"/>
  <c r="I20" i="9751"/>
  <c r="H20" i="9751"/>
  <c r="F20" i="9751"/>
  <c r="G20" i="9751" s="1"/>
  <c r="C20" i="9751"/>
  <c r="V19" i="9751"/>
  <c r="U19" i="9751"/>
  <c r="L19" i="9751"/>
  <c r="K19" i="9751"/>
  <c r="I19" i="9751"/>
  <c r="H19" i="9751"/>
  <c r="F19" i="9751"/>
  <c r="G19" i="9751" s="1"/>
  <c r="C19" i="9751"/>
  <c r="I5" i="9751"/>
  <c r="O30" i="9750"/>
  <c r="D30" i="9750"/>
  <c r="C29" i="9750"/>
  <c r="V28" i="9750"/>
  <c r="U28" i="9750"/>
  <c r="L28" i="9750"/>
  <c r="K28" i="9750"/>
  <c r="I28" i="9750"/>
  <c r="H28" i="9750"/>
  <c r="G28" i="9750"/>
  <c r="F28" i="9750"/>
  <c r="C28" i="9750"/>
  <c r="V27" i="9750"/>
  <c r="U27" i="9750"/>
  <c r="L27" i="9750"/>
  <c r="K27" i="9750"/>
  <c r="I27" i="9750"/>
  <c r="H27" i="9750"/>
  <c r="G27" i="9750"/>
  <c r="F27" i="9750"/>
  <c r="C27" i="9750"/>
  <c r="V26" i="9750"/>
  <c r="U26" i="9750"/>
  <c r="L26" i="9750"/>
  <c r="K26" i="9750"/>
  <c r="I26" i="9750"/>
  <c r="H26" i="9750"/>
  <c r="F26" i="9750"/>
  <c r="G26" i="9750" s="1"/>
  <c r="C26" i="9750"/>
  <c r="V25" i="9750"/>
  <c r="U25" i="9750"/>
  <c r="L25" i="9750"/>
  <c r="K25" i="9750"/>
  <c r="I25" i="9750"/>
  <c r="H25" i="9750"/>
  <c r="F25" i="9750"/>
  <c r="G25" i="9750" s="1"/>
  <c r="C25" i="9750"/>
  <c r="V24" i="9750"/>
  <c r="U24" i="9750"/>
  <c r="L24" i="9750"/>
  <c r="K24" i="9750"/>
  <c r="I24" i="9750"/>
  <c r="H24" i="9750"/>
  <c r="F24" i="9750"/>
  <c r="G24" i="9750" s="1"/>
  <c r="C24" i="9750"/>
  <c r="V23" i="9750"/>
  <c r="U23" i="9750"/>
  <c r="L23" i="9750"/>
  <c r="K23" i="9750"/>
  <c r="I23" i="9750"/>
  <c r="H23" i="9750"/>
  <c r="F23" i="9750"/>
  <c r="G23" i="9750" s="1"/>
  <c r="C23" i="9750"/>
  <c r="V21" i="9750"/>
  <c r="U21" i="9750"/>
  <c r="L21" i="9750"/>
  <c r="K21" i="9750"/>
  <c r="I21" i="9750"/>
  <c r="H21" i="9750"/>
  <c r="F21" i="9750"/>
  <c r="G21" i="9750" s="1"/>
  <c r="C21" i="9750"/>
  <c r="V20" i="9750"/>
  <c r="U20" i="9750"/>
  <c r="L20" i="9750"/>
  <c r="K20" i="9750"/>
  <c r="I20" i="9750"/>
  <c r="H20" i="9750"/>
  <c r="F20" i="9750"/>
  <c r="G20" i="9750" s="1"/>
  <c r="C20" i="9750"/>
  <c r="V19" i="9750"/>
  <c r="U19" i="9750"/>
  <c r="L19" i="9750"/>
  <c r="K19" i="9750"/>
  <c r="I19" i="9750"/>
  <c r="H19" i="9750"/>
  <c r="F19" i="9750"/>
  <c r="G19" i="9750" s="1"/>
  <c r="C19" i="9750"/>
  <c r="I5" i="9750"/>
  <c r="O33" i="9749"/>
  <c r="D33" i="9749"/>
  <c r="C32" i="9749"/>
  <c r="V31" i="9749"/>
  <c r="U31" i="9749"/>
  <c r="L31" i="9749"/>
  <c r="K31" i="9749"/>
  <c r="I31" i="9749"/>
  <c r="H31" i="9749"/>
  <c r="G31" i="9749"/>
  <c r="F31" i="9749"/>
  <c r="C31" i="9749"/>
  <c r="V30" i="9749"/>
  <c r="U30" i="9749"/>
  <c r="L30" i="9749"/>
  <c r="K30" i="9749"/>
  <c r="I30" i="9749"/>
  <c r="H30" i="9749"/>
  <c r="F30" i="9749"/>
  <c r="G30" i="9749" s="1"/>
  <c r="C30" i="9749"/>
  <c r="V29" i="9749"/>
  <c r="U29" i="9749"/>
  <c r="L29" i="9749"/>
  <c r="K29" i="9749"/>
  <c r="I29" i="9749"/>
  <c r="H29" i="9749"/>
  <c r="F29" i="9749"/>
  <c r="G29" i="9749" s="1"/>
  <c r="C29" i="9749"/>
  <c r="V28" i="9749"/>
  <c r="U28" i="9749"/>
  <c r="L28" i="9749"/>
  <c r="K28" i="9749"/>
  <c r="I28" i="9749"/>
  <c r="H28" i="9749"/>
  <c r="F28" i="9749"/>
  <c r="G28" i="9749" s="1"/>
  <c r="C28" i="9749"/>
  <c r="V27" i="9749"/>
  <c r="U27" i="9749"/>
  <c r="L27" i="9749"/>
  <c r="K27" i="9749"/>
  <c r="I27" i="9749"/>
  <c r="H27" i="9749"/>
  <c r="F27" i="9749"/>
  <c r="G27" i="9749" s="1"/>
  <c r="C27" i="9749"/>
  <c r="V26" i="9749"/>
  <c r="U26" i="9749"/>
  <c r="L26" i="9749"/>
  <c r="K26" i="9749"/>
  <c r="I26" i="9749"/>
  <c r="H26" i="9749"/>
  <c r="F26" i="9749"/>
  <c r="G26" i="9749" s="1"/>
  <c r="C26" i="9749"/>
  <c r="V25" i="9749"/>
  <c r="U25" i="9749"/>
  <c r="L25" i="9749"/>
  <c r="K25" i="9749"/>
  <c r="I25" i="9749"/>
  <c r="H25" i="9749"/>
  <c r="F25" i="9749"/>
  <c r="G25" i="9749" s="1"/>
  <c r="C25" i="9749"/>
  <c r="V24" i="9749"/>
  <c r="U24" i="9749"/>
  <c r="L24" i="9749"/>
  <c r="K24" i="9749"/>
  <c r="I24" i="9749"/>
  <c r="H24" i="9749"/>
  <c r="F24" i="9749"/>
  <c r="G24" i="9749" s="1"/>
  <c r="C24" i="9749"/>
  <c r="V23" i="9749"/>
  <c r="U23" i="9749"/>
  <c r="L23" i="9749"/>
  <c r="K23" i="9749"/>
  <c r="I23" i="9749"/>
  <c r="H23" i="9749"/>
  <c r="F23" i="9749"/>
  <c r="G23" i="9749" s="1"/>
  <c r="C23" i="9749"/>
  <c r="V22" i="9749"/>
  <c r="U22" i="9749"/>
  <c r="L22" i="9749"/>
  <c r="K22" i="9749"/>
  <c r="I22" i="9749"/>
  <c r="H22" i="9749"/>
  <c r="F22" i="9749"/>
  <c r="G22" i="9749" s="1"/>
  <c r="C22" i="9749"/>
  <c r="V21" i="9749"/>
  <c r="U21" i="9749"/>
  <c r="L21" i="9749"/>
  <c r="K21" i="9749"/>
  <c r="I21" i="9749"/>
  <c r="H21" i="9749"/>
  <c r="F21" i="9749"/>
  <c r="G21" i="9749" s="1"/>
  <c r="C21" i="9749"/>
  <c r="V20" i="9749"/>
  <c r="U20" i="9749"/>
  <c r="L20" i="9749"/>
  <c r="K20" i="9749"/>
  <c r="I20" i="9749"/>
  <c r="H20" i="9749"/>
  <c r="F20" i="9749"/>
  <c r="G20" i="9749" s="1"/>
  <c r="C20" i="9749"/>
  <c r="V19" i="9749"/>
  <c r="U19" i="9749"/>
  <c r="L19" i="9749"/>
  <c r="K19" i="9749"/>
  <c r="I19" i="9749"/>
  <c r="H19" i="9749"/>
  <c r="F19" i="9749"/>
  <c r="G19" i="9749" s="1"/>
  <c r="C19" i="9749"/>
  <c r="I5" i="9749"/>
  <c r="O28" i="9748"/>
  <c r="D28" i="9748"/>
  <c r="C27" i="9748"/>
  <c r="V26" i="9748"/>
  <c r="U26" i="9748"/>
  <c r="L26" i="9748"/>
  <c r="K26" i="9748"/>
  <c r="I26" i="9748"/>
  <c r="H26" i="9748"/>
  <c r="G26" i="9748"/>
  <c r="F26" i="9748"/>
  <c r="C26" i="9748"/>
  <c r="V25" i="9748"/>
  <c r="U25" i="9748"/>
  <c r="L25" i="9748"/>
  <c r="K25" i="9748"/>
  <c r="I25" i="9748"/>
  <c r="H25" i="9748"/>
  <c r="G25" i="9748"/>
  <c r="F25" i="9748"/>
  <c r="C25" i="9748"/>
  <c r="V24" i="9748"/>
  <c r="U24" i="9748"/>
  <c r="L24" i="9748"/>
  <c r="K24" i="9748"/>
  <c r="I24" i="9748"/>
  <c r="H24" i="9748"/>
  <c r="G24" i="9748"/>
  <c r="F24" i="9748"/>
  <c r="C24" i="9748"/>
  <c r="V23" i="9748"/>
  <c r="U23" i="9748"/>
  <c r="L23" i="9748"/>
  <c r="K23" i="9748"/>
  <c r="I23" i="9748"/>
  <c r="H23" i="9748"/>
  <c r="G23" i="9748"/>
  <c r="F23" i="9748"/>
  <c r="C23" i="9748"/>
  <c r="V22" i="9748"/>
  <c r="U22" i="9748"/>
  <c r="L22" i="9748"/>
  <c r="K22" i="9748"/>
  <c r="I22" i="9748"/>
  <c r="H22" i="9748"/>
  <c r="G22" i="9748"/>
  <c r="F22" i="9748"/>
  <c r="C22" i="9748"/>
  <c r="V21" i="9748"/>
  <c r="U21" i="9748"/>
  <c r="L21" i="9748"/>
  <c r="K21" i="9748"/>
  <c r="I21" i="9748"/>
  <c r="H21" i="9748"/>
  <c r="G21" i="9748"/>
  <c r="F21" i="9748"/>
  <c r="C21" i="9748"/>
  <c r="V20" i="9748"/>
  <c r="U20" i="9748"/>
  <c r="L20" i="9748"/>
  <c r="K20" i="9748"/>
  <c r="I20" i="9748"/>
  <c r="H20" i="9748"/>
  <c r="G20" i="9748"/>
  <c r="F20" i="9748"/>
  <c r="C20" i="9748"/>
  <c r="V19" i="9748"/>
  <c r="U19" i="9748"/>
  <c r="L19" i="9748"/>
  <c r="K19" i="9748"/>
  <c r="I19" i="9748"/>
  <c r="H19" i="9748"/>
  <c r="F19" i="9748"/>
  <c r="G19" i="9748" s="1"/>
  <c r="C19" i="9748"/>
  <c r="I5" i="9748"/>
  <c r="O28" i="9747"/>
  <c r="D28" i="9747"/>
  <c r="C27" i="9747"/>
  <c r="V26" i="9747"/>
  <c r="U26" i="9747"/>
  <c r="L26" i="9747"/>
  <c r="K26" i="9747"/>
  <c r="I26" i="9747"/>
  <c r="H26" i="9747"/>
  <c r="G26" i="9747"/>
  <c r="F26" i="9747"/>
  <c r="C26" i="9747"/>
  <c r="V25" i="9747"/>
  <c r="U25" i="9747"/>
  <c r="L25" i="9747"/>
  <c r="K25" i="9747"/>
  <c r="I25" i="9747"/>
  <c r="H25" i="9747"/>
  <c r="F25" i="9747"/>
  <c r="G25" i="9747" s="1"/>
  <c r="C25" i="9747"/>
  <c r="V24" i="9747"/>
  <c r="U24" i="9747"/>
  <c r="L24" i="9747"/>
  <c r="K24" i="9747"/>
  <c r="I24" i="9747"/>
  <c r="H24" i="9747"/>
  <c r="F24" i="9747"/>
  <c r="G24" i="9747" s="1"/>
  <c r="C24" i="9747"/>
  <c r="V23" i="9747"/>
  <c r="U23" i="9747"/>
  <c r="L23" i="9747"/>
  <c r="K23" i="9747"/>
  <c r="I23" i="9747"/>
  <c r="H23" i="9747"/>
  <c r="F23" i="9747"/>
  <c r="G23" i="9747" s="1"/>
  <c r="C23" i="9747"/>
  <c r="V22" i="9747"/>
  <c r="U22" i="9747"/>
  <c r="L22" i="9747"/>
  <c r="K22" i="9747"/>
  <c r="I22" i="9747"/>
  <c r="H22" i="9747"/>
  <c r="F22" i="9747"/>
  <c r="G22" i="9747" s="1"/>
  <c r="C22" i="9747"/>
  <c r="V21" i="9747"/>
  <c r="U21" i="9747"/>
  <c r="L21" i="9747"/>
  <c r="K21" i="9747"/>
  <c r="I21" i="9747"/>
  <c r="H21" i="9747"/>
  <c r="F21" i="9747"/>
  <c r="G21" i="9747" s="1"/>
  <c r="C21" i="9747"/>
  <c r="V20" i="9747"/>
  <c r="U20" i="9747"/>
  <c r="L20" i="9747"/>
  <c r="K20" i="9747"/>
  <c r="I20" i="9747"/>
  <c r="H20" i="9747"/>
  <c r="F20" i="9747"/>
  <c r="G20" i="9747" s="1"/>
  <c r="C20" i="9747"/>
  <c r="V19" i="9747"/>
  <c r="U19" i="9747"/>
  <c r="L19" i="9747"/>
  <c r="K19" i="9747"/>
  <c r="I19" i="9747"/>
  <c r="H19" i="9747"/>
  <c r="F19" i="9747"/>
  <c r="G19" i="9747" s="1"/>
  <c r="C19" i="9747"/>
  <c r="I5" i="9747"/>
  <c r="O29" i="9746"/>
  <c r="D29" i="9746"/>
  <c r="C28" i="9746"/>
  <c r="V27" i="9746"/>
  <c r="U27" i="9746"/>
  <c r="L27" i="9746"/>
  <c r="K27" i="9746"/>
  <c r="I27" i="9746"/>
  <c r="H27" i="9746"/>
  <c r="G27" i="9746"/>
  <c r="F27" i="9746"/>
  <c r="C27" i="9746"/>
  <c r="V26" i="9746"/>
  <c r="U26" i="9746"/>
  <c r="L26" i="9746"/>
  <c r="K26" i="9746"/>
  <c r="I26" i="9746"/>
  <c r="H26" i="9746"/>
  <c r="F26" i="9746"/>
  <c r="G26" i="9746" s="1"/>
  <c r="C26" i="9746"/>
  <c r="V25" i="9746"/>
  <c r="U25" i="9746"/>
  <c r="L25" i="9746"/>
  <c r="K25" i="9746"/>
  <c r="I25" i="9746"/>
  <c r="H25" i="9746"/>
  <c r="F25" i="9746"/>
  <c r="G25" i="9746" s="1"/>
  <c r="C25" i="9746"/>
  <c r="V24" i="9746"/>
  <c r="U24" i="9746"/>
  <c r="L24" i="9746"/>
  <c r="K24" i="9746"/>
  <c r="I24" i="9746"/>
  <c r="H24" i="9746"/>
  <c r="F24" i="9746"/>
  <c r="G24" i="9746" s="1"/>
  <c r="C24" i="9746"/>
  <c r="V23" i="9746"/>
  <c r="U23" i="9746"/>
  <c r="L23" i="9746"/>
  <c r="K23" i="9746"/>
  <c r="I23" i="9746"/>
  <c r="H23" i="9746"/>
  <c r="F23" i="9746"/>
  <c r="G23" i="9746" s="1"/>
  <c r="C23" i="9746"/>
  <c r="V22" i="9746"/>
  <c r="U22" i="9746"/>
  <c r="L22" i="9746"/>
  <c r="K22" i="9746"/>
  <c r="I22" i="9746"/>
  <c r="H22" i="9746"/>
  <c r="F22" i="9746"/>
  <c r="G22" i="9746" s="1"/>
  <c r="C22" i="9746"/>
  <c r="V21" i="9746"/>
  <c r="U21" i="9746"/>
  <c r="L21" i="9746"/>
  <c r="K21" i="9746"/>
  <c r="I21" i="9746"/>
  <c r="H21" i="9746"/>
  <c r="F21" i="9746"/>
  <c r="G21" i="9746" s="1"/>
  <c r="C21" i="9746"/>
  <c r="V20" i="9746"/>
  <c r="U20" i="9746"/>
  <c r="L20" i="9746"/>
  <c r="K20" i="9746"/>
  <c r="I20" i="9746"/>
  <c r="H20" i="9746"/>
  <c r="F20" i="9746"/>
  <c r="G20" i="9746" s="1"/>
  <c r="C20" i="9746"/>
  <c r="V19" i="9746"/>
  <c r="U19" i="9746"/>
  <c r="L19" i="9746"/>
  <c r="K19" i="9746"/>
  <c r="I19" i="9746"/>
  <c r="H19" i="9746"/>
  <c r="F19" i="9746"/>
  <c r="G19" i="9746" s="1"/>
  <c r="C19" i="9746"/>
  <c r="I5" i="9746"/>
  <c r="O25" i="9745"/>
  <c r="D25" i="9745"/>
  <c r="C24" i="9745"/>
  <c r="V23" i="9745"/>
  <c r="U23" i="9745"/>
  <c r="L23" i="9745"/>
  <c r="K23" i="9745"/>
  <c r="I23" i="9745"/>
  <c r="H23" i="9745"/>
  <c r="G23" i="9745"/>
  <c r="F23" i="9745"/>
  <c r="C23" i="9745"/>
  <c r="V22" i="9745"/>
  <c r="U22" i="9745"/>
  <c r="L22" i="9745"/>
  <c r="K22" i="9745"/>
  <c r="I22" i="9745"/>
  <c r="H22" i="9745"/>
  <c r="G22" i="9745"/>
  <c r="F22" i="9745"/>
  <c r="C22" i="9745"/>
  <c r="V21" i="9745"/>
  <c r="U21" i="9745"/>
  <c r="L21" i="9745"/>
  <c r="K21" i="9745"/>
  <c r="I21" i="9745"/>
  <c r="H21" i="9745"/>
  <c r="G21" i="9745"/>
  <c r="F21" i="9745"/>
  <c r="C21" i="9745"/>
  <c r="V20" i="9745"/>
  <c r="U20" i="9745"/>
  <c r="L20" i="9745"/>
  <c r="K20" i="9745"/>
  <c r="I20" i="9745"/>
  <c r="H20" i="9745"/>
  <c r="F20" i="9745"/>
  <c r="G20" i="9745" s="1"/>
  <c r="C20" i="9745"/>
  <c r="V19" i="9745"/>
  <c r="U19" i="9745"/>
  <c r="L19" i="9745"/>
  <c r="K19" i="9745"/>
  <c r="I19" i="9745"/>
  <c r="H19" i="9745"/>
  <c r="F19" i="9745"/>
  <c r="G19" i="9745" s="1"/>
  <c r="C19" i="9745"/>
  <c r="I5" i="9745"/>
  <c r="O28" i="9744"/>
  <c r="D28" i="9744"/>
  <c r="C27" i="9744"/>
  <c r="V26" i="9744"/>
  <c r="U26" i="9744"/>
  <c r="L26" i="9744"/>
  <c r="K26" i="9744"/>
  <c r="I26" i="9744"/>
  <c r="H26" i="9744"/>
  <c r="G26" i="9744"/>
  <c r="F26" i="9744"/>
  <c r="C26" i="9744"/>
  <c r="V25" i="9744"/>
  <c r="U25" i="9744"/>
  <c r="L25" i="9744"/>
  <c r="K25" i="9744"/>
  <c r="I25" i="9744"/>
  <c r="H25" i="9744"/>
  <c r="F25" i="9744"/>
  <c r="G25" i="9744" s="1"/>
  <c r="C25" i="9744"/>
  <c r="V24" i="9744"/>
  <c r="U24" i="9744"/>
  <c r="L24" i="9744"/>
  <c r="K24" i="9744"/>
  <c r="I24" i="9744"/>
  <c r="H24" i="9744"/>
  <c r="F24" i="9744"/>
  <c r="G24" i="9744" s="1"/>
  <c r="C24" i="9744"/>
  <c r="V23" i="9744"/>
  <c r="U23" i="9744"/>
  <c r="L23" i="9744"/>
  <c r="K23" i="9744"/>
  <c r="I23" i="9744"/>
  <c r="H23" i="9744"/>
  <c r="F23" i="9744"/>
  <c r="G23" i="9744" s="1"/>
  <c r="C23" i="9744"/>
  <c r="V21" i="9744"/>
  <c r="U21" i="9744"/>
  <c r="L21" i="9744"/>
  <c r="K21" i="9744"/>
  <c r="I21" i="9744"/>
  <c r="H21" i="9744"/>
  <c r="F21" i="9744"/>
  <c r="G21" i="9744" s="1"/>
  <c r="C21" i="9744"/>
  <c r="V20" i="9744"/>
  <c r="U20" i="9744"/>
  <c r="L20" i="9744"/>
  <c r="K20" i="9744"/>
  <c r="I20" i="9744"/>
  <c r="H20" i="9744"/>
  <c r="F20" i="9744"/>
  <c r="G20" i="9744" s="1"/>
  <c r="C20" i="9744"/>
  <c r="V19" i="9744"/>
  <c r="U19" i="9744"/>
  <c r="L19" i="9744"/>
  <c r="K19" i="9744"/>
  <c r="I19" i="9744"/>
  <c r="H19" i="9744"/>
  <c r="F19" i="9744"/>
  <c r="G19" i="9744" s="1"/>
  <c r="C19" i="9744"/>
  <c r="I5" i="9744"/>
  <c r="O26" i="9743"/>
  <c r="D26" i="9743"/>
  <c r="C25" i="9743"/>
  <c r="V24" i="9743"/>
  <c r="U24" i="9743"/>
  <c r="L24" i="9743"/>
  <c r="K24" i="9743"/>
  <c r="I24" i="9743"/>
  <c r="H24" i="9743"/>
  <c r="G24" i="9743"/>
  <c r="F24" i="9743"/>
  <c r="C24" i="9743"/>
  <c r="V23" i="9743"/>
  <c r="U23" i="9743"/>
  <c r="L23" i="9743"/>
  <c r="K23" i="9743"/>
  <c r="I23" i="9743"/>
  <c r="H23" i="9743"/>
  <c r="F23" i="9743"/>
  <c r="G23" i="9743" s="1"/>
  <c r="C23" i="9743"/>
  <c r="V22" i="9743"/>
  <c r="U22" i="9743"/>
  <c r="L22" i="9743"/>
  <c r="K22" i="9743"/>
  <c r="I22" i="9743"/>
  <c r="H22" i="9743"/>
  <c r="F22" i="9743"/>
  <c r="G22" i="9743" s="1"/>
  <c r="C22" i="9743"/>
  <c r="V21" i="9743"/>
  <c r="U21" i="9743"/>
  <c r="L21" i="9743"/>
  <c r="K21" i="9743"/>
  <c r="I21" i="9743"/>
  <c r="H21" i="9743"/>
  <c r="F21" i="9743"/>
  <c r="G21" i="9743" s="1"/>
  <c r="C21" i="9743"/>
  <c r="V20" i="9743"/>
  <c r="U20" i="9743"/>
  <c r="L20" i="9743"/>
  <c r="K20" i="9743"/>
  <c r="I20" i="9743"/>
  <c r="H20" i="9743"/>
  <c r="F20" i="9743"/>
  <c r="G20" i="9743" s="1"/>
  <c r="C20" i="9743"/>
  <c r="V19" i="9743"/>
  <c r="U19" i="9743"/>
  <c r="L19" i="9743"/>
  <c r="K19" i="9743"/>
  <c r="I19" i="9743"/>
  <c r="H19" i="9743"/>
  <c r="F19" i="9743"/>
  <c r="G19" i="9743" s="1"/>
  <c r="C19" i="9743"/>
  <c r="I5" i="9743"/>
  <c r="O27" i="9742"/>
  <c r="D27" i="9742"/>
  <c r="C26" i="9742"/>
  <c r="V25" i="9742"/>
  <c r="U25" i="9742"/>
  <c r="L25" i="9742"/>
  <c r="K25" i="9742"/>
  <c r="I25" i="9742"/>
  <c r="H25" i="9742"/>
  <c r="F25" i="9742"/>
  <c r="G25" i="9742" s="1"/>
  <c r="C25" i="9742"/>
  <c r="V24" i="9742"/>
  <c r="U24" i="9742"/>
  <c r="L24" i="9742"/>
  <c r="K24" i="9742"/>
  <c r="I24" i="9742"/>
  <c r="H24" i="9742"/>
  <c r="F24" i="9742"/>
  <c r="G24" i="9742" s="1"/>
  <c r="C24" i="9742"/>
  <c r="V23" i="9742"/>
  <c r="U23" i="9742"/>
  <c r="L23" i="9742"/>
  <c r="K23" i="9742"/>
  <c r="I23" i="9742"/>
  <c r="H23" i="9742"/>
  <c r="F23" i="9742"/>
  <c r="G23" i="9742" s="1"/>
  <c r="C23" i="9742"/>
  <c r="V22" i="9742"/>
  <c r="U22" i="9742"/>
  <c r="L22" i="9742"/>
  <c r="K22" i="9742"/>
  <c r="I22" i="9742"/>
  <c r="H22" i="9742"/>
  <c r="F22" i="9742"/>
  <c r="G22" i="9742" s="1"/>
  <c r="C22" i="9742"/>
  <c r="V21" i="9742"/>
  <c r="U21" i="9742"/>
  <c r="L21" i="9742"/>
  <c r="K21" i="9742"/>
  <c r="I21" i="9742"/>
  <c r="H21" i="9742"/>
  <c r="F21" i="9742"/>
  <c r="G21" i="9742" s="1"/>
  <c r="C21" i="9742"/>
  <c r="V20" i="9742"/>
  <c r="U20" i="9742"/>
  <c r="L20" i="9742"/>
  <c r="K20" i="9742"/>
  <c r="I20" i="9742"/>
  <c r="H20" i="9742"/>
  <c r="F20" i="9742"/>
  <c r="G20" i="9742" s="1"/>
  <c r="C20" i="9742"/>
  <c r="V19" i="9742"/>
  <c r="U19" i="9742"/>
  <c r="L19" i="9742"/>
  <c r="K19" i="9742"/>
  <c r="I19" i="9742"/>
  <c r="H19" i="9742"/>
  <c r="F19" i="9742"/>
  <c r="G19" i="9742" s="1"/>
  <c r="C19" i="9742"/>
  <c r="I5" i="9742"/>
  <c r="O30" i="9741"/>
  <c r="D30" i="9741"/>
  <c r="C29" i="9741"/>
  <c r="V28" i="9741"/>
  <c r="U28" i="9741"/>
  <c r="L28" i="9741"/>
  <c r="K28" i="9741"/>
  <c r="I28" i="9741"/>
  <c r="H28" i="9741"/>
  <c r="G28" i="9741"/>
  <c r="F28" i="9741"/>
  <c r="C28" i="9741"/>
  <c r="V27" i="9741"/>
  <c r="U27" i="9741"/>
  <c r="L27" i="9741"/>
  <c r="K27" i="9741"/>
  <c r="I27" i="9741"/>
  <c r="H27" i="9741"/>
  <c r="G27" i="9741"/>
  <c r="F27" i="9741"/>
  <c r="C27" i="9741"/>
  <c r="V26" i="9741"/>
  <c r="U26" i="9741"/>
  <c r="L26" i="9741"/>
  <c r="K26" i="9741"/>
  <c r="I26" i="9741"/>
  <c r="H26" i="9741"/>
  <c r="G26" i="9741"/>
  <c r="F26" i="9741"/>
  <c r="C26" i="9741"/>
  <c r="V25" i="9741"/>
  <c r="U25" i="9741"/>
  <c r="L25" i="9741"/>
  <c r="K25" i="9741"/>
  <c r="I25" i="9741"/>
  <c r="H25" i="9741"/>
  <c r="F25" i="9741"/>
  <c r="G25" i="9741" s="1"/>
  <c r="C25" i="9741"/>
  <c r="V24" i="9741"/>
  <c r="U24" i="9741"/>
  <c r="L24" i="9741"/>
  <c r="K24" i="9741"/>
  <c r="I24" i="9741"/>
  <c r="H24" i="9741"/>
  <c r="F24" i="9741"/>
  <c r="G24" i="9741" s="1"/>
  <c r="C24" i="9741"/>
  <c r="V23" i="9741"/>
  <c r="U23" i="9741"/>
  <c r="L23" i="9741"/>
  <c r="K23" i="9741"/>
  <c r="I23" i="9741"/>
  <c r="H23" i="9741"/>
  <c r="F23" i="9741"/>
  <c r="G23" i="9741" s="1"/>
  <c r="C23" i="9741"/>
  <c r="V22" i="9741"/>
  <c r="U22" i="9741"/>
  <c r="L22" i="9741"/>
  <c r="K22" i="9741"/>
  <c r="I22" i="9741"/>
  <c r="H22" i="9741"/>
  <c r="F22" i="9741"/>
  <c r="G22" i="9741" s="1"/>
  <c r="C22" i="9741"/>
  <c r="V21" i="9741"/>
  <c r="U21" i="9741"/>
  <c r="L21" i="9741"/>
  <c r="K21" i="9741"/>
  <c r="I21" i="9741"/>
  <c r="H21" i="9741"/>
  <c r="F21" i="9741"/>
  <c r="G21" i="9741" s="1"/>
  <c r="D21" i="9741"/>
  <c r="C21" i="9741"/>
  <c r="V20" i="9741"/>
  <c r="U20" i="9741"/>
  <c r="L20" i="9741"/>
  <c r="K20" i="9741"/>
  <c r="I20" i="9741"/>
  <c r="H20" i="9741"/>
  <c r="F20" i="9741"/>
  <c r="G20" i="9741" s="1"/>
  <c r="D20" i="9741"/>
  <c r="C20" i="9741"/>
  <c r="V19" i="9741"/>
  <c r="U19" i="9741"/>
  <c r="L19" i="9741"/>
  <c r="K19" i="9741"/>
  <c r="I19" i="9741"/>
  <c r="H19" i="9741"/>
  <c r="F19" i="9741"/>
  <c r="G19" i="9741" s="1"/>
  <c r="D19" i="9741"/>
  <c r="C19" i="9741"/>
  <c r="I5" i="9741"/>
  <c r="O30" i="9740"/>
  <c r="D30" i="9740"/>
  <c r="C29" i="9740"/>
  <c r="V28" i="9740"/>
  <c r="U28" i="9740"/>
  <c r="L28" i="9740"/>
  <c r="K28" i="9740"/>
  <c r="I28" i="9740"/>
  <c r="H28" i="9740"/>
  <c r="F28" i="9740"/>
  <c r="G28" i="9740" s="1"/>
  <c r="C28" i="9740"/>
  <c r="V27" i="9740"/>
  <c r="U27" i="9740"/>
  <c r="L27" i="9740"/>
  <c r="K27" i="9740"/>
  <c r="I27" i="9740"/>
  <c r="H27" i="9740"/>
  <c r="F27" i="9740"/>
  <c r="G27" i="9740" s="1"/>
  <c r="C27" i="9740"/>
  <c r="V26" i="9740"/>
  <c r="U26" i="9740"/>
  <c r="L26" i="9740"/>
  <c r="K26" i="9740"/>
  <c r="I26" i="9740"/>
  <c r="H26" i="9740"/>
  <c r="F26" i="9740"/>
  <c r="G26" i="9740" s="1"/>
  <c r="C26" i="9740"/>
  <c r="V25" i="9740"/>
  <c r="U25" i="9740"/>
  <c r="L25" i="9740"/>
  <c r="K25" i="9740"/>
  <c r="I25" i="9740"/>
  <c r="H25" i="9740"/>
  <c r="F25" i="9740"/>
  <c r="G25" i="9740" s="1"/>
  <c r="C25" i="9740"/>
  <c r="V24" i="9740"/>
  <c r="U24" i="9740"/>
  <c r="L24" i="9740"/>
  <c r="K24" i="9740"/>
  <c r="I24" i="9740"/>
  <c r="H24" i="9740"/>
  <c r="F24" i="9740"/>
  <c r="G24" i="9740" s="1"/>
  <c r="C24" i="9740"/>
  <c r="V23" i="9740"/>
  <c r="U23" i="9740"/>
  <c r="L23" i="9740"/>
  <c r="K23" i="9740"/>
  <c r="I23" i="9740"/>
  <c r="H23" i="9740"/>
  <c r="F23" i="9740"/>
  <c r="G23" i="9740" s="1"/>
  <c r="C23" i="9740"/>
  <c r="V22" i="9740"/>
  <c r="U22" i="9740"/>
  <c r="L22" i="9740"/>
  <c r="K22" i="9740"/>
  <c r="I22" i="9740"/>
  <c r="H22" i="9740"/>
  <c r="F22" i="9740"/>
  <c r="G22" i="9740" s="1"/>
  <c r="C22" i="9740"/>
  <c r="V21" i="9740"/>
  <c r="U21" i="9740"/>
  <c r="L21" i="9740"/>
  <c r="K21" i="9740"/>
  <c r="I21" i="9740"/>
  <c r="H21" i="9740"/>
  <c r="F21" i="9740"/>
  <c r="G21" i="9740" s="1"/>
  <c r="C21" i="9740"/>
  <c r="V20" i="9740"/>
  <c r="U20" i="9740"/>
  <c r="L20" i="9740"/>
  <c r="K20" i="9740"/>
  <c r="I20" i="9740"/>
  <c r="H20" i="9740"/>
  <c r="F20" i="9740"/>
  <c r="G20" i="9740" s="1"/>
  <c r="C20" i="9740"/>
  <c r="V19" i="9740"/>
  <c r="U19" i="9740"/>
  <c r="L19" i="9740"/>
  <c r="K19" i="9740"/>
  <c r="I19" i="9740"/>
  <c r="H19" i="9740"/>
  <c r="F19" i="9740"/>
  <c r="G19" i="9740" s="1"/>
  <c r="C19" i="9740"/>
  <c r="I5" i="9740"/>
  <c r="O30" i="9739"/>
  <c r="D30" i="9739"/>
  <c r="C29" i="9739"/>
  <c r="V28" i="9739"/>
  <c r="U28" i="9739"/>
  <c r="L28" i="9739"/>
  <c r="K28" i="9739"/>
  <c r="I28" i="9739"/>
  <c r="H28" i="9739"/>
  <c r="G28" i="9739"/>
  <c r="F28" i="9739"/>
  <c r="C28" i="9739"/>
  <c r="V27" i="9739"/>
  <c r="U27" i="9739"/>
  <c r="L27" i="9739"/>
  <c r="K27" i="9739"/>
  <c r="I27" i="9739"/>
  <c r="H27" i="9739"/>
  <c r="F27" i="9739"/>
  <c r="G27" i="9739" s="1"/>
  <c r="C27" i="9739"/>
  <c r="V26" i="9739"/>
  <c r="U26" i="9739"/>
  <c r="L26" i="9739"/>
  <c r="K26" i="9739"/>
  <c r="I26" i="9739"/>
  <c r="H26" i="9739"/>
  <c r="F26" i="9739"/>
  <c r="G26" i="9739" s="1"/>
  <c r="C26" i="9739"/>
  <c r="V25" i="9739"/>
  <c r="U25" i="9739"/>
  <c r="L25" i="9739"/>
  <c r="K25" i="9739"/>
  <c r="I25" i="9739"/>
  <c r="H25" i="9739"/>
  <c r="F25" i="9739"/>
  <c r="G25" i="9739" s="1"/>
  <c r="C25" i="9739"/>
  <c r="V24" i="9739"/>
  <c r="U24" i="9739"/>
  <c r="L24" i="9739"/>
  <c r="K24" i="9739"/>
  <c r="I24" i="9739"/>
  <c r="H24" i="9739"/>
  <c r="F24" i="9739"/>
  <c r="G24" i="9739" s="1"/>
  <c r="C24" i="9739"/>
  <c r="V23" i="9739"/>
  <c r="U23" i="9739"/>
  <c r="L23" i="9739"/>
  <c r="K23" i="9739"/>
  <c r="I23" i="9739"/>
  <c r="H23" i="9739"/>
  <c r="F23" i="9739"/>
  <c r="G23" i="9739" s="1"/>
  <c r="C23" i="9739"/>
  <c r="V22" i="9739"/>
  <c r="U22" i="9739"/>
  <c r="L22" i="9739"/>
  <c r="K22" i="9739"/>
  <c r="I22" i="9739"/>
  <c r="H22" i="9739"/>
  <c r="F22" i="9739"/>
  <c r="G22" i="9739" s="1"/>
  <c r="C22" i="9739"/>
  <c r="V21" i="9739"/>
  <c r="U21" i="9739"/>
  <c r="L21" i="9739"/>
  <c r="K21" i="9739"/>
  <c r="I21" i="9739"/>
  <c r="H21" i="9739"/>
  <c r="F21" i="9739"/>
  <c r="G21" i="9739" s="1"/>
  <c r="C21" i="9739"/>
  <c r="V20" i="9739"/>
  <c r="U20" i="9739"/>
  <c r="L20" i="9739"/>
  <c r="K20" i="9739"/>
  <c r="I20" i="9739"/>
  <c r="H20" i="9739"/>
  <c r="F20" i="9739"/>
  <c r="G20" i="9739" s="1"/>
  <c r="C20" i="9739"/>
  <c r="V19" i="9739"/>
  <c r="U19" i="9739"/>
  <c r="L19" i="9739"/>
  <c r="K19" i="9739"/>
  <c r="I19" i="9739"/>
  <c r="H19" i="9739"/>
  <c r="F19" i="9739"/>
  <c r="G19" i="9739" s="1"/>
  <c r="C19" i="9739"/>
  <c r="I5" i="9739"/>
  <c r="O28" i="9738"/>
  <c r="D28" i="9738"/>
  <c r="C27" i="9738"/>
  <c r="V26" i="9738"/>
  <c r="U26" i="9738"/>
  <c r="L26" i="9738"/>
  <c r="K26" i="9738"/>
  <c r="I26" i="9738"/>
  <c r="H26" i="9738"/>
  <c r="F26" i="9738"/>
  <c r="G26" i="9738" s="1"/>
  <c r="C26" i="9738"/>
  <c r="V25" i="9738"/>
  <c r="U25" i="9738"/>
  <c r="L25" i="9738"/>
  <c r="K25" i="9738"/>
  <c r="I25" i="9738"/>
  <c r="H25" i="9738"/>
  <c r="F25" i="9738"/>
  <c r="G25" i="9738" s="1"/>
  <c r="C25" i="9738"/>
  <c r="V24" i="9738"/>
  <c r="U24" i="9738"/>
  <c r="L24" i="9738"/>
  <c r="K24" i="9738"/>
  <c r="I24" i="9738"/>
  <c r="H24" i="9738"/>
  <c r="F24" i="9738"/>
  <c r="G24" i="9738" s="1"/>
  <c r="C24" i="9738"/>
  <c r="V23" i="9738"/>
  <c r="U23" i="9738"/>
  <c r="L23" i="9738"/>
  <c r="K23" i="9738"/>
  <c r="I23" i="9738"/>
  <c r="H23" i="9738"/>
  <c r="F23" i="9738"/>
  <c r="G23" i="9738" s="1"/>
  <c r="C23" i="9738"/>
  <c r="V22" i="9738"/>
  <c r="U22" i="9738"/>
  <c r="L22" i="9738"/>
  <c r="K22" i="9738"/>
  <c r="I22" i="9738"/>
  <c r="H22" i="9738"/>
  <c r="F22" i="9738"/>
  <c r="G22" i="9738" s="1"/>
  <c r="C22" i="9738"/>
  <c r="V21" i="9738"/>
  <c r="U21" i="9738"/>
  <c r="L21" i="9738"/>
  <c r="K21" i="9738"/>
  <c r="I21" i="9738"/>
  <c r="H21" i="9738"/>
  <c r="F21" i="9738"/>
  <c r="G21" i="9738" s="1"/>
  <c r="C21" i="9738"/>
  <c r="V19" i="9738"/>
  <c r="U19" i="9738"/>
  <c r="L19" i="9738"/>
  <c r="K19" i="9738"/>
  <c r="I19" i="9738"/>
  <c r="H19" i="9738"/>
  <c r="F19" i="9738"/>
  <c r="G19" i="9738" s="1"/>
  <c r="C19" i="9738"/>
  <c r="V18" i="9738"/>
  <c r="U18" i="9738"/>
  <c r="L18" i="9738"/>
  <c r="K18" i="9738"/>
  <c r="I18" i="9738"/>
  <c r="H18" i="9738"/>
  <c r="G18" i="9738"/>
  <c r="F18" i="9738"/>
  <c r="C18" i="9738"/>
  <c r="I5" i="9738"/>
  <c r="AB51" i="9223"/>
  <c r="Y48" i="9223"/>
  <c r="W48" i="9223"/>
  <c r="V48" i="9223"/>
  <c r="U48" i="9223"/>
  <c r="T48" i="9223"/>
  <c r="R48" i="9223"/>
  <c r="Q48" i="9223"/>
  <c r="O48" i="9223"/>
  <c r="F48" i="9223"/>
  <c r="E48" i="9223"/>
  <c r="X47" i="9223"/>
  <c r="O47" i="9223"/>
  <c r="N47" i="9223"/>
  <c r="M47" i="9223"/>
  <c r="K47" i="9223"/>
  <c r="J47" i="9223"/>
  <c r="I47" i="9223"/>
  <c r="H47" i="9223"/>
  <c r="D47" i="9223"/>
  <c r="X46" i="9223"/>
  <c r="O46" i="9223"/>
  <c r="N46" i="9223"/>
  <c r="M46" i="9223"/>
  <c r="K46" i="9223"/>
  <c r="J46" i="9223"/>
  <c r="I46" i="9223"/>
  <c r="H46" i="9223"/>
  <c r="D46" i="9223"/>
  <c r="X45" i="9223"/>
  <c r="O45" i="9223"/>
  <c r="N45" i="9223"/>
  <c r="M45" i="9223"/>
  <c r="K45" i="9223"/>
  <c r="J45" i="9223"/>
  <c r="I45" i="9223"/>
  <c r="H45" i="9223"/>
  <c r="D45" i="9223"/>
  <c r="X44" i="9223"/>
  <c r="O44" i="9223"/>
  <c r="N44" i="9223"/>
  <c r="M44" i="9223"/>
  <c r="K44" i="9223"/>
  <c r="J44" i="9223"/>
  <c r="H44" i="9223"/>
  <c r="I44" i="9223" s="1"/>
  <c r="D44" i="9223"/>
  <c r="X43" i="9223"/>
  <c r="O43" i="9223"/>
  <c r="N43" i="9223"/>
  <c r="M43" i="9223"/>
  <c r="K43" i="9223"/>
  <c r="J43" i="9223"/>
  <c r="I43" i="9223"/>
  <c r="H43" i="9223"/>
  <c r="D43" i="9223"/>
  <c r="X42" i="9223"/>
  <c r="O42" i="9223"/>
  <c r="N42" i="9223"/>
  <c r="M42" i="9223"/>
  <c r="K42" i="9223"/>
  <c r="J42" i="9223"/>
  <c r="H42" i="9223"/>
  <c r="I42" i="9223" s="1"/>
  <c r="D42" i="9223"/>
  <c r="X41" i="9223"/>
  <c r="O41" i="9223"/>
  <c r="N41" i="9223"/>
  <c r="M41" i="9223"/>
  <c r="K41" i="9223"/>
  <c r="J41" i="9223"/>
  <c r="H41" i="9223"/>
  <c r="I41" i="9223" s="1"/>
  <c r="D41" i="9223"/>
  <c r="X40" i="9223"/>
  <c r="O40" i="9223"/>
  <c r="N40" i="9223"/>
  <c r="M40" i="9223"/>
  <c r="K40" i="9223"/>
  <c r="J40" i="9223"/>
  <c r="H40" i="9223"/>
  <c r="I40" i="9223" s="1"/>
  <c r="D40" i="9223"/>
  <c r="X39" i="9223"/>
  <c r="O39" i="9223"/>
  <c r="N39" i="9223"/>
  <c r="M39" i="9223"/>
  <c r="K39" i="9223"/>
  <c r="J39" i="9223"/>
  <c r="H39" i="9223"/>
  <c r="I39" i="9223" s="1"/>
  <c r="D39" i="9223"/>
  <c r="X38" i="9223"/>
  <c r="O38" i="9223"/>
  <c r="N38" i="9223"/>
  <c r="M38" i="9223"/>
  <c r="K38" i="9223"/>
  <c r="J38" i="9223"/>
  <c r="H38" i="9223"/>
  <c r="I38" i="9223" s="1"/>
  <c r="D38" i="9223"/>
  <c r="X37" i="9223"/>
  <c r="O37" i="9223"/>
  <c r="N37" i="9223"/>
  <c r="M37" i="9223"/>
  <c r="K37" i="9223"/>
  <c r="J37" i="9223"/>
  <c r="H37" i="9223"/>
  <c r="I37" i="9223" s="1"/>
  <c r="D37" i="9223"/>
  <c r="X36" i="9223"/>
  <c r="O36" i="9223"/>
  <c r="N36" i="9223"/>
  <c r="M36" i="9223"/>
  <c r="K36" i="9223"/>
  <c r="J36" i="9223"/>
  <c r="I36" i="9223"/>
  <c r="H36" i="9223"/>
  <c r="D36" i="9223"/>
  <c r="X35" i="9223"/>
  <c r="O35" i="9223"/>
  <c r="N35" i="9223"/>
  <c r="M35" i="9223"/>
  <c r="K35" i="9223"/>
  <c r="J35" i="9223"/>
  <c r="H35" i="9223"/>
  <c r="I35" i="9223" s="1"/>
  <c r="D35" i="9223"/>
  <c r="X34" i="9223"/>
  <c r="O34" i="9223"/>
  <c r="N34" i="9223"/>
  <c r="M34" i="9223"/>
  <c r="K34" i="9223"/>
  <c r="J34" i="9223"/>
  <c r="H34" i="9223"/>
  <c r="I34" i="9223" s="1"/>
  <c r="D34" i="9223"/>
  <c r="X33" i="9223"/>
  <c r="O33" i="9223"/>
  <c r="N33" i="9223"/>
  <c r="M33" i="9223"/>
  <c r="K33" i="9223"/>
  <c r="J33" i="9223"/>
  <c r="H33" i="9223"/>
  <c r="I33" i="9223" s="1"/>
  <c r="D33" i="9223"/>
  <c r="X32" i="9223"/>
  <c r="O32" i="9223"/>
  <c r="N32" i="9223"/>
  <c r="M32" i="9223"/>
  <c r="K32" i="9223"/>
  <c r="J32" i="9223"/>
  <c r="H32" i="9223"/>
  <c r="I32" i="9223" s="1"/>
  <c r="D32" i="9223"/>
  <c r="X31" i="9223"/>
  <c r="O31" i="9223"/>
  <c r="N31" i="9223"/>
  <c r="M31" i="9223"/>
  <c r="K31" i="9223"/>
  <c r="J31" i="9223"/>
  <c r="H31" i="9223"/>
  <c r="I31" i="9223" s="1"/>
  <c r="D31" i="9223"/>
  <c r="X30" i="9223"/>
  <c r="O30" i="9223"/>
  <c r="N30" i="9223"/>
  <c r="M30" i="9223"/>
  <c r="K30" i="9223"/>
  <c r="J30" i="9223"/>
  <c r="H30" i="9223"/>
  <c r="I30" i="9223" s="1"/>
  <c r="D30" i="9223"/>
  <c r="X29" i="9223"/>
  <c r="O29" i="9223"/>
  <c r="N29" i="9223"/>
  <c r="M29" i="9223"/>
  <c r="K29" i="9223"/>
  <c r="J29" i="9223"/>
  <c r="H29" i="9223"/>
  <c r="I29" i="9223" s="1"/>
  <c r="D29" i="9223"/>
  <c r="X28" i="9223"/>
  <c r="O28" i="9223"/>
  <c r="N28" i="9223"/>
  <c r="M28" i="9223"/>
  <c r="K28" i="9223"/>
  <c r="J28" i="9223"/>
  <c r="H28" i="9223"/>
  <c r="I28" i="9223" s="1"/>
  <c r="D28" i="9223"/>
  <c r="X27" i="9223"/>
  <c r="O27" i="9223"/>
  <c r="N27" i="9223"/>
  <c r="M27" i="9223"/>
  <c r="K27" i="9223"/>
  <c r="J27" i="9223"/>
  <c r="H27" i="9223"/>
  <c r="I27" i="9223" s="1"/>
  <c r="D27" i="9223"/>
  <c r="X26" i="9223"/>
  <c r="O26" i="9223"/>
  <c r="N26" i="9223"/>
  <c r="M26" i="9223"/>
  <c r="K26" i="9223"/>
  <c r="J26" i="9223"/>
  <c r="I26" i="9223"/>
  <c r="H26" i="9223"/>
  <c r="D26" i="9223"/>
  <c r="X25" i="9223"/>
  <c r="O25" i="9223"/>
  <c r="N25" i="9223"/>
  <c r="M25" i="9223"/>
  <c r="K25" i="9223"/>
  <c r="J25" i="9223"/>
  <c r="H25" i="9223"/>
  <c r="I25" i="9223" s="1"/>
  <c r="D25" i="9223"/>
  <c r="X24" i="9223"/>
  <c r="O24" i="9223"/>
  <c r="N24" i="9223"/>
  <c r="M24" i="9223"/>
  <c r="K24" i="9223"/>
  <c r="J24" i="9223"/>
  <c r="I24" i="9223"/>
  <c r="H24" i="9223"/>
  <c r="D24" i="9223"/>
  <c r="X23" i="9223"/>
  <c r="O23" i="9223"/>
  <c r="N23" i="9223"/>
  <c r="M23" i="9223"/>
  <c r="K23" i="9223"/>
  <c r="J23" i="9223"/>
  <c r="H23" i="9223"/>
  <c r="I23" i="9223" s="1"/>
  <c r="D23" i="9223"/>
  <c r="X22" i="9223"/>
  <c r="O22" i="9223"/>
  <c r="N22" i="9223"/>
  <c r="M22" i="9223"/>
  <c r="K22" i="9223"/>
  <c r="J22" i="9223"/>
  <c r="I22" i="9223"/>
  <c r="H22" i="9223"/>
  <c r="D22" i="9223"/>
  <c r="X21" i="9223"/>
  <c r="O21" i="9223"/>
  <c r="N21" i="9223"/>
  <c r="M21" i="9223"/>
  <c r="K21" i="9223"/>
  <c r="J21" i="9223"/>
  <c r="H21" i="9223"/>
  <c r="I21" i="9223" s="1"/>
  <c r="D21" i="9223"/>
  <c r="X20" i="9223"/>
  <c r="O20" i="9223"/>
  <c r="N20" i="9223"/>
  <c r="M20" i="9223"/>
  <c r="K20" i="9223"/>
  <c r="J20" i="9223"/>
  <c r="I20" i="9223"/>
  <c r="H20" i="9223"/>
  <c r="D20" i="9223"/>
  <c r="X19" i="9223"/>
  <c r="O19" i="9223"/>
  <c r="N19" i="9223"/>
  <c r="M19" i="9223"/>
  <c r="K19" i="9223"/>
  <c r="J19" i="9223"/>
  <c r="H19" i="9223"/>
  <c r="I19" i="9223" s="1"/>
  <c r="D19" i="9223"/>
  <c r="X18" i="9223"/>
  <c r="O18" i="9223"/>
  <c r="N18" i="9223"/>
  <c r="M18" i="9223"/>
  <c r="K18" i="9223"/>
  <c r="J18" i="9223"/>
  <c r="I18" i="9223"/>
  <c r="H18" i="9223"/>
  <c r="D18" i="9223"/>
  <c r="K5" i="9223"/>
  <c r="U42" i="9176"/>
  <c r="S42" i="9176"/>
  <c r="R42" i="9176"/>
  <c r="Q42" i="9176"/>
  <c r="P42" i="9176"/>
  <c r="O42" i="9176"/>
  <c r="N42" i="9176"/>
  <c r="M42" i="9176"/>
  <c r="D42" i="9176"/>
  <c r="V41" i="9176"/>
  <c r="L41" i="9176"/>
  <c r="G41" i="9176"/>
  <c r="V40" i="9176"/>
  <c r="L40" i="9176"/>
  <c r="K40" i="9176"/>
  <c r="I40" i="9176"/>
  <c r="H40" i="9176"/>
  <c r="G40" i="9176"/>
  <c r="F40" i="9176"/>
  <c r="C40" i="9176"/>
  <c r="V39" i="9176"/>
  <c r="L39" i="9176"/>
  <c r="K39" i="9176"/>
  <c r="I39" i="9176"/>
  <c r="H39" i="9176"/>
  <c r="G39" i="9176"/>
  <c r="F39" i="9176"/>
  <c r="C39" i="9176"/>
  <c r="V38" i="9176"/>
  <c r="L38" i="9176"/>
  <c r="K38" i="9176"/>
  <c r="I38" i="9176"/>
  <c r="H38" i="9176"/>
  <c r="F38" i="9176"/>
  <c r="G38" i="9176" s="1"/>
  <c r="C38" i="9176"/>
  <c r="V37" i="9176"/>
  <c r="L37" i="9176"/>
  <c r="K37" i="9176"/>
  <c r="I37" i="9176"/>
  <c r="H37" i="9176"/>
  <c r="F37" i="9176"/>
  <c r="G37" i="9176" s="1"/>
  <c r="C37" i="9176"/>
  <c r="V36" i="9176"/>
  <c r="L36" i="9176"/>
  <c r="K36" i="9176"/>
  <c r="I36" i="9176"/>
  <c r="H36" i="9176"/>
  <c r="F36" i="9176"/>
  <c r="G36" i="9176" s="1"/>
  <c r="C36" i="9176"/>
  <c r="V35" i="9176"/>
  <c r="L35" i="9176"/>
  <c r="K35" i="9176"/>
  <c r="I35" i="9176"/>
  <c r="H35" i="9176"/>
  <c r="F35" i="9176"/>
  <c r="G35" i="9176" s="1"/>
  <c r="C35" i="9176"/>
  <c r="V34" i="9176"/>
  <c r="L34" i="9176"/>
  <c r="K34" i="9176"/>
  <c r="I34" i="9176"/>
  <c r="H34" i="9176"/>
  <c r="F34" i="9176"/>
  <c r="G34" i="9176" s="1"/>
  <c r="C34" i="9176"/>
  <c r="V33" i="9176"/>
  <c r="L33" i="9176"/>
  <c r="K33" i="9176"/>
  <c r="I33" i="9176"/>
  <c r="H33" i="9176"/>
  <c r="F33" i="9176"/>
  <c r="G33" i="9176" s="1"/>
  <c r="C33" i="9176"/>
  <c r="V32" i="9176"/>
  <c r="L32" i="9176"/>
  <c r="K32" i="9176"/>
  <c r="I32" i="9176"/>
  <c r="H32" i="9176"/>
  <c r="F32" i="9176"/>
  <c r="G32" i="9176" s="1"/>
  <c r="C32" i="9176"/>
  <c r="V31" i="9176"/>
  <c r="L31" i="9176"/>
  <c r="K31" i="9176"/>
  <c r="I31" i="9176"/>
  <c r="H31" i="9176"/>
  <c r="F31" i="9176"/>
  <c r="G31" i="9176" s="1"/>
  <c r="C31" i="9176"/>
  <c r="V30" i="9176"/>
  <c r="L30" i="9176"/>
  <c r="K30" i="9176"/>
  <c r="I30" i="9176"/>
  <c r="H30" i="9176"/>
  <c r="F30" i="9176"/>
  <c r="G30" i="9176" s="1"/>
  <c r="C30" i="9176"/>
  <c r="V29" i="9176"/>
  <c r="L29" i="9176"/>
  <c r="K29" i="9176"/>
  <c r="I29" i="9176"/>
  <c r="H29" i="9176"/>
  <c r="F29" i="9176"/>
  <c r="G29" i="9176" s="1"/>
  <c r="C29" i="9176"/>
  <c r="V28" i="9176"/>
  <c r="L28" i="9176"/>
  <c r="K28" i="9176"/>
  <c r="I28" i="9176"/>
  <c r="H28" i="9176"/>
  <c r="F28" i="9176"/>
  <c r="G28" i="9176" s="1"/>
  <c r="C28" i="9176"/>
  <c r="V27" i="9176"/>
  <c r="L27" i="9176"/>
  <c r="K27" i="9176"/>
  <c r="I27" i="9176"/>
  <c r="H27" i="9176"/>
  <c r="F27" i="9176"/>
  <c r="G27" i="9176" s="1"/>
  <c r="E27" i="9176"/>
  <c r="C27" i="9176"/>
  <c r="V26" i="9176"/>
  <c r="L26" i="9176"/>
  <c r="K26" i="9176"/>
  <c r="I26" i="9176"/>
  <c r="H26" i="9176"/>
  <c r="F26" i="9176"/>
  <c r="G26" i="9176" s="1"/>
  <c r="C26" i="9176"/>
  <c r="V25" i="9176"/>
  <c r="L25" i="9176"/>
  <c r="K25" i="9176"/>
  <c r="I25" i="9176"/>
  <c r="H25" i="9176"/>
  <c r="F25" i="9176"/>
  <c r="G25" i="9176" s="1"/>
  <c r="C25" i="9176"/>
  <c r="V24" i="9176"/>
  <c r="L24" i="9176"/>
  <c r="K24" i="9176"/>
  <c r="I24" i="9176"/>
  <c r="H24" i="9176"/>
  <c r="F24" i="9176"/>
  <c r="G24" i="9176" s="1"/>
  <c r="C24" i="9176"/>
  <c r="V23" i="9176"/>
  <c r="L23" i="9176"/>
  <c r="K23" i="9176"/>
  <c r="I23" i="9176"/>
  <c r="H23" i="9176"/>
  <c r="F23" i="9176"/>
  <c r="G23" i="9176" s="1"/>
  <c r="C23" i="9176"/>
  <c r="V22" i="9176"/>
  <c r="L22" i="9176"/>
  <c r="K22" i="9176"/>
  <c r="I22" i="9176"/>
  <c r="H22" i="9176"/>
  <c r="F22" i="9176"/>
  <c r="G22" i="9176" s="1"/>
  <c r="C22" i="9176"/>
  <c r="V21" i="9176"/>
  <c r="L21" i="9176"/>
  <c r="K21" i="9176"/>
  <c r="I21" i="9176"/>
  <c r="H21" i="9176"/>
  <c r="F21" i="9176"/>
  <c r="G21" i="9176" s="1"/>
  <c r="C21" i="9176"/>
  <c r="V20" i="9176"/>
  <c r="L20" i="9176"/>
  <c r="K20" i="9176"/>
  <c r="I20" i="9176"/>
  <c r="H20" i="9176"/>
  <c r="F20" i="9176"/>
  <c r="G20" i="9176" s="1"/>
  <c r="C20" i="9176"/>
  <c r="V19" i="9176"/>
  <c r="L19" i="9176"/>
  <c r="K19" i="9176"/>
  <c r="I19" i="9176"/>
  <c r="H19" i="9176"/>
  <c r="G19" i="9176"/>
  <c r="F19" i="9176"/>
  <c r="C19" i="9176"/>
  <c r="V18" i="9176"/>
  <c r="U18" i="9176"/>
  <c r="S18" i="9176"/>
  <c r="P18" i="9176"/>
  <c r="M18" i="9176"/>
  <c r="L18" i="9176"/>
  <c r="K18" i="9176"/>
  <c r="I18" i="9176"/>
  <c r="H18" i="9176"/>
  <c r="G18" i="9176"/>
  <c r="F18" i="9176"/>
  <c r="C18" i="9176"/>
  <c r="I5" i="9176"/>
  <c r="J433" i="152"/>
  <c r="J432" i="152"/>
  <c r="J431" i="152"/>
  <c r="J430" i="152"/>
  <c r="J429" i="152"/>
  <c r="J428" i="152"/>
  <c r="J427" i="152"/>
  <c r="J426" i="152"/>
  <c r="J421" i="152"/>
  <c r="J420" i="152"/>
  <c r="J419" i="152"/>
  <c r="J416" i="152"/>
  <c r="J415" i="152"/>
  <c r="J414" i="152"/>
  <c r="E8" i="5589"/>
  <c r="E6" i="5589"/>
  <c r="E4" i="5589"/>
  <c r="T49" i="460"/>
  <c r="S49" i="460"/>
  <c r="R49" i="460"/>
  <c r="Q49" i="460"/>
  <c r="P49" i="460"/>
  <c r="O49" i="460"/>
  <c r="N49" i="460"/>
  <c r="M49" i="460"/>
  <c r="L49" i="460"/>
  <c r="D49" i="460"/>
  <c r="U47" i="460"/>
  <c r="T47" i="460"/>
  <c r="R47" i="460"/>
  <c r="O47" i="460"/>
  <c r="L47" i="460"/>
  <c r="K47" i="460"/>
  <c r="J47" i="460"/>
  <c r="I47" i="460"/>
  <c r="H47" i="460"/>
  <c r="G47" i="460"/>
  <c r="F47" i="460"/>
  <c r="C47" i="460"/>
  <c r="U46" i="460"/>
  <c r="T46" i="460"/>
  <c r="R46" i="460"/>
  <c r="O46" i="460"/>
  <c r="L46" i="460"/>
  <c r="K46" i="460"/>
  <c r="J46" i="460"/>
  <c r="I46" i="460"/>
  <c r="H46" i="460"/>
  <c r="G46" i="460"/>
  <c r="F46" i="460"/>
  <c r="C46" i="460"/>
  <c r="U45" i="460"/>
  <c r="T45" i="460"/>
  <c r="R45" i="460"/>
  <c r="O45" i="460"/>
  <c r="L45" i="460"/>
  <c r="K45" i="460"/>
  <c r="J45" i="460"/>
  <c r="I45" i="460"/>
  <c r="H45" i="460"/>
  <c r="G45" i="460"/>
  <c r="F45" i="460"/>
  <c r="C45" i="460"/>
  <c r="U44" i="460"/>
  <c r="T44" i="460"/>
  <c r="R44" i="460"/>
  <c r="O44" i="460"/>
  <c r="L44" i="460"/>
  <c r="K44" i="460"/>
  <c r="J44" i="460"/>
  <c r="I44" i="460"/>
  <c r="H44" i="460"/>
  <c r="G44" i="460"/>
  <c r="F44" i="460"/>
  <c r="C44" i="460"/>
  <c r="U43" i="460"/>
  <c r="T43" i="460"/>
  <c r="R43" i="460"/>
  <c r="O43" i="460"/>
  <c r="L43" i="460"/>
  <c r="K43" i="460"/>
  <c r="J43" i="460"/>
  <c r="I43" i="460"/>
  <c r="H43" i="460"/>
  <c r="G43" i="460"/>
  <c r="F43" i="460"/>
  <c r="C43" i="460"/>
  <c r="U42" i="460"/>
  <c r="T42" i="460"/>
  <c r="R42" i="460"/>
  <c r="O42" i="460"/>
  <c r="L42" i="460"/>
  <c r="K42" i="460"/>
  <c r="J42" i="460"/>
  <c r="I42" i="460"/>
  <c r="H42" i="460"/>
  <c r="G42" i="460"/>
  <c r="F42" i="460"/>
  <c r="C42" i="460"/>
  <c r="U41" i="460"/>
  <c r="T41" i="460"/>
  <c r="R41" i="460"/>
  <c r="O41" i="460"/>
  <c r="L41" i="460"/>
  <c r="K41" i="460"/>
  <c r="J41" i="460"/>
  <c r="I41" i="460"/>
  <c r="H41" i="460"/>
  <c r="G41" i="460"/>
  <c r="F41" i="460"/>
  <c r="C41" i="460"/>
  <c r="U40" i="460"/>
  <c r="T40" i="460"/>
  <c r="R40" i="460"/>
  <c r="O40" i="460"/>
  <c r="L40" i="460"/>
  <c r="K40" i="460"/>
  <c r="J40" i="460"/>
  <c r="I40" i="460"/>
  <c r="H40" i="460"/>
  <c r="G40" i="460"/>
  <c r="F40" i="460"/>
  <c r="C40" i="460"/>
  <c r="U39" i="460"/>
  <c r="T39" i="460"/>
  <c r="R39" i="460"/>
  <c r="O39" i="460"/>
  <c r="L39" i="460"/>
  <c r="K39" i="460"/>
  <c r="J39" i="460"/>
  <c r="I39" i="460"/>
  <c r="H39" i="460"/>
  <c r="G39" i="460"/>
  <c r="F39" i="460"/>
  <c r="C39" i="460"/>
  <c r="U38" i="460"/>
  <c r="T38" i="460"/>
  <c r="R38" i="460"/>
  <c r="O38" i="460"/>
  <c r="L38" i="460"/>
  <c r="K38" i="460"/>
  <c r="J38" i="460"/>
  <c r="I38" i="460"/>
  <c r="H38" i="460"/>
  <c r="G38" i="460"/>
  <c r="F38" i="460"/>
  <c r="C38" i="460"/>
  <c r="U37" i="460"/>
  <c r="T37" i="460"/>
  <c r="R37" i="460"/>
  <c r="O37" i="460"/>
  <c r="L37" i="460"/>
  <c r="K37" i="460"/>
  <c r="J37" i="460"/>
  <c r="I37" i="460"/>
  <c r="H37" i="460"/>
  <c r="G37" i="460"/>
  <c r="F37" i="460"/>
  <c r="C37" i="460"/>
  <c r="U36" i="460"/>
  <c r="T36" i="460"/>
  <c r="R36" i="460"/>
  <c r="O36" i="460"/>
  <c r="L36" i="460"/>
  <c r="K36" i="460"/>
  <c r="J36" i="460"/>
  <c r="I36" i="460"/>
  <c r="H36" i="460"/>
  <c r="G36" i="460"/>
  <c r="F36" i="460"/>
  <c r="C36" i="460"/>
  <c r="U35" i="460"/>
  <c r="T35" i="460"/>
  <c r="R35" i="460"/>
  <c r="O35" i="460"/>
  <c r="L35" i="460"/>
  <c r="K35" i="460"/>
  <c r="J35" i="460"/>
  <c r="I35" i="460"/>
  <c r="H35" i="460"/>
  <c r="G35" i="460"/>
  <c r="F35" i="460"/>
  <c r="C35" i="460"/>
  <c r="U34" i="460"/>
  <c r="T34" i="460"/>
  <c r="R34" i="460"/>
  <c r="O34" i="460"/>
  <c r="L34" i="460"/>
  <c r="K34" i="460"/>
  <c r="J34" i="460"/>
  <c r="I34" i="460"/>
  <c r="H34" i="460"/>
  <c r="G34" i="460"/>
  <c r="F34" i="460"/>
  <c r="C34" i="460"/>
  <c r="U33" i="460"/>
  <c r="T33" i="460"/>
  <c r="R33" i="460"/>
  <c r="O33" i="460"/>
  <c r="L33" i="460"/>
  <c r="K33" i="460"/>
  <c r="J33" i="460"/>
  <c r="I33" i="460"/>
  <c r="H33" i="460"/>
  <c r="G33" i="460"/>
  <c r="F33" i="460"/>
  <c r="C33" i="460"/>
  <c r="U32" i="460"/>
  <c r="T32" i="460"/>
  <c r="R32" i="460"/>
  <c r="O32" i="460"/>
  <c r="L32" i="460"/>
  <c r="K32" i="460"/>
  <c r="J32" i="460"/>
  <c r="I32" i="460"/>
  <c r="H32" i="460"/>
  <c r="G32" i="460"/>
  <c r="F32" i="460"/>
  <c r="C32" i="460"/>
  <c r="U31" i="460"/>
  <c r="T31" i="460"/>
  <c r="R31" i="460"/>
  <c r="O31" i="460"/>
  <c r="L31" i="460"/>
  <c r="K31" i="460"/>
  <c r="J31" i="460"/>
  <c r="I31" i="460"/>
  <c r="H31" i="460"/>
  <c r="G31" i="460"/>
  <c r="F31" i="460"/>
  <c r="C31" i="460"/>
  <c r="U30" i="460"/>
  <c r="T30" i="460"/>
  <c r="R30" i="460"/>
  <c r="O30" i="460"/>
  <c r="L30" i="460"/>
  <c r="K30" i="460"/>
  <c r="J30" i="460"/>
  <c r="I30" i="460"/>
  <c r="H30" i="460"/>
  <c r="G30" i="460"/>
  <c r="F30" i="460"/>
  <c r="C30" i="460"/>
  <c r="U29" i="460"/>
  <c r="T29" i="460"/>
  <c r="R29" i="460"/>
  <c r="O29" i="460"/>
  <c r="L29" i="460"/>
  <c r="K29" i="460"/>
  <c r="J29" i="460"/>
  <c r="I29" i="460"/>
  <c r="H29" i="460"/>
  <c r="G29" i="460"/>
  <c r="F29" i="460"/>
  <c r="C29" i="460"/>
  <c r="U28" i="460"/>
  <c r="T28" i="460"/>
  <c r="R28" i="460"/>
  <c r="O28" i="460"/>
  <c r="L28" i="460"/>
  <c r="K28" i="460"/>
  <c r="J28" i="460"/>
  <c r="I28" i="460"/>
  <c r="H28" i="460"/>
  <c r="F28" i="460"/>
  <c r="G28" i="460" s="1"/>
  <c r="C28" i="460"/>
  <c r="U27" i="460"/>
  <c r="T27" i="460"/>
  <c r="R27" i="460"/>
  <c r="O27" i="460"/>
  <c r="L27" i="460"/>
  <c r="K27" i="460"/>
  <c r="J27" i="460"/>
  <c r="I27" i="460"/>
  <c r="H27" i="460"/>
  <c r="G27" i="460"/>
  <c r="F27" i="460"/>
  <c r="C27" i="460"/>
  <c r="U26" i="460"/>
  <c r="T26" i="460"/>
  <c r="R26" i="460"/>
  <c r="O26" i="460"/>
  <c r="L26" i="460"/>
  <c r="K26" i="460"/>
  <c r="J26" i="460"/>
  <c r="I26" i="460"/>
  <c r="H26" i="460"/>
  <c r="G26" i="460"/>
  <c r="F26" i="460"/>
  <c r="C26" i="460"/>
  <c r="U25" i="460"/>
  <c r="T25" i="460"/>
  <c r="R25" i="460"/>
  <c r="O25" i="460"/>
  <c r="L25" i="460"/>
  <c r="K25" i="460"/>
  <c r="J25" i="460"/>
  <c r="I25" i="460"/>
  <c r="H25" i="460"/>
  <c r="G25" i="460"/>
  <c r="F25" i="460"/>
  <c r="C25" i="460"/>
  <c r="U24" i="460"/>
  <c r="T24" i="460"/>
  <c r="R24" i="460"/>
  <c r="O24" i="460"/>
  <c r="L24" i="460"/>
  <c r="K24" i="460"/>
  <c r="J24" i="460"/>
  <c r="I24" i="460"/>
  <c r="H24" i="460"/>
  <c r="G24" i="460"/>
  <c r="F24" i="460"/>
  <c r="C24" i="460"/>
  <c r="U23" i="460"/>
  <c r="T23" i="460"/>
  <c r="R23" i="460"/>
  <c r="O23" i="460"/>
  <c r="L23" i="460"/>
  <c r="K23" i="460"/>
  <c r="J23" i="460"/>
  <c r="I23" i="460"/>
  <c r="H23" i="460"/>
  <c r="F23" i="460"/>
  <c r="G23" i="460" s="1"/>
  <c r="C23" i="460"/>
  <c r="U22" i="460"/>
  <c r="T22" i="460"/>
  <c r="R22" i="460"/>
  <c r="O22" i="460"/>
  <c r="L22" i="460"/>
  <c r="K22" i="460"/>
  <c r="J22" i="460"/>
  <c r="I22" i="460"/>
  <c r="H22" i="460"/>
  <c r="G22" i="460"/>
  <c r="F22" i="460"/>
  <c r="C22" i="460"/>
  <c r="U21" i="460"/>
  <c r="T21" i="460"/>
  <c r="R21" i="460"/>
  <c r="O21" i="460"/>
  <c r="L21" i="460"/>
  <c r="K21" i="460"/>
  <c r="J21" i="460"/>
  <c r="I21" i="460"/>
  <c r="H21" i="460"/>
  <c r="G21" i="460"/>
  <c r="F21" i="460"/>
  <c r="C21" i="460"/>
  <c r="U20" i="460"/>
  <c r="T20" i="460"/>
  <c r="R20" i="460"/>
  <c r="O20" i="460"/>
  <c r="L20" i="460"/>
  <c r="K20" i="460"/>
  <c r="J20" i="460"/>
  <c r="I20" i="460"/>
  <c r="H20" i="460"/>
  <c r="G20" i="460"/>
  <c r="F20" i="460"/>
  <c r="C20" i="460"/>
  <c r="U19" i="460"/>
  <c r="T19" i="460"/>
  <c r="R19" i="460"/>
  <c r="O19" i="460"/>
  <c r="L19" i="460"/>
  <c r="K19" i="460"/>
  <c r="J19" i="460"/>
  <c r="I19" i="460"/>
  <c r="H19" i="460"/>
  <c r="G19" i="460"/>
  <c r="F19" i="460"/>
  <c r="C19" i="460"/>
  <c r="U18" i="460"/>
  <c r="T18" i="460"/>
  <c r="R18" i="460"/>
  <c r="O18" i="460"/>
  <c r="L18" i="460"/>
  <c r="K18" i="460"/>
  <c r="J18" i="460"/>
  <c r="I18" i="460"/>
  <c r="H18" i="460"/>
  <c r="G18" i="460"/>
  <c r="F18" i="460"/>
  <c r="C18" i="460"/>
  <c r="I5" i="460"/>
  <c r="L32" i="9758" l="1"/>
  <c r="L27" i="9776"/>
  <c r="L36" i="9794"/>
  <c r="V29" i="9800"/>
  <c r="G25" i="9745"/>
  <c r="L25" i="9745"/>
  <c r="V25" i="9745"/>
  <c r="G27" i="9784"/>
  <c r="M33" i="9815"/>
  <c r="K30" i="9741"/>
  <c r="M39" i="9812"/>
  <c r="L29" i="9800"/>
  <c r="U49" i="460"/>
  <c r="K29" i="9753"/>
  <c r="W26" i="9801"/>
  <c r="L28" i="9810"/>
  <c r="M33" i="9813"/>
  <c r="L30" i="9816"/>
  <c r="V28" i="9738"/>
  <c r="K27" i="9742"/>
  <c r="G27" i="9764"/>
  <c r="V31" i="9771"/>
  <c r="L27" i="9783"/>
  <c r="G29" i="9793"/>
  <c r="L29" i="9799"/>
  <c r="L33" i="9802"/>
  <c r="L27" i="9806"/>
  <c r="L40" i="9807"/>
  <c r="W28" i="9810"/>
  <c r="L33" i="9813"/>
  <c r="M36" i="9814"/>
  <c r="L33" i="9815"/>
  <c r="M30" i="9816"/>
  <c r="N48" i="9223"/>
  <c r="V30" i="9739"/>
  <c r="K28" i="9748"/>
  <c r="K33" i="9751"/>
  <c r="V26" i="9770"/>
  <c r="V30" i="9788"/>
  <c r="L30" i="9740"/>
  <c r="V32" i="9758"/>
  <c r="V27" i="9764"/>
  <c r="K28" i="9772"/>
  <c r="K28" i="9781"/>
  <c r="L27" i="9784"/>
  <c r="V31" i="9792"/>
  <c r="W40" i="9807"/>
  <c r="L27" i="9808"/>
  <c r="L32" i="9811"/>
  <c r="G30" i="9788"/>
  <c r="K33" i="9796"/>
  <c r="L26" i="9801"/>
  <c r="W33" i="9802"/>
  <c r="W27" i="9806"/>
  <c r="M27" i="9808"/>
  <c r="M32" i="9811"/>
  <c r="L36" i="9814"/>
  <c r="G26" i="9743"/>
  <c r="G27" i="9762"/>
  <c r="G32" i="9766"/>
  <c r="G29" i="9769"/>
  <c r="G28" i="9772"/>
  <c r="K29" i="9746"/>
  <c r="K30" i="9750"/>
  <c r="K34" i="9774"/>
  <c r="K42" i="9176"/>
  <c r="J49" i="460"/>
  <c r="L28" i="9738"/>
  <c r="L30" i="9739"/>
  <c r="V30" i="9740"/>
  <c r="G27" i="9742"/>
  <c r="L27" i="9742"/>
  <c r="K26" i="9743"/>
  <c r="V28" i="9744"/>
  <c r="L28" i="9748"/>
  <c r="L33" i="9749"/>
  <c r="G30" i="9755"/>
  <c r="L30" i="9755"/>
  <c r="V31" i="9756"/>
  <c r="V29" i="9759"/>
  <c r="K27" i="9762"/>
  <c r="L27" i="9764"/>
  <c r="K29" i="9765"/>
  <c r="L29" i="9765"/>
  <c r="K32" i="9766"/>
  <c r="K26" i="9767"/>
  <c r="V27" i="9768"/>
  <c r="L29" i="9769"/>
  <c r="L26" i="9770"/>
  <c r="L31" i="9771"/>
  <c r="V30" i="9773"/>
  <c r="G28" i="9752"/>
  <c r="K28" i="9752"/>
  <c r="L31" i="9756"/>
  <c r="L42" i="9176"/>
  <c r="X48" i="9223"/>
  <c r="K49" i="460"/>
  <c r="V42" i="9176"/>
  <c r="M48" i="9223"/>
  <c r="K30" i="9740"/>
  <c r="V30" i="9741"/>
  <c r="L26" i="9743"/>
  <c r="K28" i="9744"/>
  <c r="V29" i="9746"/>
  <c r="V33" i="9751"/>
  <c r="L29" i="9753"/>
  <c r="G31" i="9756"/>
  <c r="K29" i="9759"/>
  <c r="V28" i="9760"/>
  <c r="L27" i="9761"/>
  <c r="L27" i="9762"/>
  <c r="G29" i="9765"/>
  <c r="L32" i="9766"/>
  <c r="G26" i="9767"/>
  <c r="L26" i="9767"/>
  <c r="K27" i="9768"/>
  <c r="K29" i="9769"/>
  <c r="L28" i="9772"/>
  <c r="K28" i="9738"/>
  <c r="K30" i="9739"/>
  <c r="G30" i="9741"/>
  <c r="L30" i="9741"/>
  <c r="V27" i="9742"/>
  <c r="V26" i="9743"/>
  <c r="L28" i="9747"/>
  <c r="G28" i="9748"/>
  <c r="K30" i="9755"/>
  <c r="K29" i="9757"/>
  <c r="G32" i="9758"/>
  <c r="G28" i="9760"/>
  <c r="K27" i="9761"/>
  <c r="V27" i="9761"/>
  <c r="V27" i="9762"/>
  <c r="K27" i="9764"/>
  <c r="V29" i="9765"/>
  <c r="V32" i="9766"/>
  <c r="V26" i="9767"/>
  <c r="L27" i="9768"/>
  <c r="K26" i="9770"/>
  <c r="K31" i="9771"/>
  <c r="V28" i="9772"/>
  <c r="G34" i="9774"/>
  <c r="L34" i="9774"/>
  <c r="K29" i="9793"/>
  <c r="H39" i="9812"/>
  <c r="H33" i="9813"/>
  <c r="H33" i="9815"/>
  <c r="V30" i="9782"/>
  <c r="K30" i="9788"/>
  <c r="G31" i="9792"/>
  <c r="L29" i="9793"/>
  <c r="K28" i="9795"/>
  <c r="V28" i="9795"/>
  <c r="V33" i="9796"/>
  <c r="K27" i="9797"/>
  <c r="V27" i="9797"/>
  <c r="V28" i="9798"/>
  <c r="W40" i="9804"/>
  <c r="H27" i="9808"/>
  <c r="H32" i="9811"/>
  <c r="H36" i="9814"/>
  <c r="H30" i="9816"/>
  <c r="K30" i="9773"/>
  <c r="L29" i="9775"/>
  <c r="W27" i="9777"/>
  <c r="M27" i="9777"/>
  <c r="K30" i="9782"/>
  <c r="K27" i="9783"/>
  <c r="V27" i="9783"/>
  <c r="V27" i="9784"/>
  <c r="L26" i="9785"/>
  <c r="L30" i="9788"/>
  <c r="L31" i="9792"/>
  <c r="V36" i="9794"/>
  <c r="L28" i="9795"/>
  <c r="L27" i="9797"/>
  <c r="K28" i="9798"/>
  <c r="V29" i="9799"/>
  <c r="H33" i="9802"/>
  <c r="M33" i="9802"/>
  <c r="L40" i="9804"/>
  <c r="H27" i="9806"/>
  <c r="M27" i="9806"/>
  <c r="H28" i="9810"/>
  <c r="M28" i="9810"/>
  <c r="W39" i="9812"/>
  <c r="W33" i="9813"/>
  <c r="W33" i="9815"/>
  <c r="G30" i="9773"/>
  <c r="L30" i="9773"/>
  <c r="V34" i="9774"/>
  <c r="K27" i="9776"/>
  <c r="W29" i="9775"/>
  <c r="M29" i="9775"/>
  <c r="G28" i="9781"/>
  <c r="L28" i="9781"/>
  <c r="G30" i="9782"/>
  <c r="L30" i="9782"/>
  <c r="G27" i="9783"/>
  <c r="K27" i="9784"/>
  <c r="V26" i="9785"/>
  <c r="V29" i="9793"/>
  <c r="K36" i="9794"/>
  <c r="L33" i="9796"/>
  <c r="G28" i="9798"/>
  <c r="L28" i="9798"/>
  <c r="K29" i="9799"/>
  <c r="K29" i="9800"/>
  <c r="H26" i="9801"/>
  <c r="M26" i="9801"/>
  <c r="H40" i="9804"/>
  <c r="M40" i="9804"/>
  <c r="H40" i="9807"/>
  <c r="M40" i="9807"/>
  <c r="W27" i="9808"/>
  <c r="W32" i="9811"/>
  <c r="L39" i="9812"/>
  <c r="W36" i="9814"/>
  <c r="W30" i="9816"/>
  <c r="G30" i="9739"/>
  <c r="G42" i="9176"/>
  <c r="G28" i="9738"/>
  <c r="G49" i="460"/>
  <c r="I48" i="9223"/>
  <c r="G30" i="9740"/>
  <c r="K25" i="9745"/>
  <c r="V28" i="9747"/>
  <c r="V28" i="9748"/>
  <c r="K33" i="9749"/>
  <c r="V33" i="9749"/>
  <c r="V30" i="9750"/>
  <c r="G33" i="9751"/>
  <c r="L33" i="9751"/>
  <c r="L28" i="9752"/>
  <c r="V29" i="9753"/>
  <c r="V30" i="9755"/>
  <c r="G29" i="9757"/>
  <c r="L29" i="9757"/>
  <c r="G27" i="9761"/>
  <c r="G26" i="9770"/>
  <c r="G31" i="9771"/>
  <c r="G28" i="9744"/>
  <c r="L28" i="9744"/>
  <c r="G29" i="9746"/>
  <c r="L29" i="9746"/>
  <c r="K28" i="9747"/>
  <c r="G33" i="9749"/>
  <c r="V28" i="9752"/>
  <c r="H29" i="9775"/>
  <c r="G28" i="9747"/>
  <c r="G30" i="9750"/>
  <c r="L30" i="9750"/>
  <c r="G29" i="9753"/>
  <c r="V29" i="9757"/>
  <c r="G29" i="9759"/>
  <c r="G27" i="9768"/>
  <c r="L27" i="9777"/>
  <c r="G36" i="9794"/>
  <c r="G29" i="9799"/>
  <c r="K26" i="9785"/>
  <c r="G28" i="9795"/>
  <c r="G33" i="9796"/>
  <c r="G27" i="9797"/>
  <c r="L28" i="9817"/>
  <c r="W29" i="9818"/>
  <c r="L31" i="9821"/>
  <c r="W31" i="9821"/>
  <c r="H31" i="9821"/>
  <c r="M31" i="9821"/>
  <c r="L29" i="9818"/>
  <c r="H29" i="9818"/>
  <c r="M29" i="9818"/>
  <c r="W28" i="9817"/>
  <c r="H28" i="9817"/>
  <c r="M28" i="9817"/>
  <c r="W31" i="9819"/>
  <c r="L31" i="9819"/>
  <c r="H31" i="9819"/>
  <c r="M31" i="9819"/>
</calcChain>
</file>

<file path=xl/sharedStrings.xml><?xml version="1.0" encoding="utf-8"?>
<sst xmlns="http://schemas.openxmlformats.org/spreadsheetml/2006/main" count="18746" uniqueCount="1240">
  <si>
    <t>LEG ROUGH M560H</t>
  </si>
  <si>
    <t>LEG ROUGH P660S</t>
  </si>
  <si>
    <t>LEG ROUGH P660QA</t>
  </si>
  <si>
    <t>LEG  L YU131CP/ LEG U3 CP L</t>
  </si>
  <si>
    <t>LEG  R YU131CP/ LEG U3 CP R</t>
  </si>
  <si>
    <t>WS42700</t>
  </si>
  <si>
    <t>WS23920</t>
  </si>
  <si>
    <t>WY98870</t>
  </si>
  <si>
    <t>WY98880</t>
  </si>
  <si>
    <t>ZJ90820</t>
  </si>
  <si>
    <t>PEDAL ASSY C3TD/C3XST BLAA (YI)</t>
  </si>
  <si>
    <t>FALL BACK UNFINISH.YI YU11</t>
  </si>
  <si>
    <t xml:space="preserve"> </t>
  </si>
  <si>
    <t>Wooden Panel 12x1220x1000 (CARB)</t>
  </si>
  <si>
    <t>PEDAL ASSY A1GC1TD BLAA (YI)</t>
  </si>
  <si>
    <t>ZW26710</t>
  </si>
  <si>
    <t>ZC59790</t>
  </si>
  <si>
    <t>BENCH NO.300 CP-SDW//YI</t>
  </si>
  <si>
    <t>WW08970</t>
  </si>
  <si>
    <t>WW08990</t>
  </si>
  <si>
    <t>ZA34840</t>
  </si>
  <si>
    <t>ZG04870</t>
  </si>
  <si>
    <t>U1J PWHC//EZ</t>
  </si>
  <si>
    <t>ZH02520</t>
  </si>
  <si>
    <t>ZK68010</t>
  </si>
  <si>
    <t>B2 PM//LZ</t>
  </si>
  <si>
    <t>B2 PW//LZ</t>
  </si>
  <si>
    <t>B3 PM//LZ</t>
  </si>
  <si>
    <t>B3 PW//LZ</t>
  </si>
  <si>
    <t>ZJ73720</t>
  </si>
  <si>
    <t>ZJ73730</t>
  </si>
  <si>
    <t>ZJ73750</t>
  </si>
  <si>
    <t>B1 PEC//LZ</t>
  </si>
  <si>
    <t>B2 PEC//LZ</t>
  </si>
  <si>
    <t>B3 PEC//LZ</t>
  </si>
  <si>
    <t>ZQ21280</t>
  </si>
  <si>
    <t>ZQ21300</t>
  </si>
  <si>
    <r>
      <t xml:space="preserve">[        ]  </t>
    </r>
    <r>
      <rPr>
        <b/>
        <sz val="10"/>
        <rFont val="Arial"/>
        <family val="2"/>
      </rPr>
      <t xml:space="preserve"> </t>
    </r>
    <r>
      <rPr>
        <b/>
        <sz val="8"/>
        <rFont val="Arial"/>
        <family val="2"/>
      </rPr>
      <t>AIR</t>
    </r>
    <r>
      <rPr>
        <sz val="8"/>
        <rFont val="Arial"/>
        <family val="2"/>
      </rPr>
      <t xml:space="preserve"> FREIGHT</t>
    </r>
  </si>
  <si>
    <t>ZQ21310</t>
  </si>
  <si>
    <t>ZJ73760</t>
  </si>
  <si>
    <t>GB1K PWH//LZ</t>
  </si>
  <si>
    <t>ZJ54410</t>
  </si>
  <si>
    <t>EXPORT SHIPMENT ORDER</t>
  </si>
  <si>
    <t>To. EXIM MANAGER</t>
  </si>
  <si>
    <t>Date       :</t>
  </si>
  <si>
    <t>Name &amp; Address of the consigne</t>
  </si>
  <si>
    <t>MODE OF</t>
  </si>
  <si>
    <t>FOB</t>
  </si>
  <si>
    <t>FREIGHT TO BE</t>
  </si>
  <si>
    <t>BUYER</t>
  </si>
  <si>
    <t>TRANSPORT</t>
  </si>
  <si>
    <t>AMOUNT</t>
  </si>
  <si>
    <t>BORNE BY</t>
  </si>
  <si>
    <t>TERM OF PAYMENT</t>
  </si>
  <si>
    <t>[ V  ]   YCJ</t>
  </si>
  <si>
    <r>
      <t xml:space="preserve">[  V   ]   </t>
    </r>
    <r>
      <rPr>
        <b/>
        <sz val="8"/>
        <rFont val="Arial"/>
        <family val="2"/>
      </rPr>
      <t>SEA</t>
    </r>
    <r>
      <rPr>
        <sz val="8"/>
        <rFont val="Arial"/>
        <family val="2"/>
      </rPr>
      <t xml:space="preserve"> FREIGHT</t>
    </r>
  </si>
  <si>
    <r>
      <t xml:space="preserve">[ V  ]   </t>
    </r>
    <r>
      <rPr>
        <sz val="8"/>
        <rFont val="Arial"/>
        <family val="2"/>
      </rPr>
      <t>CHARGED</t>
    </r>
  </si>
  <si>
    <r>
      <t xml:space="preserve">[      ]   </t>
    </r>
    <r>
      <rPr>
        <sz val="8"/>
        <rFont val="Arial"/>
        <family val="2"/>
      </rPr>
      <t>Y I</t>
    </r>
  </si>
  <si>
    <t>[    ]   D/P AT SIGHT</t>
  </si>
  <si>
    <r>
      <t xml:space="preserve">[     ]   </t>
    </r>
    <r>
      <rPr>
        <sz val="8"/>
        <rFont val="Arial"/>
        <family val="2"/>
      </rPr>
      <t>SAME AS CONSIGNE</t>
    </r>
  </si>
  <si>
    <r>
      <t xml:space="preserve">[     ]  </t>
    </r>
    <r>
      <rPr>
        <b/>
        <sz val="10"/>
        <rFont val="Arial"/>
        <family val="2"/>
      </rPr>
      <t xml:space="preserve"> </t>
    </r>
    <r>
      <rPr>
        <b/>
        <sz val="8"/>
        <rFont val="Arial"/>
        <family val="2"/>
      </rPr>
      <t>AIR</t>
    </r>
    <r>
      <rPr>
        <sz val="8"/>
        <rFont val="Arial"/>
        <family val="2"/>
      </rPr>
      <t xml:space="preserve"> FREIGHT</t>
    </r>
  </si>
  <si>
    <r>
      <t xml:space="preserve">[      ]   </t>
    </r>
    <r>
      <rPr>
        <sz val="7"/>
        <rFont val="Arial"/>
        <family val="2"/>
      </rPr>
      <t>FREE OF CHARGE</t>
    </r>
  </si>
  <si>
    <r>
      <t xml:space="preserve">[ V   ]   </t>
    </r>
    <r>
      <rPr>
        <sz val="8"/>
        <rFont val="Arial"/>
        <family val="2"/>
      </rPr>
      <t>BUYER/CONSIGNE</t>
    </r>
  </si>
  <si>
    <t>[ V ]   TT</t>
  </si>
  <si>
    <t>Division :</t>
  </si>
  <si>
    <r>
      <t xml:space="preserve">[ V  ]   </t>
    </r>
    <r>
      <rPr>
        <sz val="8"/>
        <rFont val="Arial"/>
        <family val="2"/>
      </rPr>
      <t>DROP</t>
    </r>
  </si>
  <si>
    <t>[     ]   DIRECT</t>
  </si>
  <si>
    <t>Cont No. KKFU7013501</t>
  </si>
  <si>
    <t>Model</t>
  </si>
  <si>
    <t>Serial No</t>
  </si>
  <si>
    <t>QTY</t>
  </si>
  <si>
    <t>Price</t>
  </si>
  <si>
    <t>Amount</t>
  </si>
  <si>
    <t>Type</t>
  </si>
  <si>
    <t>Gross</t>
  </si>
  <si>
    <t>Nett</t>
  </si>
  <si>
    <t>M3</t>
  </si>
  <si>
    <t>DGB1KCD PE//AT</t>
  </si>
  <si>
    <t>DGB1KE3 PM//LP</t>
  </si>
  <si>
    <t>BENCH NO.3 PWH//YI.JZ</t>
  </si>
  <si>
    <t>BENCH NO.110 PM//YI.JZ</t>
  </si>
  <si>
    <t>LPBC REQUIREMENT</t>
  </si>
  <si>
    <t>[     ]   Please Combine</t>
  </si>
  <si>
    <t xml:space="preserve"> REFFERENCE NO.</t>
  </si>
  <si>
    <t>[ V ]  The Cargo wiil be</t>
  </si>
  <si>
    <t>at :</t>
  </si>
  <si>
    <t>Name &amp; Authorized Signature</t>
  </si>
  <si>
    <t>[ V ]    Needed</t>
  </si>
  <si>
    <t xml:space="preserve">        in FCL Shipment</t>
  </si>
  <si>
    <t xml:space="preserve">          ready</t>
  </si>
  <si>
    <t xml:space="preserve">       [    ]    Factory</t>
  </si>
  <si>
    <t>B113 DMC//B.JZ</t>
  </si>
  <si>
    <t>B113 PWH//B.JZ</t>
  </si>
  <si>
    <t>[     ]    Not Needed</t>
  </si>
  <si>
    <t>PT. Yamaha Indonesia</t>
  </si>
  <si>
    <t>[     ]   Do not Combine</t>
  </si>
  <si>
    <t xml:space="preserve">[   ]  The Cargo has been </t>
  </si>
  <si>
    <t>DESTINATION PORT</t>
  </si>
  <si>
    <t xml:space="preserve">        LCL Shipment</t>
  </si>
  <si>
    <t>Request Time of Departure</t>
  </si>
  <si>
    <t xml:space="preserve">       [ V ]    Warehouse</t>
  </si>
  <si>
    <t xml:space="preserve">        OK !!</t>
  </si>
  <si>
    <t xml:space="preserve"> On :     </t>
  </si>
  <si>
    <t>Jl. Rawagelam IV No.6</t>
  </si>
  <si>
    <r>
      <t xml:space="preserve">( </t>
    </r>
    <r>
      <rPr>
        <b/>
        <u/>
        <sz val="10"/>
        <rFont val="Arial"/>
        <family val="2"/>
      </rPr>
      <t>Andik Kusuma</t>
    </r>
    <r>
      <rPr>
        <sz val="10"/>
        <rFont val="Arial"/>
        <family val="2"/>
      </rPr>
      <t xml:space="preserve"> )</t>
    </r>
  </si>
  <si>
    <t xml:space="preserve"> KIP Jaktim</t>
  </si>
  <si>
    <t>Manager</t>
  </si>
  <si>
    <t>A</t>
  </si>
  <si>
    <t>B</t>
  </si>
  <si>
    <t>C</t>
  </si>
  <si>
    <t>D</t>
  </si>
  <si>
    <t>E</t>
  </si>
  <si>
    <t>F</t>
  </si>
  <si>
    <t>G</t>
  </si>
  <si>
    <t>H</t>
  </si>
  <si>
    <t>I</t>
  </si>
  <si>
    <t>J</t>
  </si>
  <si>
    <t>K</t>
  </si>
  <si>
    <t>L</t>
  </si>
  <si>
    <t>M</t>
  </si>
  <si>
    <t>PKG</t>
  </si>
  <si>
    <t>GROSS</t>
  </si>
  <si>
    <t>NET</t>
  </si>
  <si>
    <t>MEASUREMENT ( CM )</t>
  </si>
  <si>
    <t>KET.</t>
  </si>
  <si>
    <t>Made IN</t>
  </si>
  <si>
    <t>LOWER FRONT BOARD SU7 BLAA</t>
  </si>
  <si>
    <t>LOWER FRONT BOARD YC1SH BLAA</t>
  </si>
  <si>
    <t>LOWER FRONT BOARD U1-YU33 BLAA</t>
  </si>
  <si>
    <t>LOWER FRONT BOARD YUS1-S5 BLAA</t>
  </si>
  <si>
    <t>SIDE ARM BLOCK F SU7 BLAA</t>
  </si>
  <si>
    <t>UPPER FRONT BOARD U1-YU11 BLAA</t>
  </si>
  <si>
    <t>TOP BOARD FRONT U1-YU11 BLAA</t>
  </si>
  <si>
    <t>TOP BOARD REAR U1-YU33 BLAA</t>
  </si>
  <si>
    <t>FALL BOARD W/K U1 BLAA</t>
  </si>
  <si>
    <t>FALL BOARD YU11 BLAA</t>
  </si>
  <si>
    <t>FALL BOARD W/K U3 BLAA</t>
  </si>
  <si>
    <t>FALL BOARD YU33 BLAA</t>
  </si>
  <si>
    <t>FALL BOARD W/K YUS1-S3 BLAA</t>
  </si>
  <si>
    <t>FALL BOARD W/K YUS5 BLAA</t>
  </si>
  <si>
    <t>FALL BOARD W/K SU7 BLAA</t>
  </si>
  <si>
    <t>ZV88160</t>
  </si>
  <si>
    <t>ZV88170</t>
  </si>
  <si>
    <t>ZV88180</t>
  </si>
  <si>
    <t>ZV88190</t>
  </si>
  <si>
    <t>ZV88200</t>
  </si>
  <si>
    <t>ZV88210</t>
  </si>
  <si>
    <t>ZV88230</t>
  </si>
  <si>
    <t>ZV88240</t>
  </si>
  <si>
    <t>ZV88250</t>
  </si>
  <si>
    <t>ZV88260</t>
  </si>
  <si>
    <t>ZV88270</t>
  </si>
  <si>
    <t>ZV88280</t>
  </si>
  <si>
    <t>ZV88290</t>
  </si>
  <si>
    <t>ZV88300</t>
  </si>
  <si>
    <t>ZV88310</t>
  </si>
  <si>
    <t>LOW/FRO BOARD UNFIN U1-YU33 TOKU</t>
  </si>
  <si>
    <t>TOP BOARD F UNFIN U1-YU11 TOKU</t>
  </si>
  <si>
    <t>TOP BOARD R UNFIN U1.U3 TOKU</t>
  </si>
  <si>
    <t>FALL BOARD W/K UNFIN U1 TOKU</t>
  </si>
  <si>
    <t>FALL BOARD UNFIN YU11 TOKU</t>
  </si>
  <si>
    <t>FALL BOARD W/K UNFIN U3 TOKU</t>
  </si>
  <si>
    <t>FALL BOARD UNFIN YU33 TOKU</t>
  </si>
  <si>
    <t>FALL BOARD W/K UNFIN YUS1-S3 TOKU</t>
  </si>
  <si>
    <t>FALL BOARD W/K UNFIN YUS5 TOKU</t>
  </si>
  <si>
    <t>FALL FLAP YC1SH BLAA</t>
  </si>
  <si>
    <t>FALL BOARD FLAT YC1SH BLAA</t>
  </si>
  <si>
    <t>ZV87970</t>
  </si>
  <si>
    <t>ZV87980</t>
  </si>
  <si>
    <t>ZV87990</t>
  </si>
  <si>
    <t>ZV88000</t>
  </si>
  <si>
    <t>ZV88010</t>
  </si>
  <si>
    <t>ZV88060</t>
  </si>
  <si>
    <t>ZV88070</t>
  </si>
  <si>
    <t>ZV88080</t>
  </si>
  <si>
    <t>ZV88090</t>
  </si>
  <si>
    <t>ZV88100</t>
  </si>
  <si>
    <t>ZV88110</t>
  </si>
  <si>
    <t>ZV88120</t>
  </si>
  <si>
    <t>ZV88130</t>
  </si>
  <si>
    <t>ZV88140</t>
  </si>
  <si>
    <t>ZV88150</t>
  </si>
  <si>
    <t>Luas</t>
  </si>
  <si>
    <t>NO.</t>
  </si>
  <si>
    <t>MODEL</t>
  </si>
  <si>
    <t>GMC CODE</t>
  </si>
  <si>
    <t>TYPE</t>
  </si>
  <si>
    <t>P</t>
  </si>
  <si>
    <t>T</t>
  </si>
  <si>
    <t>P x L</t>
  </si>
  <si>
    <t>BENCH NO.3I BLAA</t>
  </si>
  <si>
    <t>C/T</t>
  </si>
  <si>
    <t>Indonesia</t>
  </si>
  <si>
    <t>BENCH NO. 900 PE//YI</t>
  </si>
  <si>
    <t>ZC59730</t>
  </si>
  <si>
    <t>ZC59820</t>
  </si>
  <si>
    <t>ZC59830</t>
  </si>
  <si>
    <t>JU-109 PE//AZ</t>
  </si>
  <si>
    <t>WH50350</t>
  </si>
  <si>
    <t>Ymh</t>
  </si>
  <si>
    <t>JU-109 PE//LZ</t>
  </si>
  <si>
    <t>WH50360</t>
  </si>
  <si>
    <t>JU-109 PM//AZ</t>
  </si>
  <si>
    <t>WH50370</t>
  </si>
  <si>
    <t>JU-109 PM//LZ</t>
  </si>
  <si>
    <t>WH50380</t>
  </si>
  <si>
    <t>JU-109 PW//AZ</t>
  </si>
  <si>
    <t>WH50390</t>
  </si>
  <si>
    <t>JU-109 PW//LZ</t>
  </si>
  <si>
    <t>WH50400</t>
  </si>
  <si>
    <t>JU-109 PWH//LZ</t>
  </si>
  <si>
    <t>WN49700</t>
  </si>
  <si>
    <t>JU-109 OPDW//LZ</t>
  </si>
  <si>
    <t>WK75960</t>
  </si>
  <si>
    <t>JX-113 TPE//AZ</t>
  </si>
  <si>
    <t>WH50410</t>
  </si>
  <si>
    <t>JX-113 TPE//LZ</t>
  </si>
  <si>
    <t>WH50420</t>
  </si>
  <si>
    <t>JX-113 CPPM//AZ</t>
  </si>
  <si>
    <t>WH50430</t>
  </si>
  <si>
    <t>JX-113 CPPM//LZ</t>
  </si>
  <si>
    <t>WH50440</t>
  </si>
  <si>
    <t>B1 PE//EZ</t>
  </si>
  <si>
    <t>AAE6337</t>
  </si>
  <si>
    <t>B1 PEC//EZ</t>
  </si>
  <si>
    <t>WV62290</t>
  </si>
  <si>
    <t>B1 PM//EZ</t>
  </si>
  <si>
    <t>AAE6338</t>
  </si>
  <si>
    <t>B1 PW//EZ</t>
  </si>
  <si>
    <t>AAE6339</t>
  </si>
  <si>
    <t>B1 PWH//EZ</t>
  </si>
  <si>
    <t>DGN1KENCL PE//ACP</t>
  </si>
  <si>
    <t>DGN1KENCL PE//LCP</t>
  </si>
  <si>
    <t>WN49720</t>
  </si>
  <si>
    <t>B1 SNC//EZ</t>
  </si>
  <si>
    <t>AAE6340</t>
  </si>
  <si>
    <t>B1 NBS//EZ</t>
  </si>
  <si>
    <t>AAE6341</t>
  </si>
  <si>
    <t>B1 OPDW//EZ</t>
  </si>
  <si>
    <t>AAE6342</t>
  </si>
  <si>
    <t>U1J PE//AZ</t>
  </si>
  <si>
    <t>U1J PE//LZ</t>
  </si>
  <si>
    <t>U1J PM//AZ</t>
  </si>
  <si>
    <t>AAC7369</t>
  </si>
  <si>
    <t>U1J PM//LZ</t>
  </si>
  <si>
    <t>AAC7370</t>
  </si>
  <si>
    <t>M2 SM//AZ</t>
  </si>
  <si>
    <t>WN14920</t>
  </si>
  <si>
    <t>M2 SM//LZ</t>
  </si>
  <si>
    <t>WN14910</t>
  </si>
  <si>
    <t>M2 SDW//AZ</t>
  </si>
  <si>
    <t>WN14940</t>
  </si>
  <si>
    <t>M2 SDW//LZ</t>
  </si>
  <si>
    <t>WN14930</t>
  </si>
  <si>
    <t>M2 SBW//AZ</t>
  </si>
  <si>
    <t>WN14890</t>
  </si>
  <si>
    <t>M2 SBW//LZ</t>
  </si>
  <si>
    <t>WN14880</t>
  </si>
  <si>
    <t>M3 SM//AZ</t>
  </si>
  <si>
    <t>WN67650</t>
  </si>
  <si>
    <t>M3 SM//LZ</t>
  </si>
  <si>
    <t>WN67620</t>
  </si>
  <si>
    <t>M3 SDW//AZ</t>
  </si>
  <si>
    <t>WN67660</t>
  </si>
  <si>
    <t>M3 SDW//LZ</t>
  </si>
  <si>
    <r>
      <t xml:space="preserve">[       ]   </t>
    </r>
    <r>
      <rPr>
        <sz val="7"/>
        <rFont val="Arial"/>
        <family val="2"/>
      </rPr>
      <t>FREE OF CHARGE</t>
    </r>
  </si>
  <si>
    <t>WN67630</t>
  </si>
  <si>
    <t>M3 SBW//AZ</t>
  </si>
  <si>
    <t>WN67640</t>
  </si>
  <si>
    <t>M3 SBW//LZ</t>
  </si>
  <si>
    <t>WN67610</t>
  </si>
  <si>
    <t>P121 PE//G.EZ.YI</t>
  </si>
  <si>
    <t>WT58060</t>
  </si>
  <si>
    <t>P121 PEC//G.EZ.YI</t>
  </si>
  <si>
    <t>WT58070</t>
  </si>
  <si>
    <t>P121 PWH//G.EZ.YI</t>
  </si>
  <si>
    <t>WT58080</t>
  </si>
  <si>
    <t>P121 PWHC//G.EZ.YI</t>
  </si>
  <si>
    <t>WV62390</t>
  </si>
  <si>
    <t>P116 PE//G.EZ.YI</t>
  </si>
  <si>
    <t>WT58110</t>
  </si>
  <si>
    <t>P116 PEC//G.EZ.YI</t>
  </si>
  <si>
    <t>WT58120</t>
  </si>
  <si>
    <t>P116 PWH//G.EZ.YI</t>
  </si>
  <si>
    <t>WT58130</t>
  </si>
  <si>
    <t>P116 PWHC//G.EZ.YI</t>
  </si>
  <si>
    <t>WV62380</t>
  </si>
  <si>
    <t>Kmb</t>
  </si>
  <si>
    <t>Fall Board YU121C PM (V/P)</t>
  </si>
  <si>
    <t>WF43400</t>
  </si>
  <si>
    <t>B113 //B.JZ</t>
  </si>
  <si>
    <t>WW86950</t>
  </si>
  <si>
    <t>B121 //B.JZ</t>
  </si>
  <si>
    <t>WW86960</t>
  </si>
  <si>
    <t>U1J PWHC//AZ</t>
  </si>
  <si>
    <t>WY44110</t>
  </si>
  <si>
    <t>U1J PWHC//LZ</t>
  </si>
  <si>
    <t>WY44100</t>
  </si>
  <si>
    <t>U1JCP SDW//AZ</t>
  </si>
  <si>
    <t>WY32280</t>
  </si>
  <si>
    <t>U1JCP SDW//LZ</t>
  </si>
  <si>
    <t>WY50520</t>
  </si>
  <si>
    <t>U1J PE//EZ</t>
  </si>
  <si>
    <t>WZ31810</t>
  </si>
  <si>
    <t>K109 PEC//EZ</t>
  </si>
  <si>
    <t>WZ31830</t>
  </si>
  <si>
    <t>K113 PEC//EZ</t>
  </si>
  <si>
    <t>WZ31840</t>
  </si>
  <si>
    <t>P121H PE//G.EZ.YI</t>
  </si>
  <si>
    <t>WZ31820</t>
  </si>
  <si>
    <t>DGB1KENST PWH//LP</t>
  </si>
  <si>
    <t>ZV78220</t>
  </si>
  <si>
    <t>DGB1KENST PWH//EP</t>
  </si>
  <si>
    <t>ZV78250</t>
  </si>
  <si>
    <t>DGB1KENST PWH//AP</t>
  </si>
  <si>
    <t>ZV78230</t>
  </si>
  <si>
    <t>DGB1KENST PWH//AT</t>
  </si>
  <si>
    <t>ZW10280</t>
  </si>
  <si>
    <t>DGB1KENST PAW//LP</t>
  </si>
  <si>
    <t>ZV78180</t>
  </si>
  <si>
    <t>DGB1KENST PAW//EP</t>
  </si>
  <si>
    <t>ZV78190</t>
  </si>
  <si>
    <t>DGB1KENST PAW//AP</t>
  </si>
  <si>
    <t>ZV78200</t>
  </si>
  <si>
    <t>DGB1KENST PAW//LRP</t>
  </si>
  <si>
    <t>ZV78210</t>
  </si>
  <si>
    <t>ZV78120</t>
  </si>
  <si>
    <t>DGB1KENST PM//LP</t>
  </si>
  <si>
    <t>DGB1KENST PM//EP</t>
  </si>
  <si>
    <t>ZV78130</t>
  </si>
  <si>
    <t>DGB1KENST PM//AP</t>
  </si>
  <si>
    <t>ZV78140</t>
  </si>
  <si>
    <t>DGB1KENST PM//LRP</t>
  </si>
  <si>
    <t>ZV78150</t>
  </si>
  <si>
    <t>DGB1KENST PM//AT</t>
  </si>
  <si>
    <t>ZV78160</t>
  </si>
  <si>
    <t>FALL BOARD YI C1-C5 SURFACER</t>
  </si>
  <si>
    <t>B1 PE//LZ</t>
  </si>
  <si>
    <t>ZE62400</t>
  </si>
  <si>
    <t>P22 SE//LZ</t>
  </si>
  <si>
    <t>ZF08170</t>
  </si>
  <si>
    <t>P22 SW//LZ</t>
  </si>
  <si>
    <t>ZF08190</t>
  </si>
  <si>
    <t>P22 DO//LZ</t>
  </si>
  <si>
    <t>ZF08210</t>
  </si>
  <si>
    <t>MUSIC RACK YC1 KD</t>
  </si>
  <si>
    <t>ZY42470</t>
  </si>
  <si>
    <t>DGB1KENCL PE//LP</t>
  </si>
  <si>
    <t>FALL BOARD YI C6C7S6 SURFACER</t>
  </si>
  <si>
    <t>[ V  ]   YMMJ</t>
  </si>
  <si>
    <t>B2 PE//LZ</t>
  </si>
  <si>
    <t>ZF71250</t>
  </si>
  <si>
    <t>B3 PE//LZ</t>
  </si>
  <si>
    <t>ZF42500</t>
  </si>
  <si>
    <t>GB1K PE//AZ</t>
  </si>
  <si>
    <t>WQ78260</t>
  </si>
  <si>
    <t>GB1K PE//EZ</t>
  </si>
  <si>
    <t>WQ78230</t>
  </si>
  <si>
    <t>GB1K PE//LZ</t>
  </si>
  <si>
    <t>[    ]   TT</t>
  </si>
  <si>
    <r>
      <t xml:space="preserve">[    V   ]   </t>
    </r>
    <r>
      <rPr>
        <b/>
        <sz val="8"/>
        <rFont val="Arial"/>
        <family val="2"/>
      </rPr>
      <t>SEA</t>
    </r>
    <r>
      <rPr>
        <sz val="8"/>
        <rFont val="Arial"/>
        <family val="2"/>
      </rPr>
      <t xml:space="preserve"> FREIGHT</t>
    </r>
  </si>
  <si>
    <r>
      <t xml:space="preserve">[  V   ]   </t>
    </r>
    <r>
      <rPr>
        <sz val="8"/>
        <rFont val="Arial"/>
        <family val="2"/>
      </rPr>
      <t>CHARGED</t>
    </r>
  </si>
  <si>
    <t>WQ78290</t>
  </si>
  <si>
    <t>GB1K PE//JZ</t>
  </si>
  <si>
    <t>WW38330</t>
  </si>
  <si>
    <t>GB1K PM//AZ</t>
  </si>
  <si>
    <t>WQ78250</t>
  </si>
  <si>
    <t>GB1K PM//EZ</t>
  </si>
  <si>
    <t>WQ78220</t>
  </si>
  <si>
    <t>GB1K PM//LZ</t>
  </si>
  <si>
    <t>WQ78280</t>
  </si>
  <si>
    <t>GB1K PAW//AZ</t>
  </si>
  <si>
    <t>WQ78240</t>
  </si>
  <si>
    <t>GB1K PAW//EZ</t>
  </si>
  <si>
    <t>WQ78210</t>
  </si>
  <si>
    <t>GB1K PAW//LZ</t>
  </si>
  <si>
    <t>WQ78270</t>
  </si>
  <si>
    <t>GB1K FP//LZ</t>
  </si>
  <si>
    <t>WQ78300</t>
  </si>
  <si>
    <t>GB1K G//LZ</t>
  </si>
  <si>
    <t>WQ78310</t>
  </si>
  <si>
    <t>GB1K FP//AZ</t>
  </si>
  <si>
    <t>WW02700</t>
  </si>
  <si>
    <t>GB1K G//AZ</t>
  </si>
  <si>
    <t>WW02710</t>
  </si>
  <si>
    <t>ZV07600</t>
  </si>
  <si>
    <t>ZV07610</t>
  </si>
  <si>
    <t>GN1 PE//AZ</t>
  </si>
  <si>
    <t>WW38380</t>
  </si>
  <si>
    <t>GN1 PE//LZ</t>
  </si>
  <si>
    <t>WW38390</t>
  </si>
  <si>
    <t>B1 PWH//LZ</t>
  </si>
  <si>
    <t>ZW44770</t>
  </si>
  <si>
    <t>B2 PWH//LZ</t>
  </si>
  <si>
    <t>ZW44780</t>
  </si>
  <si>
    <t>B3 PWH//LZ</t>
  </si>
  <si>
    <t>ZW44790</t>
  </si>
  <si>
    <t>203 MATSUNOKIJIMA,IWATA,SHIZUOKA</t>
  </si>
  <si>
    <t>GN2 PE//AZ</t>
  </si>
  <si>
    <t>WW38400</t>
  </si>
  <si>
    <t>GN2 PE//LZ</t>
  </si>
  <si>
    <t>WW38410</t>
  </si>
  <si>
    <t>DGB1KENST PE//LRP</t>
  </si>
  <si>
    <t>ZU62700</t>
  </si>
  <si>
    <t>DGB1KENST PWH//LRP</t>
  </si>
  <si>
    <t>ZX32670</t>
  </si>
  <si>
    <t>DGB1KENST PE//LP</t>
  </si>
  <si>
    <t>ZU62650</t>
  </si>
  <si>
    <t>DGB1KENST PE//AP</t>
  </si>
  <si>
    <t>DGB1KENST PE//EP</t>
  </si>
  <si>
    <t>ZU62670</t>
  </si>
  <si>
    <t>ZU62660</t>
  </si>
  <si>
    <t>DGB1KENST PE//AT</t>
  </si>
  <si>
    <t>ZU62690</t>
  </si>
  <si>
    <t>DGB1KENST PE//AB W/O P.CABLE</t>
  </si>
  <si>
    <t>ZU62720</t>
  </si>
  <si>
    <t>U1J PEC//AZ</t>
  </si>
  <si>
    <t>ZH56750</t>
  </si>
  <si>
    <t>U1J PEC//LZ</t>
  </si>
  <si>
    <t>Panjang</t>
  </si>
  <si>
    <t>Lebar</t>
  </si>
  <si>
    <t>Tinggi</t>
  </si>
  <si>
    <t>UKURAN CONT</t>
  </si>
  <si>
    <t>( mm )</t>
  </si>
  <si>
    <t>20'  Standard :</t>
  </si>
  <si>
    <t>40'  Standard :</t>
  </si>
  <si>
    <t>40'  Highcube :</t>
  </si>
  <si>
    <t>KUBIKASI</t>
  </si>
  <si>
    <t>BERAT KONTAINER</t>
  </si>
  <si>
    <t>Dear Customer</t>
  </si>
  <si>
    <t>It always becomes very indebted.</t>
  </si>
  <si>
    <t>For notation, let me UPDATE guidance as follows.</t>
  </si>
  <si>
    <t>Informasi update</t>
  </si>
  <si>
    <t>By the partial revision of the SOLAS Convention (Safety of Life at Sea Convention), from July 1, to SHIPPER, now that the pre-shipment of container total weight Weighing-declaration be required.</t>
  </si>
  <si>
    <t>For the container to carry out international transportation on July 1, 2009 or later, the container total weight that has been weighing and certification by the method stipulated in the treaty, it must be provided prior to shipment to the port authorities, ship company.</t>
  </si>
  <si>
    <t>SOLAS update.</t>
  </si>
  <si>
    <t>Jadi setelah Juli tgl. 1, harus ukur container cara ikut aturan dan harus lapor.</t>
  </si>
  <si>
    <t>,</t>
  </si>
  <si>
    <t>※ container own weight: 1,960 - 2,350 kg / 20 '&amp; 2,850 - 3,900 kg / 40'</t>
  </si>
  <si>
    <t>Container kg: 1,960 - 2,350 kg / 20 '&amp; 2,850 - 3,900 kg / 40'</t>
  </si>
  <si>
    <t>The maximum loading capacity ※: 21,650 - 22,040 kg / 20 '&amp; 26,580 - 27,630 kg / 40'</t>
  </si>
  <si>
    <t>There is a limit on the total weight (= container of its own weight + live load) by destination, so there is a possibility that the maximum loading capacity is different from the above figures, with regard to the actual shipping, you need to make sure to each ship company</t>
  </si>
  <si>
    <t>Container Max kg: 21,650 - 22,040 kg / 20 '&amp; 26,580 - 27,630 kg / 40'</t>
  </si>
  <si>
    <t>Tapi tergantung distinsi, syarat beda.</t>
  </si>
  <si>
    <t>If from TJP port of export, at each terminal, and then measure the weight at the time of container loading.</t>
  </si>
  <si>
    <t>In that case, you will need to pay the following measurement fee, a certificate at the terminal.</t>
  </si>
  <si>
    <t>These will be the burden of the SHIPPER for the cost.</t>
  </si>
  <si>
    <t>Di port TJP, kalau export, akan ukur burat container di terminal.</t>
  </si>
  <si>
    <t>Waktu itu harus bayar harga ukur dan document bukti di terminal.</t>
  </si>
  <si>
    <t>Harga ini semaua harus bayar oleh shipper.</t>
  </si>
  <si>
    <t>Weight measurement cost Rp.25.000, - / container</t>
  </si>
  <si>
    <t>Harga ukur: Rp.25.000, - / container</t>
  </si>
  <si>
    <t>Certificate creation cost Rp.25.000, - / certificate</t>
  </si>
  <si>
    <t>Document fee: Rp.25.000, - / container</t>
  </si>
  <si>
    <t>And numbers that are listed in the shipping documents, the fine in the case of 2,000 kg or more VGM is different Rp.250.000, -</t>
  </si>
  <si>
    <t>Kalau beda di antara P / L dan actual 2000 kg, harus bayar denda Rp.250.000, -</t>
  </si>
  <si>
    <t>Measuring method in the terminal (carrying at the time of the container, track head, all of the weight, etc. chassis) - will be the (track head after unloading the container, the weight of the chassis, etc.).</t>
  </si>
  <si>
    <t>Track will be described VGM to EIR that is issued upon exiting from the terminal.</t>
  </si>
  <si>
    <t>Please note that 'the two containers (40 one of the trailers' 20 because you will not be able to carry put the chassis).</t>
  </si>
  <si>
    <t>Cara ukur di terminal port TJP,</t>
  </si>
  <si>
    <t>Cara calcurate = (burat containner, Track head, selain parts seperti casis) - (track head burat yang setelah turun containner, selain parts seperti casis)</t>
  </si>
  <si>
    <t>Minta tolong informasi dapat supaya bisa ikut aturan.</t>
  </si>
  <si>
    <t>1,960 - 2,350 kg</t>
  </si>
  <si>
    <t xml:space="preserve"> 2,850 - 3,900 kg</t>
  </si>
  <si>
    <t>MAXIMUM CAPACITY</t>
  </si>
  <si>
    <t>21,650 - 22,040 kg</t>
  </si>
  <si>
    <t xml:space="preserve"> 26,580 - 27,630 kg</t>
  </si>
  <si>
    <t>ZH56730</t>
  </si>
  <si>
    <t>B2E PE//EZ</t>
  </si>
  <si>
    <t>ZH66310</t>
  </si>
  <si>
    <t>B2E PEC//EZ</t>
  </si>
  <si>
    <t>ZH66290</t>
  </si>
  <si>
    <t>B2E PM//EZ</t>
  </si>
  <si>
    <t>ZH66340</t>
  </si>
  <si>
    <t>B2E PW//EZ</t>
  </si>
  <si>
    <t>ZH66350</t>
  </si>
  <si>
    <t>B2E PWH//EZ</t>
  </si>
  <si>
    <t>ZH66300</t>
  </si>
  <si>
    <t>B2E SNC//EZ</t>
  </si>
  <si>
    <t>ZH66360</t>
  </si>
  <si>
    <t>B2E NBS//EZ</t>
  </si>
  <si>
    <t>ZH66320</t>
  </si>
  <si>
    <t>B2E OPDW//EZ</t>
  </si>
  <si>
    <t>ZH66330</t>
  </si>
  <si>
    <t/>
  </si>
  <si>
    <t>B3E PE//EZ</t>
  </si>
  <si>
    <t>ZH66250</t>
  </si>
  <si>
    <t>B3E PM//EZ</t>
  </si>
  <si>
    <t>ZH66260</t>
  </si>
  <si>
    <t>B3E PWH//EZ</t>
  </si>
  <si>
    <t>ZH66280</t>
  </si>
  <si>
    <t>B3E SNC//EZ</t>
  </si>
  <si>
    <t>ZH66270</t>
  </si>
  <si>
    <t>B3E OPDW//EZ</t>
  </si>
  <si>
    <t>ZH66240</t>
  </si>
  <si>
    <t>GN1 PWH//AZ</t>
  </si>
  <si>
    <t>ZJ54460</t>
  </si>
  <si>
    <t>GN1 PWH//LZ</t>
  </si>
  <si>
    <t>ZJ54450</t>
  </si>
  <si>
    <t>GN2 PWH//AZ</t>
  </si>
  <si>
    <t>ZJ54480</t>
  </si>
  <si>
    <t>GN2 PWH//LZ</t>
  </si>
  <si>
    <t>ZJ54470</t>
  </si>
  <si>
    <t>To. SCM MANAGER</t>
  </si>
  <si>
    <r>
      <t xml:space="preserve">[ V   ]   </t>
    </r>
    <r>
      <rPr>
        <sz val="8"/>
        <rFont val="Arial"/>
        <family val="2"/>
      </rPr>
      <t>AS Ship. Manual</t>
    </r>
  </si>
  <si>
    <t>PKG/NO.</t>
  </si>
  <si>
    <t>DESCRIPTION OF GOODS</t>
  </si>
  <si>
    <t>Quantity</t>
  </si>
  <si>
    <t>Container</t>
  </si>
  <si>
    <t>Unit price</t>
  </si>
  <si>
    <t>P'kg type</t>
  </si>
  <si>
    <t>Made in</t>
  </si>
  <si>
    <t>Ref. No.</t>
  </si>
  <si>
    <t>Gross Wght</t>
  </si>
  <si>
    <t>Nett Weight</t>
  </si>
  <si>
    <t>LenghtXWidthXHeight/P'kg</t>
  </si>
  <si>
    <t>TOTAL</t>
  </si>
  <si>
    <t>Pc/Unit/Set</t>
  </si>
  <si>
    <t>GB1K PWH//EZ</t>
  </si>
  <si>
    <t>ZJ54440</t>
  </si>
  <si>
    <t>Size</t>
  </si>
  <si>
    <t>USD/JPY/EUR</t>
  </si>
  <si>
    <t>Kg / P'kg</t>
  </si>
  <si>
    <t>Cm</t>
  </si>
  <si>
    <t>YAMAHA PIANO WITH BENCH</t>
  </si>
  <si>
    <t>1 X 20'</t>
  </si>
  <si>
    <t>1 X 40'</t>
  </si>
  <si>
    <t>FACILTY</t>
  </si>
  <si>
    <t>[ V ]    KITE</t>
  </si>
  <si>
    <t>[     ]    NON KITE</t>
  </si>
  <si>
    <t>Jl. Rawagelam I No.5</t>
  </si>
  <si>
    <t xml:space="preserve">  </t>
  </si>
  <si>
    <t>Attn.        :</t>
  </si>
  <si>
    <t>1 X 40'H</t>
  </si>
  <si>
    <t>[ V  ]  FOB      [    ]  C &amp; F</t>
  </si>
  <si>
    <t>[    ]   Please Combine</t>
  </si>
  <si>
    <t>GB1K PWH//AZ</t>
  </si>
  <si>
    <t>ZJ54420</t>
  </si>
  <si>
    <t>YCA, KEYBOARD DIVISION</t>
  </si>
  <si>
    <t>C/O.SCHAFER BROS.DISTRIBUTION CTR</t>
  </si>
  <si>
    <t>1981 E.213TH STREET, CARSON, CA</t>
  </si>
  <si>
    <t>90749 USA</t>
  </si>
  <si>
    <t>Y70001</t>
  </si>
  <si>
    <t>LOS ANGELES</t>
  </si>
  <si>
    <t>CODE : Y82902</t>
  </si>
  <si>
    <t>YAMAHA MUSIC &amp; ELECTRONICS (CHINA)CO.,LTD.</t>
  </si>
  <si>
    <t>2F, YUNHEDASHA, 1818 XINZHA-LU JINGAN-QU</t>
  </si>
  <si>
    <r>
      <t xml:space="preserve">[     ]   </t>
    </r>
    <r>
      <rPr>
        <sz val="8"/>
        <rFont val="Arial"/>
        <family val="2"/>
      </rPr>
      <t>Y I</t>
    </r>
  </si>
  <si>
    <t>SHANGHAI 200042 CHINA</t>
  </si>
  <si>
    <t>Y82902</t>
  </si>
  <si>
    <t>CHINA</t>
  </si>
  <si>
    <r>
      <t xml:space="preserve">[   V  ]   </t>
    </r>
    <r>
      <rPr>
        <sz val="8"/>
        <rFont val="Arial"/>
        <family val="2"/>
      </rPr>
      <t>AS Ship. Manual</t>
    </r>
  </si>
  <si>
    <t>SHANGHAI</t>
  </si>
  <si>
    <t>JAPAN</t>
  </si>
  <si>
    <t>SHIMIZU</t>
  </si>
  <si>
    <t>ZW44850</t>
  </si>
  <si>
    <t>ZW44840</t>
  </si>
  <si>
    <t>ZW44860</t>
  </si>
  <si>
    <t>ZW44870</t>
  </si>
  <si>
    <t>U. FRONT BOARD BACK YI KURO</t>
  </si>
  <si>
    <t>U. FRONT BOARD BACK YI KIJI</t>
  </si>
  <si>
    <t>Fall Board YU121C PE (V/P)</t>
  </si>
  <si>
    <t>WE94850</t>
  </si>
  <si>
    <t>PERFORMA INV.           :</t>
  </si>
  <si>
    <t>FINAL INV                      :</t>
  </si>
  <si>
    <t>[     ]    KITE</t>
  </si>
  <si>
    <t>M2 SDW//JZ WITH BENCH</t>
  </si>
  <si>
    <t>SHIPMENT ORDER       :</t>
  </si>
  <si>
    <t>ZU05460</t>
  </si>
  <si>
    <t>PEDAL RAIL U1.YUS1 PE UNFINISHED CARB</t>
  </si>
  <si>
    <t>K109 PWHC//EZ</t>
  </si>
  <si>
    <t>K113 PWHC//EZ</t>
  </si>
  <si>
    <t>ZU77200</t>
  </si>
  <si>
    <t>ZU77180</t>
  </si>
  <si>
    <t>Y31404</t>
  </si>
  <si>
    <t>JU-109 PWH//AZ</t>
  </si>
  <si>
    <t>B3E PEC//EZ</t>
  </si>
  <si>
    <t>ZN12160</t>
  </si>
  <si>
    <t>P124 PE//G.EZ</t>
  </si>
  <si>
    <t>ZN12140</t>
  </si>
  <si>
    <t>[ V ]    NON KITE</t>
  </si>
  <si>
    <t>LEG NO.3I</t>
  </si>
  <si>
    <t>ZU14100</t>
  </si>
  <si>
    <t>ZU14120</t>
  </si>
  <si>
    <t>WW08930</t>
  </si>
  <si>
    <t>WW08960</t>
  </si>
  <si>
    <t>WW09120</t>
  </si>
  <si>
    <t>WW09130</t>
  </si>
  <si>
    <t>WY71980</t>
  </si>
  <si>
    <t>WY72000</t>
  </si>
  <si>
    <t>ZA34830</t>
  </si>
  <si>
    <t>ZJ41300</t>
  </si>
  <si>
    <t>ZJ41310</t>
  </si>
  <si>
    <t>Upper Sill YC131D</t>
  </si>
  <si>
    <t>WW08280</t>
  </si>
  <si>
    <t>WW09060</t>
  </si>
  <si>
    <t>WW09070</t>
  </si>
  <si>
    <t>ZG74800</t>
  </si>
  <si>
    <t xml:space="preserve">SALES ORDER   </t>
  </si>
  <si>
    <t xml:space="preserve">DELIVERY ORDER  </t>
  </si>
  <si>
    <t xml:space="preserve">SHIPMENT ORDER  </t>
  </si>
  <si>
    <t xml:space="preserve">PERFORMA INV.    </t>
  </si>
  <si>
    <t xml:space="preserve">FINAL INV         </t>
  </si>
  <si>
    <t>:</t>
  </si>
  <si>
    <t>Fall Board YU118DN PM (V/P)</t>
  </si>
  <si>
    <t>WS36780</t>
  </si>
  <si>
    <t>WS44160</t>
  </si>
  <si>
    <t>WS42690</t>
  </si>
  <si>
    <t>WS23930</t>
  </si>
  <si>
    <t>ZU47130</t>
  </si>
  <si>
    <t>WT49150</t>
  </si>
  <si>
    <t>YAMAHA PIANO PART</t>
  </si>
  <si>
    <t>ZF67080</t>
  </si>
  <si>
    <t>ZF67090</t>
  </si>
  <si>
    <t>WV87770</t>
  </si>
  <si>
    <t>SIDE BASE L YI U1-YUS1,S5</t>
  </si>
  <si>
    <t>SIDE BASE R YI U1-YUS1,S5</t>
  </si>
  <si>
    <t>SIDE BASE R YI U3-YUS3</t>
  </si>
  <si>
    <t>SIDE BASE L YI U3-YUS3</t>
  </si>
  <si>
    <t>LEG L YI YU11-U1-YUS1</t>
  </si>
  <si>
    <t>LEG R YI YU11-U1-YUS1</t>
  </si>
  <si>
    <t>LEG R YI YC1SH</t>
  </si>
  <si>
    <t>LEG L YI YC1SH</t>
  </si>
  <si>
    <t xml:space="preserve">SALES ORDER              :  </t>
  </si>
  <si>
    <t>ZF36340</t>
  </si>
  <si>
    <t>KEY BLOCK GC1 BLAA (YI)</t>
  </si>
  <si>
    <t>ZG74810</t>
  </si>
  <si>
    <t>FALL BOARD C1-C5 SURFACER SILVER</t>
  </si>
  <si>
    <t>ZH87930</t>
  </si>
  <si>
    <t>SIDE BASE R YI YC1-M112T</t>
  </si>
  <si>
    <t>SIDE BASE L YI YC1-M112T</t>
  </si>
  <si>
    <t>BENCH LEG ROUGH M560H</t>
  </si>
  <si>
    <t>BENCH LEG ROUGH M560S/P660S</t>
  </si>
  <si>
    <t>BENCH LEG ROUGH M560QA/P660QA</t>
  </si>
  <si>
    <t>ZC59760</t>
  </si>
  <si>
    <t>KEY SENSOR SH-TA</t>
  </si>
  <si>
    <t>ZX16730</t>
  </si>
  <si>
    <t>YAMAHA MUSIC MANUFACTURING JAPAN CORPORATION PIANO SECTION</t>
  </si>
  <si>
    <t xml:space="preserve">DELIVERY ORDER       :  </t>
  </si>
  <si>
    <t>DGB1KENST PWH//LM</t>
  </si>
  <si>
    <t>ZY77490</t>
  </si>
  <si>
    <t>UPPER FRONT BOARD UNFIN U1-YU11 TOKU</t>
  </si>
  <si>
    <t>ZJ22000</t>
  </si>
  <si>
    <t>BENCH NO. 600 SW</t>
  </si>
  <si>
    <t>LOWER FRONT BOARD UNFIN U1-YU33 TOKU</t>
  </si>
  <si>
    <t>LOWER FRONT BOARD UNFIN YUS1-S5 TOKU</t>
  </si>
  <si>
    <t>SIDE ARM BLOCK F UNFIN YUS5 TOKU</t>
  </si>
  <si>
    <t>SIDE ARM BLOCK F UNFIN YUS1-S3 TOKU</t>
  </si>
  <si>
    <t>VAM4430</t>
  </si>
  <si>
    <t>H SENSOR UNIT GP-SH/TA-C3 KIT</t>
  </si>
  <si>
    <t>H SENSOR UNIT GP-SH/TA-C6 KIT</t>
  </si>
  <si>
    <t>H SENSOR UNIT GP-SH/TA-C1 KIT</t>
  </si>
  <si>
    <t>ZX16710</t>
  </si>
  <si>
    <t>ZX39160</t>
  </si>
  <si>
    <t>ZX39170</t>
  </si>
  <si>
    <t>Fall Board VP 1410 X 196.5 X 69</t>
  </si>
  <si>
    <t>DGB1KENST PWH//AB W/O P.CABLE</t>
  </si>
  <si>
    <t>ZZ49410</t>
  </si>
  <si>
    <t>DCIN KD PACKING 208EX</t>
  </si>
  <si>
    <t>VAH6640</t>
  </si>
  <si>
    <t>B121 PE//B.AZ</t>
  </si>
  <si>
    <t>B121 PE//B.LZ</t>
  </si>
  <si>
    <t>VAN1290</t>
  </si>
  <si>
    <t>VAN1280</t>
  </si>
  <si>
    <t>WB</t>
  </si>
  <si>
    <t>WOB</t>
  </si>
  <si>
    <t>ZU62680</t>
  </si>
  <si>
    <t>ZU62710</t>
  </si>
  <si>
    <t>BENCH NO. 900 PM//YI</t>
  </si>
  <si>
    <t>BENCH NO. 900 PW//YI</t>
  </si>
  <si>
    <t>BENCH NO. 110 PM//YI</t>
  </si>
  <si>
    <t>BENCH NO. 300 SDW//YI</t>
  </si>
  <si>
    <t>BENCH GB1FP//YI</t>
  </si>
  <si>
    <t>BENCH GB1G//YI</t>
  </si>
  <si>
    <t>BENCH NO. 3 PE//YI U1J</t>
  </si>
  <si>
    <t>BENCH NO. 3 PWH//YI U1J</t>
  </si>
  <si>
    <t>BENCH NO.50 SDW//YI</t>
  </si>
  <si>
    <t>BENCH No.300 SM//YI</t>
  </si>
  <si>
    <t>BENCH No.300 SBW//YI</t>
  </si>
  <si>
    <t>BENCH No.600 SE//YI</t>
  </si>
  <si>
    <t>BENCH No.600 DO//YI</t>
  </si>
  <si>
    <t>ZC59740</t>
  </si>
  <si>
    <t>ZC59750</t>
  </si>
  <si>
    <t>ZC59770</t>
  </si>
  <si>
    <t>ZC59800</t>
  </si>
  <si>
    <t>ZC59810</t>
  </si>
  <si>
    <t>ZK82670</t>
  </si>
  <si>
    <t>ZX27800</t>
  </si>
  <si>
    <t>ZX27830</t>
  </si>
  <si>
    <t>ZX27780</t>
  </si>
  <si>
    <t>ZX27790</t>
  </si>
  <si>
    <t>DGB1KENCL PE//LCP</t>
  </si>
  <si>
    <t>DGB1KENCL PE//ACP</t>
  </si>
  <si>
    <t>WV87780</t>
  </si>
  <si>
    <t>WOODEN PANEL FOR PIANO 1430×1220×12mm CARB</t>
  </si>
  <si>
    <t>B1 SC2 PE//EP</t>
  </si>
  <si>
    <t>B2E SC2 PE//EP</t>
  </si>
  <si>
    <t>B3E SC2 PE//EP</t>
  </si>
  <si>
    <t>GB1K SC2 PE//EP</t>
  </si>
  <si>
    <t>VAC9480</t>
  </si>
  <si>
    <t>VAC9530</t>
  </si>
  <si>
    <t>B1 SC2 PWH//EP</t>
  </si>
  <si>
    <t>VAD6640</t>
  </si>
  <si>
    <t>VAC9490</t>
  </si>
  <si>
    <t>B2E SC2 PWH//EP</t>
  </si>
  <si>
    <t>VAD6650</t>
  </si>
  <si>
    <t>VAC9540</t>
  </si>
  <si>
    <t>VAC9500</t>
  </si>
  <si>
    <t>B3E SC2 PWH//EP</t>
  </si>
  <si>
    <t>VAD6660</t>
  </si>
  <si>
    <t>VAC9550</t>
  </si>
  <si>
    <t>VAC9580</t>
  </si>
  <si>
    <t>P116 SH2 PE//EP</t>
  </si>
  <si>
    <t>P116 SH2 PWH//EP</t>
  </si>
  <si>
    <t>P121 SH2 PE//EP</t>
  </si>
  <si>
    <t>P121 SH2 PWH//EP</t>
  </si>
  <si>
    <t>VAC9510</t>
  </si>
  <si>
    <t>VAD6670</t>
  </si>
  <si>
    <t>VAC9520</t>
  </si>
  <si>
    <t>VAD6680</t>
  </si>
  <si>
    <t>VAD6710</t>
  </si>
  <si>
    <t>VAD6770</t>
  </si>
  <si>
    <t>GB1K SC2 PWH//EP</t>
  </si>
  <si>
    <t>VAD6820</t>
  </si>
  <si>
    <t>VAC9590</t>
  </si>
  <si>
    <t>B1 SC2 PE//LP</t>
  </si>
  <si>
    <t>B2 SC2 PE//LP</t>
  </si>
  <si>
    <t>B3 SC2 PE//LP</t>
  </si>
  <si>
    <t>U1J SC2 PE//LM</t>
  </si>
  <si>
    <t>U1J SC2 PE//AP</t>
  </si>
  <si>
    <t>GB1K SC2 PE//LP</t>
  </si>
  <si>
    <t>VAD6750</t>
  </si>
  <si>
    <t>VAD6760</t>
  </si>
  <si>
    <t>JU109 SC2 PE//AP</t>
  </si>
  <si>
    <t>JX113T SC2 PE//AP</t>
  </si>
  <si>
    <t>VAC9570</t>
  </si>
  <si>
    <t>VAC9560</t>
  </si>
  <si>
    <t>JU109 SC2 PE//LRP</t>
  </si>
  <si>
    <t>JU109 SC2 PE//LM</t>
  </si>
  <si>
    <t>VAD6690</t>
  </si>
  <si>
    <t>VAG1080</t>
  </si>
  <si>
    <t>JX113T SC2 PE//LRP</t>
  </si>
  <si>
    <t>VAG1530</t>
  </si>
  <si>
    <t>U1J SC2 PE//LRP</t>
  </si>
  <si>
    <t>GB1K SC2 PE//LRP</t>
  </si>
  <si>
    <t>VAG1550</t>
  </si>
  <si>
    <t>VAG1540</t>
  </si>
  <si>
    <t>P118GC PE//AZ</t>
  </si>
  <si>
    <t>P118GC PE//LZ</t>
  </si>
  <si>
    <t>P121GC PE//AZ</t>
  </si>
  <si>
    <t>P121GC PE//LZ</t>
  </si>
  <si>
    <t>VAR8140</t>
  </si>
  <si>
    <t>VAR8150</t>
  </si>
  <si>
    <t>VAR8160</t>
  </si>
  <si>
    <t>VAR8170</t>
  </si>
  <si>
    <t>B113 SC2//JP</t>
  </si>
  <si>
    <t>B121 SC2//JP</t>
  </si>
  <si>
    <t>P121 SH2 PEC//EP</t>
  </si>
  <si>
    <t>VAW6990</t>
  </si>
  <si>
    <t>P116 SH2 PEC//EP</t>
  </si>
  <si>
    <t>P121H SH2 PE//EP</t>
  </si>
  <si>
    <t>VAW6980</t>
  </si>
  <si>
    <t>VAW7000</t>
  </si>
  <si>
    <t>B1 SC2 PEC//EP</t>
  </si>
  <si>
    <t>VAK6550</t>
  </si>
  <si>
    <t>VAK6640</t>
  </si>
  <si>
    <t>VAK6580</t>
  </si>
  <si>
    <t>VAK6500</t>
  </si>
  <si>
    <t>VAK6530</t>
  </si>
  <si>
    <t>VAK6610</t>
  </si>
  <si>
    <t>VAK6510</t>
  </si>
  <si>
    <t>VAK6520</t>
  </si>
  <si>
    <t>VAK6540</t>
  </si>
  <si>
    <t>VAK6590</t>
  </si>
  <si>
    <t>VAK6600</t>
  </si>
  <si>
    <t>VAK6620</t>
  </si>
  <si>
    <t>VAK6630</t>
  </si>
  <si>
    <t>VAK6650</t>
  </si>
  <si>
    <t>B1 SC2 NBS//EP</t>
  </si>
  <si>
    <t>B1 SC2 OPDW//EP</t>
  </si>
  <si>
    <t>B1 SC2 PM//EP</t>
  </si>
  <si>
    <t>B1 SC2 PW//EP</t>
  </si>
  <si>
    <t>B1 SC2 SNC//EP</t>
  </si>
  <si>
    <t>B2E SC2 PM//EP</t>
  </si>
  <si>
    <t>B3E SC2 PM//EP</t>
  </si>
  <si>
    <t>B2E SC2 PW//EP</t>
  </si>
  <si>
    <t>B2E SC2 OPDW//EP</t>
  </si>
  <si>
    <t>B3E SC2 OPDW//EP</t>
  </si>
  <si>
    <t>B2E SC2 SNC//EP</t>
  </si>
  <si>
    <t>B3E SC2 SNC//EP</t>
  </si>
  <si>
    <t>B2E SC2 NBS//EP</t>
  </si>
  <si>
    <t>GB1K SC2 PE//AP</t>
  </si>
  <si>
    <t>VAD6840</t>
  </si>
  <si>
    <t>B3E SC2 PEC//EP</t>
  </si>
  <si>
    <t>VAK6570</t>
  </si>
  <si>
    <t>B2E SC2 PEC//EP</t>
  </si>
  <si>
    <t>VAK6560</t>
  </si>
  <si>
    <t>B1 SC2 PEC//LP</t>
  </si>
  <si>
    <t>B2 SC2 PEC//LP</t>
  </si>
  <si>
    <t>B2 SC2 PM//LP</t>
  </si>
  <si>
    <t>B2 SC2 PW//LP</t>
  </si>
  <si>
    <t>B3 SC2 PEC//LP</t>
  </si>
  <si>
    <t>B3 SC2 PW//LP</t>
  </si>
  <si>
    <t>B3 SC2 PM//LP</t>
  </si>
  <si>
    <t>GB1K SC2 PE//LM</t>
  </si>
  <si>
    <t>VAW7030</t>
  </si>
  <si>
    <t>VAW7040</t>
  </si>
  <si>
    <t>VAW7050</t>
  </si>
  <si>
    <t>VAW7060</t>
  </si>
  <si>
    <t>VAW7070</t>
  </si>
  <si>
    <t>VAW7080</t>
  </si>
  <si>
    <t>VAW7090</t>
  </si>
  <si>
    <t>VAD6830</t>
  </si>
  <si>
    <t>GB1K SC2 PAW//LP</t>
  </si>
  <si>
    <t>VAW6620</t>
  </si>
  <si>
    <t>JX113T SC2 PE//LM</t>
  </si>
  <si>
    <t>VAD6700</t>
  </si>
  <si>
    <t>BENCH NO. 900 PWH//YI</t>
  </si>
  <si>
    <t>VCE6410</t>
  </si>
  <si>
    <t>B113 DMC SC2//JP</t>
  </si>
  <si>
    <t>B113 PWH SC2//JP</t>
  </si>
  <si>
    <t>VAD6720</t>
  </si>
  <si>
    <t>VAD6730</t>
  </si>
  <si>
    <t>JU109 SC2 PE//LKP</t>
  </si>
  <si>
    <t>JX113T SC2 PE//LKP</t>
  </si>
  <si>
    <t>U1J SC2 PE//LKP</t>
  </si>
  <si>
    <t>GB1K SC2 PE//LKP</t>
  </si>
  <si>
    <t>[ V  ]  FCA      [    ]  C &amp; F</t>
  </si>
  <si>
    <t>P121 SH2 PWHC//EP</t>
  </si>
  <si>
    <t>P116 SH2 PWHC//EP</t>
  </si>
  <si>
    <t>P124 SH2 PE//EP</t>
  </si>
  <si>
    <t>VCD5940</t>
  </si>
  <si>
    <t>VCD5950</t>
  </si>
  <si>
    <t>VCD5960</t>
  </si>
  <si>
    <t>B1 SC2 PWH//LP</t>
  </si>
  <si>
    <t>B2 SC2 PWH//LP</t>
  </si>
  <si>
    <t>B3 SC2 PWH//LP</t>
  </si>
  <si>
    <t>VCM8070</t>
  </si>
  <si>
    <t>VCM8100</t>
  </si>
  <si>
    <t>VAW7100</t>
  </si>
  <si>
    <t>GB1K SC2 PM//EP</t>
  </si>
  <si>
    <t>VAW6660</t>
  </si>
  <si>
    <t>BDL</t>
  </si>
  <si>
    <t>JU109 SC2 PWH//AP</t>
  </si>
  <si>
    <t>VAW7190</t>
  </si>
  <si>
    <t>VAD6790</t>
  </si>
  <si>
    <t>VAD6800</t>
  </si>
  <si>
    <t>VAD6810</t>
  </si>
  <si>
    <t>VAD6850</t>
  </si>
  <si>
    <t>UP</t>
  </si>
  <si>
    <t>GP</t>
  </si>
  <si>
    <t>VAD6780</t>
  </si>
  <si>
    <t>VAW6650</t>
  </si>
  <si>
    <t>VAW6630</t>
  </si>
  <si>
    <t>GB1K SC2 PM//LP</t>
  </si>
  <si>
    <t>M2 SC2 SM//LKP</t>
  </si>
  <si>
    <t>GB1K SC2 PAW//EP</t>
  </si>
  <si>
    <t>DGB1KENST PE//LM</t>
  </si>
  <si>
    <t>DGB1KENST PE//AH</t>
  </si>
  <si>
    <t>UP Bottom Frame Knob PWH</t>
  </si>
  <si>
    <t>JU109 SC2 PM//AP</t>
  </si>
  <si>
    <t>U1J SC2 PWHC//LRP</t>
  </si>
  <si>
    <t>VAW7170</t>
  </si>
  <si>
    <t>VAW7320</t>
  </si>
  <si>
    <t>U1J SC2 PEC//LM</t>
  </si>
  <si>
    <t>VAW7200</t>
  </si>
  <si>
    <t>VAW6640</t>
  </si>
  <si>
    <t>GB1K SC2 PWH//LP</t>
  </si>
  <si>
    <t>JU109 SC2 PW//AP</t>
  </si>
  <si>
    <t>VAW7180</t>
  </si>
  <si>
    <t>U1J SC2 PWHC//AP</t>
  </si>
  <si>
    <t>VAW7250</t>
  </si>
  <si>
    <t>GB1K SC2 PWH//LKP</t>
  </si>
  <si>
    <t>MUSIC SHELF MDF GC1-C7 27x1150x295</t>
  </si>
  <si>
    <t>SIDE ARM MDF BACKER ,U1 42X455X430</t>
  </si>
  <si>
    <t>SIDE ARM MDF BACKER YUS5 45X470X400</t>
  </si>
  <si>
    <t>SIDE ARM MDF BACKER U3YUS13 42X480X360</t>
  </si>
  <si>
    <t>S.ARM UP MDF BACKER N2 30X385X220</t>
  </si>
  <si>
    <t>S.ARM LOW MDF BACKER N2 33X545X290</t>
  </si>
  <si>
    <t>MUSIC SHELF MDF GC1-C7 27X400X295</t>
  </si>
  <si>
    <t>VDG6260</t>
  </si>
  <si>
    <t>VDG6190</t>
  </si>
  <si>
    <t>VDG6200</t>
  </si>
  <si>
    <t>VDG6210</t>
  </si>
  <si>
    <t>VDG6220</t>
  </si>
  <si>
    <t>VDG6230</t>
  </si>
  <si>
    <t>VDG6240</t>
  </si>
  <si>
    <t>SIDE ARM MDF BACKER YF101 42X455X430</t>
  </si>
  <si>
    <t>VDT0480</t>
  </si>
  <si>
    <t>VCM7910</t>
  </si>
  <si>
    <t>VCM7840</t>
  </si>
  <si>
    <t>VCM7820</t>
  </si>
  <si>
    <t>VCM7830</t>
  </si>
  <si>
    <t>VCM7890</t>
  </si>
  <si>
    <t>VCM7900</t>
  </si>
  <si>
    <t>P22 SC2 SE//D.LP</t>
  </si>
  <si>
    <t>P22 SC2 SW//D.LP</t>
  </si>
  <si>
    <t>P22 SC2 DO//D.LP</t>
  </si>
  <si>
    <t>P22 SE//D.LZ</t>
  </si>
  <si>
    <t>P22 SW//D.LZ</t>
  </si>
  <si>
    <t>P22 DO//D.LZ</t>
  </si>
  <si>
    <t>JU109 SC2 PWH//LM</t>
  </si>
  <si>
    <t>VAW7140</t>
  </si>
  <si>
    <t>VDR1950</t>
  </si>
  <si>
    <t>15 ~ 16</t>
  </si>
  <si>
    <t>GB1K SC2 PWH//LM</t>
  </si>
  <si>
    <t>VDX7740</t>
  </si>
  <si>
    <t>PO : 1015416632 (191936)</t>
  </si>
  <si>
    <t>1 X 40</t>
  </si>
  <si>
    <t>41 ~ 42</t>
  </si>
  <si>
    <t>4 X 40'H</t>
  </si>
  <si>
    <t>PO : 1015422884 (192141)</t>
  </si>
  <si>
    <t>4 X 40HC</t>
  </si>
  <si>
    <t>7 ~ 8</t>
  </si>
  <si>
    <t>43 ~ 44</t>
  </si>
  <si>
    <t>PO : 1015680760 (197966)</t>
  </si>
  <si>
    <t>5097044</t>
  </si>
  <si>
    <t>PO : 600689 (198501)</t>
  </si>
  <si>
    <t>3 ~ 6</t>
  </si>
  <si>
    <t>FEBRUARI 17,2021</t>
  </si>
  <si>
    <t>FEBRUARI 21,2021</t>
  </si>
  <si>
    <t>PO : 1015452293 (193074)</t>
  </si>
  <si>
    <t>18 ~ 20</t>
  </si>
  <si>
    <t>PO :  1015732189 (199001)</t>
  </si>
  <si>
    <t>PO : 1015732195 (199002)</t>
  </si>
  <si>
    <t>MAR 10,2021</t>
  </si>
  <si>
    <t>MAR 5,2021</t>
  </si>
  <si>
    <t>PO : 1015732194 (199003)</t>
  </si>
  <si>
    <t>9 ~ 14</t>
  </si>
  <si>
    <t>21 ~ 29</t>
  </si>
  <si>
    <t>30 ~ 31</t>
  </si>
  <si>
    <t>34 ~ 40</t>
  </si>
  <si>
    <t>B121 SC2 PE//LCP</t>
  </si>
  <si>
    <t>B121 SC2 PE//ACP</t>
  </si>
  <si>
    <t>VEH3630</t>
  </si>
  <si>
    <t xml:space="preserve">VEH3640 </t>
  </si>
  <si>
    <t xml:space="preserve">BENCH NO.210 SM//YI </t>
  </si>
  <si>
    <t>VFA1020</t>
  </si>
  <si>
    <t>5107940</t>
  </si>
  <si>
    <t>PO : 607911 (202607)</t>
  </si>
  <si>
    <t>VEH3640</t>
  </si>
  <si>
    <t xml:space="preserve">INVOICE NO       </t>
  </si>
  <si>
    <t>DO NO</t>
  </si>
  <si>
    <t xml:space="preserve">VESSEL       </t>
  </si>
  <si>
    <t xml:space="preserve">VOYAGE          </t>
  </si>
  <si>
    <t xml:space="preserve">ETD                      </t>
  </si>
  <si>
    <t xml:space="preserve">CONTAINER                      </t>
  </si>
  <si>
    <t xml:space="preserve">SALES ORDER             </t>
  </si>
  <si>
    <t xml:space="preserve">DELIVERY ORDER        </t>
  </si>
  <si>
    <t xml:space="preserve">SHIPMENT ORDER        </t>
  </si>
  <si>
    <t xml:space="preserve">PERFORMA INV.          </t>
  </si>
  <si>
    <t xml:space="preserve">FINAL INV                    </t>
  </si>
  <si>
    <t xml:space="preserve">: </t>
  </si>
  <si>
    <t>5111903</t>
  </si>
  <si>
    <t>KEYBOARD ASSY/PWSP YU1 YE121 YI</t>
  </si>
  <si>
    <t>VFK302Z</t>
  </si>
  <si>
    <t>PO : 612257 (205015)</t>
  </si>
  <si>
    <t>2 X 40'H</t>
  </si>
  <si>
    <t>Oktober 6,2021</t>
  </si>
  <si>
    <t>Oktober 9 ,2021</t>
  </si>
  <si>
    <t>TFP306/2680426550</t>
  </si>
  <si>
    <t>TFP307/2680426550</t>
  </si>
  <si>
    <t>3 X 40'H</t>
  </si>
  <si>
    <t>TFP308/2678352030</t>
  </si>
  <si>
    <t>TFP309/2681253480</t>
  </si>
  <si>
    <t>Oktober 7,2021</t>
  </si>
  <si>
    <t>Oktober 17 ,2021</t>
  </si>
  <si>
    <t>Oktober 14,2021</t>
  </si>
  <si>
    <t>Oktober 22,2021</t>
  </si>
  <si>
    <t>Oktober 25 ,2021</t>
  </si>
  <si>
    <t>: 1160973</t>
  </si>
  <si>
    <t>: 138323</t>
  </si>
  <si>
    <t>5114663</t>
  </si>
  <si>
    <t>PO : 614022 (206103)</t>
  </si>
  <si>
    <t>5117386</t>
  </si>
  <si>
    <t>Oktober 25,2021</t>
  </si>
  <si>
    <t>Oktober 29 ,2021</t>
  </si>
  <si>
    <t>TFP339/2680429020</t>
  </si>
  <si>
    <t>TFP338/2680428410</t>
  </si>
  <si>
    <t>TFP341/2680428490</t>
  </si>
  <si>
    <t>TFP342/2680429080</t>
  </si>
  <si>
    <t>Oktober 27,2021</t>
  </si>
  <si>
    <t>Oktober 31 ,2021</t>
  </si>
  <si>
    <t>November 1,2021</t>
  </si>
  <si>
    <t>November 5 ,2021</t>
  </si>
  <si>
    <t>TFP349/2680427070</t>
  </si>
  <si>
    <t>TFP350/2680429220</t>
  </si>
  <si>
    <t>: 1161349</t>
  </si>
  <si>
    <t>: 1161350</t>
  </si>
  <si>
    <t>: 138660</t>
  </si>
  <si>
    <t>November 2,2021</t>
  </si>
  <si>
    <t>5119624</t>
  </si>
  <si>
    <t>PO : 615488 (206931)</t>
  </si>
  <si>
    <t>TFP355/2683141740</t>
  </si>
  <si>
    <t>TFP356/2683141750</t>
  </si>
  <si>
    <t>November 4,2021</t>
  </si>
  <si>
    <t>November 8 ,2021</t>
  </si>
  <si>
    <t>November 12,2021</t>
  </si>
  <si>
    <t>November 16 ,2021</t>
  </si>
  <si>
    <t>1 x 20'</t>
  </si>
  <si>
    <t>TFP364 / 2683141210</t>
  </si>
  <si>
    <t>TFP363 / 2683141580</t>
  </si>
  <si>
    <t>TFP362 / 2683141270</t>
  </si>
  <si>
    <t>: 1161802</t>
  </si>
  <si>
    <t>: 139024</t>
  </si>
  <si>
    <t>: 1161808</t>
  </si>
  <si>
    <t>: 139025</t>
  </si>
  <si>
    <t>: 1161810</t>
  </si>
  <si>
    <t>: 139027</t>
  </si>
  <si>
    <t>November 13,2021</t>
  </si>
  <si>
    <t>Desember 3 ,2021</t>
  </si>
  <si>
    <t>1 x 40'</t>
  </si>
  <si>
    <t>November 30,2021</t>
  </si>
  <si>
    <t>TFP388 / 2683141520</t>
  </si>
  <si>
    <t>TFP387 / 2683141290</t>
  </si>
  <si>
    <t>Desember 1,2021</t>
  </si>
  <si>
    <t>TFP390 / 2686671960</t>
  </si>
  <si>
    <t>TFP389 / 2684552160</t>
  </si>
  <si>
    <t>TFP391 / 2686671970</t>
  </si>
  <si>
    <t>TFP392 / 2685255220</t>
  </si>
  <si>
    <t>Desember 2,2021</t>
  </si>
  <si>
    <t>Desember 5 ,2021</t>
  </si>
  <si>
    <t>PO : 617364 (208016)</t>
  </si>
  <si>
    <t>5122498</t>
  </si>
  <si>
    <t>Desember 10 ,2021</t>
  </si>
  <si>
    <t>Desember 07,2021</t>
  </si>
  <si>
    <t>: 1162735</t>
  </si>
  <si>
    <t>: 139831</t>
  </si>
  <si>
    <t>Desember 15,2021</t>
  </si>
  <si>
    <t>Desember 19 ,2021</t>
  </si>
  <si>
    <t xml:space="preserve">TFP406 / </t>
  </si>
  <si>
    <t xml:space="preserve">TFP405 / </t>
  </si>
  <si>
    <t>Desember 17,2021</t>
  </si>
  <si>
    <t>Desember 20 ,2021</t>
  </si>
  <si>
    <t>: 1163143</t>
  </si>
  <si>
    <t>: 140201</t>
  </si>
  <si>
    <t>TFP430 / 2685369990</t>
  </si>
  <si>
    <t>TFP431 / 2685370350</t>
  </si>
  <si>
    <t>TFP432 / 2685370380</t>
  </si>
  <si>
    <t>Desember 28,2021</t>
  </si>
  <si>
    <t>Desember 30 ,2021</t>
  </si>
  <si>
    <t>Desember 29,2021</t>
  </si>
  <si>
    <t>Desember 31 ,2021</t>
  </si>
  <si>
    <t>: 1163595</t>
  </si>
  <si>
    <t>: 140566</t>
  </si>
  <si>
    <t>PRICE LIST 198</t>
  </si>
  <si>
    <t>BENCH No.600 SW//YI</t>
  </si>
  <si>
    <t>Januari 6, 2022</t>
  </si>
  <si>
    <t>Januari 9, 2022</t>
  </si>
  <si>
    <t>PO : 619020 (208914)</t>
  </si>
  <si>
    <t>5124945</t>
  </si>
  <si>
    <t>1 x 40'H</t>
  </si>
  <si>
    <t>REVISI</t>
  </si>
  <si>
    <t>Januari 22, 2022</t>
  </si>
  <si>
    <t>Januari 26, 2022</t>
  </si>
  <si>
    <t>6 x 40'H</t>
  </si>
  <si>
    <t>Januari 21, 2022</t>
  </si>
  <si>
    <t>2 x 40'H</t>
  </si>
  <si>
    <t>TFQ034 / 2689026350</t>
  </si>
  <si>
    <t>TFQ035 / 2689025930</t>
  </si>
  <si>
    <t>Januari 30, 2022</t>
  </si>
  <si>
    <t>TFQ045 / 2690737430</t>
  </si>
  <si>
    <t>TFQ046 / 2689697610</t>
  </si>
  <si>
    <t>5 x 40'H</t>
  </si>
  <si>
    <t>Februari 3, 2022</t>
  </si>
  <si>
    <t>Februari 8, 2022</t>
  </si>
  <si>
    <t>Februari 4, 2022</t>
  </si>
  <si>
    <t>3 x 40'H</t>
  </si>
  <si>
    <t>Februari 9, 2022</t>
  </si>
  <si>
    <t>Februari 12, 2022</t>
  </si>
  <si>
    <t>PO : 620807 (209865)</t>
  </si>
  <si>
    <t>5127659</t>
  </si>
  <si>
    <t>Februari 10, 2022</t>
  </si>
  <si>
    <t>TFQ061 / 2690771510</t>
  </si>
  <si>
    <t>TFQ062 / 2691158550</t>
  </si>
  <si>
    <t>: 1165068</t>
  </si>
  <si>
    <t>: 141953</t>
  </si>
  <si>
    <t>Februari 11, 2022</t>
  </si>
  <si>
    <t>Februari 14, 2022</t>
  </si>
  <si>
    <t>Februari 17, 2022</t>
  </si>
  <si>
    <t>Februari 16, 2022</t>
  </si>
  <si>
    <t>Februari 19, 2022</t>
  </si>
  <si>
    <t>Februari 24, 2022</t>
  </si>
  <si>
    <t>Februari 26, 2022</t>
  </si>
  <si>
    <t>2 X 40' HC</t>
  </si>
  <si>
    <t>Februari 25, 2022</t>
  </si>
  <si>
    <t>Maret 3, 2022</t>
  </si>
  <si>
    <t>Maret 07, 2022</t>
  </si>
  <si>
    <t>Maret 11, 2022</t>
  </si>
  <si>
    <t>3 X 40' HC</t>
  </si>
  <si>
    <t>PO : 622253 (210710)</t>
  </si>
  <si>
    <t>5129802</t>
  </si>
  <si>
    <t>TFQ096/2692626740</t>
  </si>
  <si>
    <t>TFQ097/2692626330</t>
  </si>
  <si>
    <t>Maret 08, 2022</t>
  </si>
  <si>
    <t>Maret 09, 2022</t>
  </si>
  <si>
    <t>Maret 10, 2022</t>
  </si>
  <si>
    <t>Maret 13, 2022</t>
  </si>
  <si>
    <t>TFQ107 / 2692627300</t>
  </si>
  <si>
    <t>TFQ108 / 2693665230</t>
  </si>
  <si>
    <t>1 X 40' HC</t>
  </si>
  <si>
    <t>VFV5520</t>
  </si>
  <si>
    <t>VFV5530</t>
  </si>
  <si>
    <t>PC</t>
  </si>
  <si>
    <t>VFV5540</t>
  </si>
  <si>
    <t>VFV5550</t>
  </si>
  <si>
    <t>VFV5560</t>
  </si>
  <si>
    <t>VFV5570</t>
  </si>
  <si>
    <t>VFV5580</t>
  </si>
  <si>
    <t>VFV5590</t>
  </si>
  <si>
    <t>VFV5600</t>
  </si>
  <si>
    <t>VFV5610</t>
  </si>
  <si>
    <t>VFV5620</t>
  </si>
  <si>
    <t>VFV5630</t>
  </si>
  <si>
    <t>N</t>
  </si>
  <si>
    <t>O</t>
  </si>
  <si>
    <t>Q</t>
  </si>
  <si>
    <t>SETS</t>
  </si>
  <si>
    <t>April 8, 2022</t>
  </si>
  <si>
    <t>April 13, 2022</t>
  </si>
  <si>
    <t>GN1 PE//AZ.WITH BENCH</t>
  </si>
  <si>
    <t>GN2 PE//AZ.WITH BENCH</t>
  </si>
  <si>
    <t>GN2 PE//LZ.WITH BENCH</t>
  </si>
  <si>
    <t>GN1 PE//LZ.WITH BENCH</t>
  </si>
  <si>
    <t>PO : 626106 (212836)</t>
  </si>
  <si>
    <t>5132464</t>
  </si>
  <si>
    <t>1 X 40'HC</t>
  </si>
  <si>
    <t>GB1K PE//AZ.WITH BENCH</t>
  </si>
  <si>
    <t>GB1K PE//LZ.WITH BENCH</t>
  </si>
  <si>
    <t>5132463</t>
  </si>
  <si>
    <t>GB1K PWH//LZ.WITH BENCH</t>
  </si>
  <si>
    <t>5 X 40'HC</t>
  </si>
  <si>
    <t>April 18, 2022</t>
  </si>
  <si>
    <t>DGB1KENCL PE//ACP.WITH BENCH</t>
  </si>
  <si>
    <t>DGN1ENCL PE//ACP.WITH BENCH</t>
  </si>
  <si>
    <t>DGN1ENCL PE//LCP.WITH BENCH</t>
  </si>
  <si>
    <t>GN1 PWH//AZ.WITH BENCH</t>
  </si>
  <si>
    <t>DGN1KENCL PE//ACP.WITH BENCH</t>
  </si>
  <si>
    <t>DGN1KENCL PE//LCP.WITH BENCH</t>
  </si>
  <si>
    <t>DGB1KENCL PE//LCP.WITH BENCH</t>
  </si>
  <si>
    <t>GN1 PWH//LZ.WITH BENCH</t>
  </si>
  <si>
    <t>April 19, 2022</t>
  </si>
  <si>
    <t>April 24, 2022</t>
  </si>
  <si>
    <t>2 X 40'HC</t>
  </si>
  <si>
    <t>GB1KG//AZ.WITH BENCH</t>
  </si>
  <si>
    <t>4 X 40'HC</t>
  </si>
  <si>
    <t>April 26, 2022</t>
  </si>
  <si>
    <t>April 30, 2022</t>
  </si>
  <si>
    <t>PO : 624037 (211713)</t>
  </si>
  <si>
    <t>TFQ161 /2696884680</t>
  </si>
  <si>
    <t>TFQ163 / 269199730</t>
  </si>
  <si>
    <t>May 12, 2022</t>
  </si>
  <si>
    <t>May 15, 2022</t>
  </si>
  <si>
    <t>PO : 626108 (212837)</t>
  </si>
  <si>
    <t>5135534</t>
  </si>
  <si>
    <t>May 18, 2022</t>
  </si>
  <si>
    <t>May 21, 2022</t>
  </si>
  <si>
    <t>May 25, 2022</t>
  </si>
  <si>
    <t>GN2 PWH//LZ.WITH BENCH</t>
  </si>
  <si>
    <t>GN2 PWH//AZ.WITH BENCH</t>
  </si>
  <si>
    <t>May 30, 2022</t>
  </si>
  <si>
    <t>Juni 3, 2022</t>
  </si>
  <si>
    <t>Juni 6, 2022</t>
  </si>
  <si>
    <t>PO : 626106 (213795)</t>
  </si>
  <si>
    <t>Juni 16, 2022</t>
  </si>
  <si>
    <t>Juni 20, 2022</t>
  </si>
  <si>
    <t>TFQ219 / 080200263250</t>
  </si>
  <si>
    <t>TFQ220 / 080200281967</t>
  </si>
  <si>
    <t>Juni 22, 2022</t>
  </si>
  <si>
    <t>Juni 25, 2022</t>
  </si>
  <si>
    <t>PO : 624214 (211848)</t>
  </si>
  <si>
    <t>5132809</t>
  </si>
  <si>
    <t>2700665270 / TFQ227</t>
  </si>
  <si>
    <t>2700664820/ TFQ228</t>
  </si>
  <si>
    <t>2700665220/ TFQ229</t>
  </si>
  <si>
    <t>M3 SM//AZ.WITH BENCH</t>
  </si>
  <si>
    <t>Juni 23, 2022</t>
  </si>
  <si>
    <t>Juni 24, 2022</t>
  </si>
  <si>
    <t>Juni 28, 2022</t>
  </si>
  <si>
    <t>GB1K PWH//AZ.WITH BENCH</t>
  </si>
  <si>
    <t>TFQ239 / 2701011570</t>
  </si>
  <si>
    <t>TFQ237 / 2700673890</t>
  </si>
  <si>
    <t>M3 SDW//AZ.WITH BENCH</t>
  </si>
  <si>
    <t>TFQ242 / 2700673560</t>
  </si>
  <si>
    <t>TFQ241 / 2701015620</t>
  </si>
  <si>
    <t>Juli 17, 2022</t>
  </si>
  <si>
    <t>Juli 14, 2022</t>
  </si>
  <si>
    <t>TFQ266 / 2702453440</t>
  </si>
  <si>
    <t>TFQ267 / 2702453150</t>
  </si>
  <si>
    <t>Juli 16, 2022</t>
  </si>
  <si>
    <t>Juli 19, 2022</t>
  </si>
  <si>
    <t>GB1K G//LZ.WITH BENCH</t>
  </si>
  <si>
    <t>Juli 18, 2022</t>
  </si>
  <si>
    <t>Juli 23, 2022</t>
  </si>
  <si>
    <t>5132836</t>
  </si>
  <si>
    <t>PO : 624223 (211854)</t>
  </si>
  <si>
    <t>Juli 20, 2022</t>
  </si>
  <si>
    <t>GB1K FP//AZ.WITH BENCH</t>
  </si>
  <si>
    <t>GB1K FP//LZ.WITH BENCH</t>
  </si>
  <si>
    <t>TFQ279 / 2702996770</t>
  </si>
  <si>
    <t>TFQ280 / 2702997140</t>
  </si>
  <si>
    <t>Juli 21, 2022</t>
  </si>
  <si>
    <t>: 1170910</t>
  </si>
  <si>
    <t>: 147032</t>
  </si>
  <si>
    <t>Juli 28, 2022</t>
  </si>
  <si>
    <t>Juli 30, 2022</t>
  </si>
  <si>
    <t>Juli 29, 2022</t>
  </si>
  <si>
    <t>Agustus 2, 2022</t>
  </si>
  <si>
    <t>TFQ298 / 2703922560</t>
  </si>
  <si>
    <t>TFQ299 / 2703440110</t>
  </si>
  <si>
    <t>TFQ297 / 2702997530</t>
  </si>
  <si>
    <t>Agustus 1, 2022</t>
  </si>
  <si>
    <t>: 1171221</t>
  </si>
  <si>
    <t>: 147315</t>
  </si>
  <si>
    <t>: 1171222</t>
  </si>
  <si>
    <t>: 147316</t>
  </si>
  <si>
    <t>PO : 629521 (214745)</t>
  </si>
  <si>
    <t>5140959</t>
  </si>
  <si>
    <t>GB1K G//AZ.WITH BENCH</t>
  </si>
  <si>
    <t>PO : 630989 (215547)</t>
  </si>
  <si>
    <t>5143159</t>
  </si>
  <si>
    <t>TFQ306 / 2704084070</t>
  </si>
  <si>
    <t>TFQ307 / 2704084020</t>
  </si>
  <si>
    <t>Agustus 12, 2022</t>
  </si>
  <si>
    <t>Agustus 8, 2022</t>
  </si>
  <si>
    <t>Agustus 16, 2022</t>
  </si>
  <si>
    <t xml:space="preserve"> TFQ315 /2704089070</t>
  </si>
  <si>
    <t xml:space="preserve"> TFQ316 /2704089210</t>
  </si>
  <si>
    <t>TFQ317 / 2704089230</t>
  </si>
  <si>
    <t>Agustus 15, 2022</t>
  </si>
  <si>
    <t>Agustus 20, 2022</t>
  </si>
  <si>
    <t>Agustus 25, 2022</t>
  </si>
  <si>
    <t>Agustus 28, 2022</t>
  </si>
  <si>
    <t>Agustus 26, 2022</t>
  </si>
  <si>
    <t>September 20, 2022</t>
  </si>
  <si>
    <t>September 25, 2022</t>
  </si>
  <si>
    <t>PO : 632802 (216558)</t>
  </si>
  <si>
    <t>5145892</t>
  </si>
  <si>
    <t>TFQ    /2706295860</t>
  </si>
  <si>
    <t xml:space="preserve"> TFQ     /2706295830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</si>
</sst>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 #,##0_-;_-* &quot;-&quot;_-;_-@_-"/>
    <numFmt numFmtId="43" formatCode="_-* #,##0.00_-;\-* #,##0.00_-;_-* &quot;-&quot;??_-;_-@_-"/>
    <numFmt numFmtId="164" formatCode="_(* #,##0_);_(* \(#,##0\);_(* &quot;-&quot;_);_(@_)"/>
    <numFmt numFmtId="165" formatCode="_(* #,##0.00_);_(* \(#,##0.00\);_(* &quot;-&quot;??_);_(@_)"/>
    <numFmt numFmtId="166" formatCode="_(* #,##0.000_);_(* \(#,##0.000\);_(* &quot;-&quot;??_);_(@_)"/>
    <numFmt numFmtId="167" formatCode="mmmm\ d\,\ yyyy"/>
    <numFmt numFmtId="168" formatCode="_(* #,##0.00_);_(* \(#,##0.00\);_(* &quot;-&quot;_);_(@_)"/>
    <numFmt numFmtId="169" formatCode="0_);[Red]\(0\)"/>
    <numFmt numFmtId="170" formatCode="_(* #,##0.000_);_(* \(#,##0.000\);_(* &quot;-&quot;???_);_(@_)"/>
    <numFmt numFmtId="171" formatCode="0.0"/>
    <numFmt numFmtId="172" formatCode="_(* #,##0_);_(* \(#,##0\);_(* &quot;-&quot;??_);_(@_)"/>
    <numFmt numFmtId="173" formatCode="0.000"/>
    <numFmt numFmtId="174" formatCode="0_ ;[Red]\-0\ "/>
  </numFmts>
  <fonts count="110">
    <font>
      <sz val="10"/>
      <name val="Arial"/>
    </font>
    <font>
      <sz val="11"/>
      <color theme="1"/>
      <name val="Calibri"/>
      <family val="2"/>
      <charset val="128"/>
      <scheme val="minor"/>
    </font>
    <font>
      <sz val="11"/>
      <color theme="1"/>
      <name val="Calibri"/>
      <family val="2"/>
      <charset val="128"/>
      <scheme val="minor"/>
    </font>
    <font>
      <sz val="11"/>
      <color theme="1"/>
      <name val="Calibri"/>
      <family val="2"/>
      <scheme val="minor"/>
    </font>
    <font>
      <sz val="11"/>
      <color theme="1"/>
      <name val="Calibri"/>
      <family val="2"/>
      <charset val="128"/>
      <scheme val="minor"/>
    </font>
    <font>
      <sz val="11"/>
      <color theme="1"/>
      <name val="Calibri"/>
      <family val="2"/>
      <charset val="128"/>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8"/>
      <name val="Arial"/>
      <family val="2"/>
    </font>
    <font>
      <b/>
      <sz val="10"/>
      <name val="Arial"/>
      <family val="2"/>
    </font>
    <font>
      <sz val="7"/>
      <name val="Arial"/>
      <family val="2"/>
    </font>
    <font>
      <b/>
      <u/>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2"/>
      <name val="Arial"/>
      <family val="2"/>
    </font>
    <font>
      <u/>
      <sz val="10"/>
      <name val="Arial"/>
      <family val="2"/>
    </font>
    <font>
      <b/>
      <u/>
      <sz val="16"/>
      <name val="Arial"/>
      <family val="2"/>
    </font>
    <font>
      <sz val="11"/>
      <name val="Arial"/>
      <family val="2"/>
    </font>
    <font>
      <sz val="11"/>
      <color indexed="8"/>
      <name val="Arial"/>
      <family val="2"/>
    </font>
    <font>
      <u/>
      <sz val="11"/>
      <name val="Arial"/>
      <family val="2"/>
    </font>
    <font>
      <b/>
      <sz val="12"/>
      <name val="Arial"/>
      <family val="2"/>
    </font>
    <font>
      <b/>
      <sz val="11"/>
      <name val="Arial"/>
      <family val="2"/>
    </font>
    <font>
      <b/>
      <sz val="14"/>
      <name val="Bookman Old Style"/>
      <family val="1"/>
    </font>
    <font>
      <b/>
      <sz val="12"/>
      <name val="Bookman Old Style"/>
      <family val="1"/>
    </font>
    <font>
      <b/>
      <sz val="16"/>
      <name val="Arial"/>
      <family val="2"/>
    </font>
    <font>
      <sz val="10"/>
      <name val="Arial"/>
      <family val="2"/>
    </font>
    <font>
      <sz val="10"/>
      <name val="Arial"/>
      <family val="2"/>
    </font>
    <font>
      <b/>
      <sz val="14"/>
      <name val="Arial"/>
      <family val="2"/>
    </font>
    <font>
      <sz val="11"/>
      <color indexed="8"/>
      <name val="ＭＳ Ｐゴシック"/>
      <family val="3"/>
      <charset val="128"/>
    </font>
    <font>
      <sz val="11"/>
      <color indexed="9"/>
      <name val="ＭＳ Ｐゴシック"/>
      <family val="3"/>
      <charset val="128"/>
    </font>
    <font>
      <sz val="10"/>
      <color indexed="8"/>
      <name val="Arial"/>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name val="ＭＳ 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sz val="16"/>
      <name val="Arial"/>
      <family val="2"/>
    </font>
    <font>
      <sz val="12"/>
      <name val="Arial"/>
      <family val="2"/>
    </font>
    <font>
      <sz val="14"/>
      <name val="Arial"/>
      <family val="2"/>
    </font>
    <font>
      <sz val="14"/>
      <name val="Arial"/>
      <family val="2"/>
    </font>
    <font>
      <b/>
      <sz val="13"/>
      <name val="Arial"/>
      <family val="2"/>
    </font>
    <font>
      <sz val="13"/>
      <name val="Arial"/>
      <family val="2"/>
    </font>
    <font>
      <sz val="13"/>
      <color indexed="8"/>
      <name val="Arial"/>
      <family val="2"/>
    </font>
    <font>
      <sz val="11"/>
      <name val="ＭＳ Ｐゴシック"/>
      <family val="3"/>
      <charset val="128"/>
    </font>
    <font>
      <b/>
      <sz val="12"/>
      <color rgb="FFFF0000"/>
      <name val="Arial"/>
      <family val="2"/>
    </font>
    <font>
      <sz val="12"/>
      <color rgb="FFFF0000"/>
      <name val="Arial"/>
      <family val="2"/>
    </font>
    <font>
      <sz val="14"/>
      <color indexed="8"/>
      <name val="Arial"/>
      <family val="2"/>
    </font>
    <font>
      <sz val="14"/>
      <color theme="1"/>
      <name val="Arial"/>
      <family val="2"/>
    </font>
    <font>
      <b/>
      <i/>
      <sz val="14"/>
      <name val="Arial"/>
      <family val="2"/>
    </font>
    <font>
      <sz val="10"/>
      <color theme="1"/>
      <name val="Meiryo UI"/>
      <family val="2"/>
      <charset val="128"/>
    </font>
    <font>
      <sz val="11"/>
      <color theme="1"/>
      <name val="Calibri"/>
      <family val="2"/>
      <charset val="128"/>
      <scheme val="minor"/>
    </font>
    <font>
      <sz val="11"/>
      <color theme="1"/>
      <name val="ＭＳ Ｐゴシック"/>
      <family val="2"/>
      <charset val="128"/>
    </font>
    <font>
      <sz val="11"/>
      <color theme="1"/>
      <name val="Calibri"/>
      <family val="3"/>
      <charset val="128"/>
      <scheme val="minor"/>
    </font>
    <font>
      <sz val="11"/>
      <color theme="1"/>
      <name val="游ゴシック"/>
      <family val="3"/>
      <charset val="128"/>
    </font>
    <font>
      <sz val="11"/>
      <color indexed="8"/>
      <name val="游ゴシック"/>
      <family val="3"/>
      <charset val="128"/>
    </font>
    <font>
      <sz val="14"/>
      <color theme="0"/>
      <name val="Arial"/>
      <family val="2"/>
    </font>
    <font>
      <b/>
      <sz val="14"/>
      <color theme="0"/>
      <name val="Arial"/>
      <family val="2"/>
    </font>
    <font>
      <sz val="14"/>
      <color rgb="FFFF0000"/>
      <name val="Arial"/>
      <family val="2"/>
    </font>
    <font>
      <b/>
      <sz val="20"/>
      <name val="Arial"/>
      <family val="2"/>
    </font>
    <font>
      <b/>
      <sz val="16"/>
      <color theme="1"/>
      <name val="Arial"/>
      <family val="2"/>
    </font>
    <font>
      <sz val="16"/>
      <color theme="1"/>
      <name val="Arial"/>
      <family val="2"/>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Calibri"/>
      <family val="2"/>
      <charset val="1"/>
      <scheme val="minor"/>
    </font>
    <font>
      <sz val="10"/>
      <name val="Arial"/>
      <family val="2"/>
    </font>
    <font>
      <sz val="8"/>
      <name val="Arial"/>
      <family val="2"/>
    </font>
    <font>
      <sz val="10"/>
      <name val="ＭＳ ゴシック"/>
      <family val="3"/>
      <charset val="128"/>
    </font>
    <font>
      <sz val="11"/>
      <color theme="1"/>
      <name val="Arial"/>
      <family val="2"/>
    </font>
  </fonts>
  <fills count="80">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22"/>
      </patternFill>
    </fill>
    <fill>
      <patternFill patternType="solid">
        <fgColor indexed="43"/>
      </patternFill>
    </fill>
    <fill>
      <patternFill patternType="solid">
        <fgColor indexed="4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49"/>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40"/>
        <bgColor indexed="64"/>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9"/>
      </patternFill>
    </fill>
    <fill>
      <patternFill patternType="solid">
        <fgColor indexed="45"/>
      </patternFill>
    </fill>
    <fill>
      <patternFill patternType="solid">
        <fgColor indexed="42"/>
      </patternFill>
    </fill>
    <fill>
      <patternFill patternType="solid">
        <fgColor indexed="9"/>
        <bgColor indexed="64"/>
      </patternFill>
    </fill>
    <fill>
      <patternFill patternType="solid">
        <fgColor indexed="13"/>
        <bgColor indexed="64"/>
      </patternFill>
    </fill>
    <fill>
      <patternFill patternType="solid">
        <fgColor theme="0"/>
        <bgColor indexed="64"/>
      </patternFill>
    </fill>
    <fill>
      <patternFill patternType="solid">
        <fgColor rgb="FFFFFF00"/>
        <bgColor indexed="64"/>
      </patternFill>
    </fill>
    <fill>
      <patternFill patternType="solid">
        <fgColor rgb="FF00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99"/>
        <bgColor indexed="64"/>
      </patternFill>
    </fill>
    <fill>
      <patternFill patternType="solid">
        <fgColor rgb="FFFFC000"/>
        <bgColor indexed="64"/>
      </patternFill>
    </fill>
    <fill>
      <patternFill patternType="solid">
        <fgColor rgb="FFCCFFFF"/>
        <bgColor indexed="64"/>
      </patternFill>
    </fill>
  </fills>
  <borders count="6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hair">
        <color indexed="64"/>
      </right>
      <top style="thin">
        <color indexed="64"/>
      </top>
      <bottom/>
      <diagonal/>
    </border>
    <border>
      <left/>
      <right style="hair">
        <color indexed="64"/>
      </right>
      <top/>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double">
        <color indexed="64"/>
      </bottom>
      <diagonal/>
    </border>
    <border>
      <left style="thin">
        <color indexed="64"/>
      </left>
      <right/>
      <top/>
      <bottom style="hair">
        <color indexed="64"/>
      </bottom>
      <diagonal/>
    </border>
    <border>
      <left style="thin">
        <color indexed="64"/>
      </left>
      <right style="thin">
        <color indexed="64"/>
      </right>
      <top style="double">
        <color indexed="64"/>
      </top>
      <bottom style="thin">
        <color indexed="64"/>
      </bottom>
      <diagonal/>
    </border>
    <border>
      <left style="hair">
        <color indexed="64"/>
      </left>
      <right style="thin">
        <color indexed="64"/>
      </right>
      <top/>
      <bottom style="hair">
        <color indexed="64"/>
      </bottom>
      <diagonal/>
    </border>
    <border>
      <left style="hair">
        <color indexed="64"/>
      </left>
      <right style="hair">
        <color indexed="64"/>
      </right>
      <top/>
      <bottom style="hair">
        <color indexed="64"/>
      </bottom>
      <diagonal/>
    </border>
    <border>
      <left/>
      <right style="thin">
        <color indexed="64"/>
      </right>
      <top style="double">
        <color indexed="64"/>
      </top>
      <bottom style="thin">
        <color indexed="64"/>
      </bottom>
      <diagonal/>
    </border>
    <border>
      <left style="thin">
        <color indexed="64"/>
      </left>
      <right style="thin">
        <color indexed="64"/>
      </right>
      <top/>
      <bottom style="hair">
        <color indexed="64"/>
      </bottom>
      <diagonal/>
    </border>
    <border>
      <left/>
      <right/>
      <top style="double">
        <color indexed="64"/>
      </top>
      <bottom style="thin">
        <color indexed="64"/>
      </bottom>
      <diagonal/>
    </border>
    <border>
      <left/>
      <right style="hair">
        <color indexed="64"/>
      </right>
      <top style="hair">
        <color indexed="64"/>
      </top>
      <bottom style="hair">
        <color indexed="64"/>
      </bottom>
      <diagonal/>
    </border>
    <border>
      <left/>
      <right style="medium">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medium">
        <color indexed="64"/>
      </right>
      <top style="medium">
        <color indexed="64"/>
      </top>
      <bottom style="thin">
        <color indexed="64"/>
      </bottom>
      <diagonal/>
    </border>
    <border>
      <left/>
      <right style="hair">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hair">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hair">
        <color indexed="64"/>
      </top>
      <bottom/>
      <diagonal/>
    </border>
  </borders>
  <cellStyleXfs count="1382">
    <xf numFmtId="0" fontId="0" fillId="0" borderId="0"/>
    <xf numFmtId="0" fontId="14" fillId="2"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45" fillId="8" borderId="0" applyNumberFormat="0" applyBorder="0" applyAlignment="0" applyProtection="0">
      <alignment vertical="center"/>
    </xf>
    <xf numFmtId="0" fontId="45" fillId="9" borderId="0" applyNumberFormat="0" applyBorder="0" applyAlignment="0" applyProtection="0">
      <alignment vertical="center"/>
    </xf>
    <xf numFmtId="0" fontId="45" fillId="10" borderId="0" applyNumberFormat="0" applyBorder="0" applyAlignment="0" applyProtection="0">
      <alignment vertical="center"/>
    </xf>
    <xf numFmtId="0" fontId="45" fillId="8" borderId="0" applyNumberFormat="0" applyBorder="0" applyAlignment="0" applyProtection="0">
      <alignment vertical="center"/>
    </xf>
    <xf numFmtId="0" fontId="45" fillId="11" borderId="0" applyNumberFormat="0" applyBorder="0" applyAlignment="0" applyProtection="0">
      <alignment vertical="center"/>
    </xf>
    <xf numFmtId="0" fontId="45" fillId="10" borderId="0" applyNumberFormat="0" applyBorder="0" applyAlignment="0" applyProtection="0">
      <alignment vertical="center"/>
    </xf>
    <xf numFmtId="0" fontId="14" fillId="12"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5"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45" fillId="16" borderId="0" applyNumberFormat="0" applyBorder="0" applyAlignment="0" applyProtection="0">
      <alignment vertical="center"/>
    </xf>
    <xf numFmtId="0" fontId="45" fillId="9" borderId="0" applyNumberFormat="0" applyBorder="0" applyAlignment="0" applyProtection="0">
      <alignment vertical="center"/>
    </xf>
    <xf numFmtId="0" fontId="45" fillId="17" borderId="0" applyNumberFormat="0" applyBorder="0" applyAlignment="0" applyProtection="0">
      <alignment vertical="center"/>
    </xf>
    <xf numFmtId="0" fontId="45" fillId="16" borderId="0" applyNumberFormat="0" applyBorder="0" applyAlignment="0" applyProtection="0">
      <alignment vertical="center"/>
    </xf>
    <xf numFmtId="0" fontId="45" fillId="18" borderId="0" applyNumberFormat="0" applyBorder="0" applyAlignment="0" applyProtection="0">
      <alignment vertical="center"/>
    </xf>
    <xf numFmtId="0" fontId="45" fillId="17" borderId="0" applyNumberFormat="0" applyBorder="0" applyAlignment="0" applyProtection="0">
      <alignment vertical="center"/>
    </xf>
    <xf numFmtId="0" fontId="15" fillId="19"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15" fillId="22" borderId="0" applyNumberFormat="0" applyBorder="0" applyAlignment="0" applyProtection="0"/>
    <xf numFmtId="0" fontId="46" fillId="23" borderId="0" applyNumberFormat="0" applyBorder="0" applyAlignment="0" applyProtection="0">
      <alignment vertical="center"/>
    </xf>
    <xf numFmtId="0" fontId="46" fillId="9" borderId="0" applyNumberFormat="0" applyBorder="0" applyAlignment="0" applyProtection="0">
      <alignment vertical="center"/>
    </xf>
    <xf numFmtId="0" fontId="46" fillId="17" borderId="0" applyNumberFormat="0" applyBorder="0" applyAlignment="0" applyProtection="0">
      <alignment vertical="center"/>
    </xf>
    <xf numFmtId="0" fontId="46" fillId="16" borderId="0" applyNumberFormat="0" applyBorder="0" applyAlignment="0" applyProtection="0">
      <alignment vertical="center"/>
    </xf>
    <xf numFmtId="0" fontId="46" fillId="23" borderId="0" applyNumberFormat="0" applyBorder="0" applyAlignment="0" applyProtection="0">
      <alignment vertical="center"/>
    </xf>
    <xf numFmtId="0" fontId="46" fillId="9" borderId="0" applyNumberFormat="0" applyBorder="0" applyAlignment="0" applyProtection="0">
      <alignment vertical="center"/>
    </xf>
    <xf numFmtId="0" fontId="15" fillId="24"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15" fillId="27" borderId="0" applyNumberFormat="0" applyBorder="0" applyAlignment="0" applyProtection="0"/>
    <xf numFmtId="0" fontId="16" fillId="3" borderId="0" applyNumberFormat="0" applyBorder="0" applyAlignment="0" applyProtection="0"/>
    <xf numFmtId="0" fontId="17" fillId="28" borderId="1" applyNumberFormat="0" applyAlignment="0" applyProtection="0"/>
    <xf numFmtId="0" fontId="18" fillId="29" borderId="2" applyNumberFormat="0" applyAlignment="0" applyProtection="0"/>
    <xf numFmtId="165" fontId="42" fillId="0" borderId="0" applyFont="0" applyFill="0" applyBorder="0" applyAlignment="0" applyProtection="0"/>
    <xf numFmtId="164" fontId="42" fillId="0" borderId="0" applyFont="0" applyFill="0" applyBorder="0" applyAlignment="0" applyProtection="0"/>
    <xf numFmtId="40" fontId="71" fillId="0" borderId="0" applyFont="0" applyFill="0" applyBorder="0" applyAlignment="0" applyProtection="0"/>
    <xf numFmtId="164" fontId="42" fillId="0" borderId="0" applyFont="0" applyFill="0" applyBorder="0" applyAlignment="0" applyProtection="0">
      <alignment vertical="center"/>
    </xf>
    <xf numFmtId="0" fontId="19" fillId="0" borderId="0" applyNumberFormat="0" applyFill="0" applyBorder="0" applyAlignment="0" applyProtection="0"/>
    <xf numFmtId="0" fontId="20" fillId="4" borderId="0" applyNumberFormat="0" applyBorder="0" applyAlignment="0" applyProtection="0"/>
    <xf numFmtId="0" fontId="21" fillId="0" borderId="3" applyNumberFormat="0" applyFill="0" applyAlignment="0" applyProtection="0"/>
    <xf numFmtId="0" fontId="22" fillId="0" borderId="4" applyNumberFormat="0" applyFill="0" applyAlignment="0" applyProtection="0"/>
    <xf numFmtId="0" fontId="23" fillId="0" borderId="5" applyNumberFormat="0" applyFill="0" applyAlignment="0" applyProtection="0"/>
    <xf numFmtId="0" fontId="23" fillId="0" borderId="0" applyNumberFormat="0" applyFill="0" applyBorder="0" applyAlignment="0" applyProtection="0"/>
    <xf numFmtId="0" fontId="24" fillId="7" borderId="1" applyNumberFormat="0" applyAlignment="0" applyProtection="0"/>
    <xf numFmtId="0" fontId="25" fillId="0" borderId="6" applyNumberFormat="0" applyFill="0" applyAlignment="0" applyProtection="0"/>
    <xf numFmtId="0" fontId="26" fillId="30" borderId="0" applyNumberFormat="0" applyBorder="0" applyAlignment="0" applyProtection="0"/>
    <xf numFmtId="0" fontId="71" fillId="0" borderId="0"/>
    <xf numFmtId="0" fontId="42" fillId="0" borderId="0"/>
    <xf numFmtId="0" fontId="14" fillId="0" borderId="0"/>
    <xf numFmtId="0" fontId="42" fillId="31" borderId="7" applyNumberFormat="0" applyFont="0" applyAlignment="0" applyProtection="0"/>
    <xf numFmtId="0" fontId="27" fillId="28" borderId="8" applyNumberFormat="0" applyAlignment="0" applyProtection="0"/>
    <xf numFmtId="0" fontId="47" fillId="14" borderId="9" applyNumberFormat="0" applyProtection="0">
      <alignment horizontal="right" vertical="center"/>
    </xf>
    <xf numFmtId="0" fontId="47" fillId="32" borderId="9" applyNumberFormat="0" applyProtection="0">
      <alignment horizontal="left" vertical="center" indent="1"/>
    </xf>
    <xf numFmtId="0" fontId="28" fillId="0" borderId="0" applyNumberFormat="0" applyFill="0" applyBorder="0" applyAlignment="0" applyProtection="0"/>
    <xf numFmtId="0" fontId="29" fillId="0" borderId="10" applyNumberFormat="0" applyFill="0" applyAlignment="0" applyProtection="0"/>
    <xf numFmtId="0" fontId="30" fillId="0" borderId="0" applyNumberFormat="0" applyFill="0" applyBorder="0" applyAlignment="0" applyProtection="0"/>
    <xf numFmtId="0" fontId="46" fillId="23" borderId="0" applyNumberFormat="0" applyBorder="0" applyAlignment="0" applyProtection="0">
      <alignment vertical="center"/>
    </xf>
    <xf numFmtId="0" fontId="46" fillId="33" borderId="0" applyNumberFormat="0" applyBorder="0" applyAlignment="0" applyProtection="0">
      <alignment vertical="center"/>
    </xf>
    <xf numFmtId="0" fontId="46" fillId="34" borderId="0" applyNumberFormat="0" applyBorder="0" applyAlignment="0" applyProtection="0">
      <alignment vertical="center"/>
    </xf>
    <xf numFmtId="0" fontId="46" fillId="35" borderId="0" applyNumberFormat="0" applyBorder="0" applyAlignment="0" applyProtection="0">
      <alignment vertical="center"/>
    </xf>
    <xf numFmtId="0" fontId="46" fillId="23" borderId="0" applyNumberFormat="0" applyBorder="0" applyAlignment="0" applyProtection="0">
      <alignment vertical="center"/>
    </xf>
    <xf numFmtId="0" fontId="46" fillId="36" borderId="0" applyNumberFormat="0" applyBorder="0" applyAlignment="0" applyProtection="0">
      <alignment vertical="center"/>
    </xf>
    <xf numFmtId="0" fontId="48" fillId="0" borderId="0" applyNumberFormat="0" applyFill="0" applyBorder="0" applyAlignment="0" applyProtection="0">
      <alignment vertical="center"/>
    </xf>
    <xf numFmtId="0" fontId="49" fillId="37" borderId="2" applyNumberFormat="0" applyAlignment="0" applyProtection="0">
      <alignment vertical="center"/>
    </xf>
    <xf numFmtId="0" fontId="50" fillId="17" borderId="0" applyNumberFormat="0" applyBorder="0" applyAlignment="0" applyProtection="0">
      <alignment vertical="center"/>
    </xf>
    <xf numFmtId="0" fontId="42" fillId="10" borderId="7" applyNumberFormat="0" applyFont="0" applyAlignment="0" applyProtection="0">
      <alignment vertical="center"/>
    </xf>
    <xf numFmtId="0" fontId="51" fillId="0" borderId="6" applyNumberFormat="0" applyFill="0" applyAlignment="0" applyProtection="0">
      <alignment vertical="center"/>
    </xf>
    <xf numFmtId="0" fontId="52" fillId="17" borderId="1" applyNumberFormat="0" applyAlignment="0" applyProtection="0">
      <alignment vertical="center"/>
    </xf>
    <xf numFmtId="0" fontId="53" fillId="38" borderId="8" applyNumberFormat="0" applyAlignment="0" applyProtection="0">
      <alignment vertical="center"/>
    </xf>
    <xf numFmtId="0" fontId="54" fillId="39" borderId="0" applyNumberFormat="0" applyBorder="0" applyAlignment="0" applyProtection="0">
      <alignment vertical="center"/>
    </xf>
    <xf numFmtId="0" fontId="55" fillId="0" borderId="0"/>
    <xf numFmtId="0" fontId="56" fillId="40" borderId="0" applyNumberFormat="0" applyBorder="0" applyAlignment="0" applyProtection="0">
      <alignment vertical="center"/>
    </xf>
    <xf numFmtId="0" fontId="57" fillId="0" borderId="11" applyNumberFormat="0" applyFill="0" applyAlignment="0" applyProtection="0">
      <alignment vertical="center"/>
    </xf>
    <xf numFmtId="0" fontId="58" fillId="0" borderId="4" applyNumberFormat="0" applyFill="0" applyAlignment="0" applyProtection="0">
      <alignment vertical="center"/>
    </xf>
    <xf numFmtId="0" fontId="59" fillId="0" borderId="12" applyNumberFormat="0" applyFill="0" applyAlignment="0" applyProtection="0">
      <alignment vertical="center"/>
    </xf>
    <xf numFmtId="0" fontId="59" fillId="0" borderId="0" applyNumberFormat="0" applyFill="0" applyBorder="0" applyAlignment="0" applyProtection="0">
      <alignment vertical="center"/>
    </xf>
    <xf numFmtId="0" fontId="60" fillId="38" borderId="1" applyNumberFormat="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0" borderId="13" applyNumberFormat="0" applyFill="0" applyAlignment="0" applyProtection="0">
      <alignment vertical="center"/>
    </xf>
    <xf numFmtId="0" fontId="42" fillId="0" borderId="0"/>
    <xf numFmtId="43" fontId="42" fillId="0" borderId="0" applyFont="0" applyFill="0" applyBorder="0" applyAlignment="0" applyProtection="0"/>
    <xf numFmtId="41" fontId="42" fillId="0" borderId="0" applyFont="0" applyFill="0" applyBorder="0" applyAlignment="0" applyProtection="0"/>
    <xf numFmtId="43" fontId="42" fillId="0" borderId="0" applyFont="0" applyFill="0" applyBorder="0" applyAlignment="0" applyProtection="0"/>
    <xf numFmtId="0" fontId="77" fillId="0" borderId="0">
      <alignment vertical="center"/>
    </xf>
    <xf numFmtId="0" fontId="8" fillId="0" borderId="0"/>
    <xf numFmtId="0" fontId="42"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9" fontId="42" fillId="0" borderId="0" applyFont="0" applyFill="0" applyBorder="0" applyAlignment="0" applyProtection="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0" fontId="79" fillId="0" borderId="0">
      <alignment vertical="center"/>
    </xf>
    <xf numFmtId="0" fontId="80" fillId="0" borderId="0">
      <alignment vertical="center"/>
    </xf>
    <xf numFmtId="38" fontId="80" fillId="0" borderId="0" applyFont="0" applyFill="0" applyBorder="0" applyAlignment="0" applyProtection="0">
      <alignment vertical="center"/>
    </xf>
    <xf numFmtId="0" fontId="42" fillId="0" borderId="0"/>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0" fontId="42" fillId="0" borderId="0"/>
    <xf numFmtId="0" fontId="81" fillId="0" borderId="0">
      <alignment vertical="center"/>
    </xf>
    <xf numFmtId="0" fontId="81" fillId="0" borderId="0">
      <alignment vertical="center"/>
    </xf>
    <xf numFmtId="0" fontId="80" fillId="0" borderId="0">
      <alignment vertical="center"/>
    </xf>
    <xf numFmtId="38" fontId="80" fillId="0" borderId="0" applyFont="0" applyFill="0" applyBorder="0" applyAlignment="0" applyProtection="0">
      <alignment vertical="center"/>
    </xf>
    <xf numFmtId="38" fontId="82" fillId="0" borderId="0" applyFont="0" applyFill="0" applyBorder="0" applyAlignment="0" applyProtection="0">
      <alignment vertical="center"/>
    </xf>
    <xf numFmtId="0" fontId="80" fillId="0" borderId="0">
      <alignment vertical="center"/>
    </xf>
    <xf numFmtId="38" fontId="78" fillId="0" borderId="0" applyFont="0" applyFill="0" applyBorder="0" applyAlignment="0" applyProtection="0">
      <alignment vertical="center"/>
    </xf>
    <xf numFmtId="0" fontId="78" fillId="0" borderId="0">
      <alignment vertical="center"/>
    </xf>
    <xf numFmtId="0" fontId="8"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1"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7" fillId="0" borderId="0"/>
    <xf numFmtId="0" fontId="7" fillId="0" borderId="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78" fillId="0" borderId="0" applyFont="0" applyFill="0" applyBorder="0" applyAlignment="0" applyProtection="0"/>
    <xf numFmtId="0" fontId="6" fillId="0" borderId="0"/>
    <xf numFmtId="9" fontId="78" fillId="0" borderId="0" applyFont="0" applyFill="0" applyBorder="0" applyAlignment="0" applyProtection="0">
      <alignment vertical="center"/>
    </xf>
    <xf numFmtId="0" fontId="6" fillId="0" borderId="0"/>
    <xf numFmtId="0" fontId="78" fillId="0" borderId="0"/>
    <xf numFmtId="0" fontId="78" fillId="0" borderId="0"/>
    <xf numFmtId="41" fontId="77" fillId="0" borderId="0" applyFont="0" applyFill="0" applyBorder="0" applyAlignment="0" applyProtection="0"/>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41" fontId="77" fillId="0" borderId="0" applyFont="0" applyFill="0" applyBorder="0" applyAlignment="0" applyProtection="0"/>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0" fontId="6" fillId="0" borderId="0"/>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9" fontId="77" fillId="0" borderId="0" applyFont="0" applyFill="0" applyBorder="0" applyAlignment="0" applyProtection="0"/>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41" fontId="77" fillId="0" borderId="0" applyFont="0" applyFill="0" applyBorder="0" applyAlignment="0" applyProtection="0"/>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41" fontId="77" fillId="0" borderId="0" applyFont="0" applyFill="0" applyBorder="0" applyAlignment="0" applyProtection="0"/>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6"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0" fontId="90" fillId="0" borderId="0" applyNumberFormat="0" applyFill="0" applyBorder="0" applyAlignment="0" applyProtection="0"/>
    <xf numFmtId="0" fontId="91" fillId="0" borderId="55" applyNumberFormat="0" applyFill="0" applyAlignment="0" applyProtection="0"/>
    <xf numFmtId="0" fontId="92" fillId="0" borderId="56" applyNumberFormat="0" applyFill="0" applyAlignment="0" applyProtection="0"/>
    <xf numFmtId="0" fontId="93" fillId="0" borderId="57" applyNumberFormat="0" applyFill="0" applyAlignment="0" applyProtection="0"/>
    <xf numFmtId="0" fontId="93" fillId="0" borderId="0" applyNumberFormat="0" applyFill="0" applyBorder="0" applyAlignment="0" applyProtection="0"/>
    <xf numFmtId="0" fontId="94" fillId="46" borderId="0" applyNumberFormat="0" applyBorder="0" applyAlignment="0" applyProtection="0"/>
    <xf numFmtId="0" fontId="95" fillId="47" borderId="0" applyNumberFormat="0" applyBorder="0" applyAlignment="0" applyProtection="0"/>
    <xf numFmtId="0" fontId="96" fillId="48" borderId="0" applyNumberFormat="0" applyBorder="0" applyAlignment="0" applyProtection="0"/>
    <xf numFmtId="0" fontId="97" fillId="49" borderId="58" applyNumberFormat="0" applyAlignment="0" applyProtection="0"/>
    <xf numFmtId="0" fontId="98" fillId="50" borderId="59" applyNumberFormat="0" applyAlignment="0" applyProtection="0"/>
    <xf numFmtId="0" fontId="99" fillId="50" borderId="58" applyNumberFormat="0" applyAlignment="0" applyProtection="0"/>
    <xf numFmtId="0" fontId="100" fillId="0" borderId="60" applyNumberFormat="0" applyFill="0" applyAlignment="0" applyProtection="0"/>
    <xf numFmtId="0" fontId="101" fillId="51" borderId="61" applyNumberFormat="0" applyAlignment="0" applyProtection="0"/>
    <xf numFmtId="0" fontId="102" fillId="0" borderId="0" applyNumberFormat="0" applyFill="0" applyBorder="0" applyAlignment="0" applyProtection="0"/>
    <xf numFmtId="0" fontId="78" fillId="52" borderId="62" applyNumberFormat="0" applyFont="0" applyAlignment="0" applyProtection="0"/>
    <xf numFmtId="0" fontId="103" fillId="0" borderId="0" applyNumberFormat="0" applyFill="0" applyBorder="0" applyAlignment="0" applyProtection="0"/>
    <xf numFmtId="0" fontId="89" fillId="0" borderId="63" applyNumberFormat="0" applyFill="0" applyAlignment="0" applyProtection="0"/>
    <xf numFmtId="0" fontId="104"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104" fillId="57" borderId="0" applyNumberFormat="0" applyBorder="0" applyAlignment="0" applyProtection="0"/>
    <xf numFmtId="0" fontId="6" fillId="58"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104" fillId="61" borderId="0" applyNumberFormat="0" applyBorder="0" applyAlignment="0" applyProtection="0"/>
    <xf numFmtId="0" fontId="6" fillId="62" borderId="0" applyNumberFormat="0" applyBorder="0" applyAlignment="0" applyProtection="0"/>
    <xf numFmtId="0" fontId="6" fillId="63" borderId="0" applyNumberFormat="0" applyBorder="0" applyAlignment="0" applyProtection="0"/>
    <xf numFmtId="0" fontId="6" fillId="64" borderId="0" applyNumberFormat="0" applyBorder="0" applyAlignment="0" applyProtection="0"/>
    <xf numFmtId="0" fontId="104" fillId="65" borderId="0" applyNumberFormat="0" applyBorder="0" applyAlignment="0" applyProtection="0"/>
    <xf numFmtId="0" fontId="6" fillId="66" borderId="0" applyNumberFormat="0" applyBorder="0" applyAlignment="0" applyProtection="0"/>
    <xf numFmtId="0" fontId="6" fillId="67" borderId="0" applyNumberFormat="0" applyBorder="0" applyAlignment="0" applyProtection="0"/>
    <xf numFmtId="0" fontId="6" fillId="68" borderId="0" applyNumberFormat="0" applyBorder="0" applyAlignment="0" applyProtection="0"/>
    <xf numFmtId="0" fontId="104" fillId="69" borderId="0" applyNumberFormat="0" applyBorder="0" applyAlignment="0" applyProtection="0"/>
    <xf numFmtId="0" fontId="6" fillId="70" borderId="0" applyNumberFormat="0" applyBorder="0" applyAlignment="0" applyProtection="0"/>
    <xf numFmtId="0" fontId="6" fillId="71" borderId="0" applyNumberFormat="0" applyBorder="0" applyAlignment="0" applyProtection="0"/>
    <xf numFmtId="0" fontId="6" fillId="72" borderId="0" applyNumberFormat="0" applyBorder="0" applyAlignment="0" applyProtection="0"/>
    <xf numFmtId="0" fontId="104" fillId="73" borderId="0" applyNumberFormat="0" applyBorder="0" applyAlignment="0" applyProtection="0"/>
    <xf numFmtId="0" fontId="6" fillId="74" borderId="0" applyNumberFormat="0" applyBorder="0" applyAlignment="0" applyProtection="0"/>
    <xf numFmtId="0" fontId="6" fillId="75" borderId="0" applyNumberFormat="0" applyBorder="0" applyAlignment="0" applyProtection="0"/>
    <xf numFmtId="0" fontId="6" fillId="76" borderId="0" applyNumberFormat="0" applyBorder="0" applyAlignment="0" applyProtection="0"/>
    <xf numFmtId="43" fontId="42" fillId="0" borderId="0" applyFont="0" applyFill="0" applyBorder="0" applyAlignment="0" applyProtection="0"/>
    <xf numFmtId="0" fontId="42" fillId="0" borderId="0"/>
    <xf numFmtId="41" fontId="42" fillId="0" borderId="0" applyFont="0" applyFill="0" applyBorder="0" applyAlignment="0" applyProtection="0"/>
    <xf numFmtId="165" fontId="42" fillId="0" borderId="0" applyFont="0" applyFill="0" applyBorder="0" applyAlignment="0" applyProtection="0"/>
    <xf numFmtId="164" fontId="42" fillId="0" borderId="0" applyFont="0" applyFill="0" applyBorder="0" applyAlignment="0" applyProtection="0"/>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xf numFmtId="0" fontId="5" fillId="0" borderId="0"/>
    <xf numFmtId="41" fontId="6" fillId="0" borderId="0" applyFont="0" applyFill="0" applyBorder="0" applyAlignment="0" applyProtection="0"/>
    <xf numFmtId="41" fontId="6" fillId="0" borderId="0" applyFont="0" applyFill="0" applyBorder="0" applyAlignment="0" applyProtection="0"/>
    <xf numFmtId="41" fontId="5" fillId="0" borderId="0" applyFont="0" applyFill="0" applyBorder="0" applyAlignment="0" applyProtection="0"/>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xf numFmtId="0" fontId="5" fillId="0" borderId="0"/>
    <xf numFmtId="41" fontId="77" fillId="0" borderId="0" applyFont="0" applyFill="0" applyBorder="0" applyAlignment="0" applyProtection="0"/>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xf numFmtId="0" fontId="5" fillId="0" borderId="0"/>
    <xf numFmtId="41" fontId="77" fillId="0" borderId="0" applyFont="0" applyFill="0" applyBorder="0" applyAlignment="0" applyProtection="0"/>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xf numFmtId="0" fontId="5" fillId="0" borderId="0"/>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xf numFmtId="0" fontId="5" fillId="0" borderId="0"/>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xf numFmtId="0" fontId="5" fillId="0" borderId="0"/>
    <xf numFmtId="41" fontId="77" fillId="0" borderId="0" applyFont="0" applyFill="0" applyBorder="0" applyAlignment="0" applyProtection="0"/>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xf numFmtId="0" fontId="5" fillId="0" borderId="0"/>
    <xf numFmtId="41" fontId="77" fillId="0" borderId="0" applyFont="0" applyFill="0" applyBorder="0" applyAlignment="0" applyProtection="0"/>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xf numFmtId="0" fontId="5" fillId="0" borderId="0"/>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5" fillId="0" borderId="0">
      <alignment vertical="center"/>
    </xf>
    <xf numFmtId="0" fontId="5" fillId="0" borderId="0"/>
    <xf numFmtId="0" fontId="5" fillId="0" borderId="0"/>
    <xf numFmtId="0" fontId="5" fillId="52" borderId="62" applyNumberFormat="0" applyFont="0" applyAlignment="0" applyProtection="0"/>
    <xf numFmtId="0" fontId="6" fillId="0" borderId="0"/>
    <xf numFmtId="41" fontId="77" fillId="0" borderId="0" applyFont="0" applyFill="0" applyBorder="0" applyAlignment="0" applyProtection="0"/>
    <xf numFmtId="0" fontId="6" fillId="0" borderId="0"/>
    <xf numFmtId="0" fontId="6" fillId="0" borderId="0"/>
    <xf numFmtId="41" fontId="77" fillId="0" borderId="0" applyFont="0" applyFill="0" applyBorder="0" applyAlignment="0" applyProtection="0"/>
    <xf numFmtId="0" fontId="6" fillId="0" borderId="0"/>
    <xf numFmtId="0" fontId="6" fillId="0" borderId="0"/>
    <xf numFmtId="0" fontId="77" fillId="52" borderId="62" applyNumberFormat="0" applyFont="0" applyAlignment="0" applyProtection="0"/>
    <xf numFmtId="0" fontId="6"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41" fontId="77" fillId="0" borderId="0" applyFont="0" applyFill="0" applyBorder="0" applyAlignment="0" applyProtection="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41" fontId="77" fillId="0" borderId="0" applyFont="0" applyFill="0" applyBorder="0" applyAlignment="0" applyProtection="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xf numFmtId="0" fontId="4" fillId="0" borderId="0"/>
    <xf numFmtId="0" fontId="105" fillId="0" borderId="0"/>
    <xf numFmtId="0" fontId="42" fillId="0" borderId="0"/>
    <xf numFmtId="0" fontId="3" fillId="0" borderId="0"/>
    <xf numFmtId="0" fontId="3" fillId="0" borderId="0"/>
    <xf numFmtId="0" fontId="3" fillId="0" borderId="0"/>
    <xf numFmtId="0" fontId="3" fillId="0" borderId="0"/>
    <xf numFmtId="41" fontId="3" fillId="0" borderId="0" applyFont="0" applyFill="0" applyBorder="0" applyAlignment="0" applyProtection="0"/>
    <xf numFmtId="41" fontId="3" fillId="0" borderId="0" applyFont="0" applyFill="0" applyBorder="0" applyAlignment="0" applyProtection="0"/>
    <xf numFmtId="41" fontId="4" fillId="0" borderId="0" applyFont="0" applyFill="0" applyBorder="0" applyAlignment="0" applyProtection="0"/>
    <xf numFmtId="0" fontId="3" fillId="0" borderId="0"/>
    <xf numFmtId="9" fontId="4" fillId="0" borderId="0" applyFont="0" applyFill="0" applyBorder="0" applyAlignment="0" applyProtection="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3"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3"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3"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3"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3"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3"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3"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52" borderId="62" applyNumberFormat="0" applyFont="0" applyAlignment="0" applyProtection="0"/>
    <xf numFmtId="0" fontId="3"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8"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3" fillId="62"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0" fontId="3" fillId="66" borderId="0" applyNumberFormat="0" applyBorder="0" applyAlignment="0" applyProtection="0"/>
    <xf numFmtId="0" fontId="3" fillId="67" borderId="0" applyNumberFormat="0" applyBorder="0" applyAlignment="0" applyProtection="0"/>
    <xf numFmtId="0" fontId="3" fillId="68" borderId="0" applyNumberFormat="0" applyBorder="0" applyAlignment="0" applyProtection="0"/>
    <xf numFmtId="0" fontId="3" fillId="70" borderId="0" applyNumberFormat="0" applyBorder="0" applyAlignment="0" applyProtection="0"/>
    <xf numFmtId="0" fontId="3" fillId="71" borderId="0" applyNumberFormat="0" applyBorder="0" applyAlignment="0" applyProtection="0"/>
    <xf numFmtId="0" fontId="3" fillId="72" borderId="0" applyNumberFormat="0" applyBorder="0" applyAlignment="0" applyProtection="0"/>
    <xf numFmtId="0" fontId="3" fillId="74" borderId="0" applyNumberFormat="0" applyBorder="0" applyAlignment="0" applyProtection="0"/>
    <xf numFmtId="0" fontId="3" fillId="75" borderId="0" applyNumberFormat="0" applyBorder="0" applyAlignment="0" applyProtection="0"/>
    <xf numFmtId="0" fontId="3" fillId="76" borderId="0" applyNumberFormat="0" applyBorder="0" applyAlignment="0" applyProtection="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xf numFmtId="41" fontId="3" fillId="0" borderId="0" applyFont="0" applyFill="0" applyBorder="0" applyAlignment="0" applyProtection="0"/>
    <xf numFmtId="41" fontId="3" fillId="0" borderId="0" applyFont="0" applyFill="0" applyBorder="0" applyAlignment="0" applyProtection="0"/>
    <xf numFmtId="41" fontId="4" fillId="0" borderId="0" applyFont="0" applyFill="0" applyBorder="0" applyAlignment="0" applyProtection="0"/>
    <xf numFmtId="9"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52" borderId="6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106" fillId="0" borderId="0"/>
    <xf numFmtId="0" fontId="108" fillId="0" borderId="0"/>
    <xf numFmtId="0" fontId="2" fillId="0" borderId="0"/>
    <xf numFmtId="0" fontId="42" fillId="0" borderId="0"/>
    <xf numFmtId="43" fontId="42" fillId="0" borderId="0" applyFont="0" applyFill="0" applyBorder="0" applyAlignment="0" applyProtection="0"/>
    <xf numFmtId="41" fontId="42" fillId="0" borderId="0" applyFont="0" applyFill="0" applyBorder="0" applyAlignment="0" applyProtection="0"/>
    <xf numFmtId="0" fontId="1" fillId="0" borderId="0"/>
    <xf numFmtId="0" fontId="1" fillId="0" borderId="0">
      <alignment vertical="center"/>
    </xf>
  </cellStyleXfs>
  <cellXfs count="1091">
    <xf numFmtId="0" fontId="0" fillId="0" borderId="0" xfId="0"/>
    <xf numFmtId="0" fontId="11" fillId="41" borderId="14" xfId="0" applyFont="1" applyFill="1" applyBorder="1" applyAlignment="1">
      <alignment horizontal="center"/>
    </xf>
    <xf numFmtId="0" fontId="31" fillId="0" borderId="15" xfId="0" applyFont="1" applyFill="1" applyBorder="1"/>
    <xf numFmtId="0" fontId="32" fillId="41" borderId="0" xfId="0" applyFont="1" applyFill="1"/>
    <xf numFmtId="0" fontId="0" fillId="41" borderId="0" xfId="0" applyFont="1" applyFill="1"/>
    <xf numFmtId="166" fontId="0" fillId="41" borderId="0" xfId="46" applyNumberFormat="1" applyFont="1" applyFill="1"/>
    <xf numFmtId="0" fontId="33" fillId="41" borderId="0" xfId="0" applyFont="1" applyFill="1" applyAlignment="1">
      <alignment horizontal="centerContinuous"/>
    </xf>
    <xf numFmtId="166" fontId="33" fillId="41" borderId="0" xfId="46" applyNumberFormat="1" applyFont="1" applyFill="1" applyAlignment="1">
      <alignment horizontal="centerContinuous"/>
    </xf>
    <xf numFmtId="0" fontId="0" fillId="41" borderId="0" xfId="0" applyFont="1" applyFill="1" applyAlignment="1">
      <alignment horizontal="right"/>
    </xf>
    <xf numFmtId="167" fontId="0" fillId="41" borderId="0" xfId="0" applyNumberFormat="1" applyFont="1" applyFill="1" applyAlignment="1">
      <alignment horizontal="centerContinuous"/>
    </xf>
    <xf numFmtId="0" fontId="11" fillId="41" borderId="16" xfId="0" applyFont="1" applyFill="1" applyBorder="1"/>
    <xf numFmtId="0" fontId="11" fillId="41" borderId="17" xfId="0" applyFont="1" applyFill="1" applyBorder="1"/>
    <xf numFmtId="0" fontId="0" fillId="41" borderId="14" xfId="0" applyFont="1" applyFill="1" applyBorder="1"/>
    <xf numFmtId="0" fontId="11" fillId="41" borderId="16" xfId="0" applyFont="1" applyFill="1" applyBorder="1" applyAlignment="1">
      <alignment horizontal="centerContinuous"/>
    </xf>
    <xf numFmtId="0" fontId="11" fillId="41" borderId="14" xfId="0" applyFont="1" applyFill="1" applyBorder="1" applyAlignment="1">
      <alignment horizontal="centerContinuous"/>
    </xf>
    <xf numFmtId="0" fontId="11" fillId="41" borderId="17" xfId="0" applyFont="1" applyFill="1" applyBorder="1" applyAlignment="1">
      <alignment horizontal="centerContinuous"/>
    </xf>
    <xf numFmtId="0" fontId="11" fillId="41" borderId="16" xfId="0" applyFont="1" applyFill="1" applyBorder="1" applyAlignment="1"/>
    <xf numFmtId="0" fontId="11" fillId="41" borderId="17" xfId="0" applyFont="1" applyFill="1" applyBorder="1" applyAlignment="1"/>
    <xf numFmtId="166" fontId="11" fillId="41" borderId="14" xfId="46" applyNumberFormat="1" applyFont="1" applyFill="1" applyBorder="1"/>
    <xf numFmtId="0" fontId="0" fillId="41" borderId="18" xfId="0" applyFont="1" applyFill="1" applyBorder="1"/>
    <xf numFmtId="0" fontId="0" fillId="41" borderId="0" xfId="0" applyFont="1" applyFill="1" applyBorder="1"/>
    <xf numFmtId="0" fontId="0" fillId="41" borderId="19" xfId="0" applyFont="1" applyFill="1" applyBorder="1"/>
    <xf numFmtId="0" fontId="11" fillId="41" borderId="20" xfId="0" applyFont="1" applyFill="1" applyBorder="1" applyAlignment="1">
      <alignment horizontal="centerContinuous"/>
    </xf>
    <xf numFmtId="0" fontId="11" fillId="41" borderId="21" xfId="0" applyFont="1" applyFill="1" applyBorder="1" applyAlignment="1">
      <alignment horizontal="centerContinuous"/>
    </xf>
    <xf numFmtId="0" fontId="11" fillId="41" borderId="22" xfId="0" applyFont="1" applyFill="1" applyBorder="1" applyAlignment="1">
      <alignment horizontal="centerContinuous"/>
    </xf>
    <xf numFmtId="166" fontId="11" fillId="41" borderId="22" xfId="46" applyNumberFormat="1" applyFont="1" applyFill="1" applyBorder="1" applyAlignment="1">
      <alignment horizontal="centerContinuous"/>
    </xf>
    <xf numFmtId="0" fontId="0" fillId="41" borderId="18" xfId="0" applyFill="1" applyBorder="1"/>
    <xf numFmtId="0" fontId="0" fillId="41" borderId="17" xfId="0" applyFont="1" applyFill="1" applyBorder="1"/>
    <xf numFmtId="166" fontId="0" fillId="41" borderId="14" xfId="46" applyNumberFormat="1" applyFont="1" applyFill="1" applyBorder="1"/>
    <xf numFmtId="166" fontId="0" fillId="41" borderId="19" xfId="46" applyNumberFormat="1" applyFont="1" applyFill="1" applyBorder="1"/>
    <xf numFmtId="0" fontId="0" fillId="41" borderId="18" xfId="0" applyFont="1" applyFill="1" applyBorder="1" applyAlignment="1">
      <alignment horizontal="center"/>
    </xf>
    <xf numFmtId="0" fontId="0" fillId="41" borderId="19" xfId="0" applyFont="1" applyFill="1" applyBorder="1" applyAlignment="1">
      <alignment horizontal="center"/>
    </xf>
    <xf numFmtId="0" fontId="0" fillId="41" borderId="16" xfId="0" applyFont="1" applyFill="1" applyBorder="1"/>
    <xf numFmtId="0" fontId="0" fillId="41" borderId="17" xfId="0" applyFont="1" applyFill="1" applyBorder="1" applyAlignment="1">
      <alignment horizontal="left"/>
    </xf>
    <xf numFmtId="0" fontId="0" fillId="41" borderId="20" xfId="0" applyFont="1" applyFill="1" applyBorder="1"/>
    <xf numFmtId="0" fontId="0" fillId="41" borderId="21" xfId="0" applyFont="1" applyFill="1" applyBorder="1"/>
    <xf numFmtId="0" fontId="0" fillId="41" borderId="22" xfId="0" applyFont="1" applyFill="1" applyBorder="1"/>
    <xf numFmtId="166" fontId="0" fillId="41" borderId="22" xfId="46" applyNumberFormat="1" applyFont="1" applyFill="1" applyBorder="1"/>
    <xf numFmtId="0" fontId="10" fillId="41" borderId="23" xfId="0" applyFont="1" applyFill="1" applyBorder="1" applyAlignment="1">
      <alignment horizontal="centerContinuous"/>
    </xf>
    <xf numFmtId="0" fontId="10" fillId="41" borderId="23" xfId="0" applyFont="1" applyFill="1" applyBorder="1" applyAlignment="1"/>
    <xf numFmtId="0" fontId="10" fillId="41" borderId="24" xfId="0" applyFont="1" applyFill="1" applyBorder="1" applyAlignment="1">
      <alignment horizontal="center"/>
    </xf>
    <xf numFmtId="0" fontId="10" fillId="41" borderId="25" xfId="0" applyFont="1" applyFill="1" applyBorder="1" applyAlignment="1">
      <alignment horizontal="center"/>
    </xf>
    <xf numFmtId="0" fontId="10" fillId="41" borderId="24" xfId="0" applyFont="1" applyFill="1" applyBorder="1" applyAlignment="1">
      <alignment horizontal="centerContinuous"/>
    </xf>
    <xf numFmtId="166" fontId="10" fillId="41" borderId="24" xfId="46" applyNumberFormat="1" applyFont="1" applyFill="1" applyBorder="1" applyAlignment="1">
      <alignment horizontal="center"/>
    </xf>
    <xf numFmtId="0" fontId="0" fillId="41" borderId="25" xfId="0" applyFont="1" applyFill="1" applyBorder="1"/>
    <xf numFmtId="0" fontId="0" fillId="41" borderId="16" xfId="0" applyFont="1" applyFill="1" applyBorder="1" applyAlignment="1"/>
    <xf numFmtId="0" fontId="10" fillId="41" borderId="26" xfId="0" applyFont="1" applyFill="1" applyBorder="1" applyAlignment="1">
      <alignment horizontal="center"/>
    </xf>
    <xf numFmtId="0" fontId="10" fillId="41" borderId="25" xfId="0" applyFont="1" applyFill="1" applyBorder="1" applyAlignment="1">
      <alignment horizontal="centerContinuous"/>
    </xf>
    <xf numFmtId="0" fontId="10" fillId="41" borderId="16" xfId="0" applyFont="1" applyFill="1" applyBorder="1" applyAlignment="1">
      <alignment horizontal="centerContinuous"/>
    </xf>
    <xf numFmtId="0" fontId="10" fillId="41" borderId="17" xfId="0" applyFont="1" applyFill="1" applyBorder="1" applyAlignment="1">
      <alignment horizontal="centerContinuous"/>
    </xf>
    <xf numFmtId="0" fontId="10" fillId="41" borderId="14" xfId="0" applyFont="1" applyFill="1" applyBorder="1" applyAlignment="1">
      <alignment horizontal="centerContinuous"/>
    </xf>
    <xf numFmtId="166" fontId="10" fillId="41" borderId="25" xfId="46" applyNumberFormat="1" applyFont="1" applyFill="1" applyBorder="1" applyAlignment="1">
      <alignment horizontal="center"/>
    </xf>
    <xf numFmtId="0" fontId="0" fillId="41" borderId="19" xfId="0" applyFont="1" applyFill="1" applyBorder="1" applyAlignment="1">
      <alignment horizontal="centerContinuous"/>
    </xf>
    <xf numFmtId="0" fontId="0" fillId="41" borderId="0" xfId="0" applyFont="1" applyFill="1" applyBorder="1" applyAlignment="1">
      <alignment horizontal="centerContinuous"/>
    </xf>
    <xf numFmtId="0" fontId="0" fillId="41" borderId="26" xfId="0" applyFont="1" applyFill="1" applyBorder="1"/>
    <xf numFmtId="0" fontId="0" fillId="41" borderId="28" xfId="0" applyFont="1" applyFill="1" applyBorder="1"/>
    <xf numFmtId="0" fontId="0" fillId="41" borderId="14" xfId="0" applyFont="1" applyFill="1" applyBorder="1" applyAlignment="1">
      <alignment horizontal="centerContinuous"/>
    </xf>
    <xf numFmtId="0" fontId="0" fillId="41" borderId="17" xfId="0" applyFont="1" applyFill="1" applyBorder="1" applyAlignment="1"/>
    <xf numFmtId="166" fontId="0" fillId="41" borderId="14" xfId="46" applyNumberFormat="1" applyFont="1" applyFill="1" applyBorder="1" applyAlignment="1">
      <alignment horizontal="centerContinuous"/>
    </xf>
    <xf numFmtId="0" fontId="11" fillId="41" borderId="19" xfId="0" applyFont="1" applyFill="1" applyBorder="1" applyAlignment="1">
      <alignment horizontal="center"/>
    </xf>
    <xf numFmtId="0" fontId="0" fillId="41" borderId="29" xfId="0" applyFont="1" applyFill="1" applyBorder="1"/>
    <xf numFmtId="166" fontId="0" fillId="41" borderId="19" xfId="46" applyNumberFormat="1" applyFont="1" applyFill="1" applyBorder="1" applyAlignment="1">
      <alignment horizontal="centerContinuous"/>
    </xf>
    <xf numFmtId="0" fontId="0" fillId="41" borderId="22" xfId="0" applyFont="1" applyFill="1" applyBorder="1" applyAlignment="1">
      <alignment horizontal="centerContinuous"/>
    </xf>
    <xf numFmtId="0" fontId="0" fillId="41" borderId="21" xfId="0" applyFont="1" applyFill="1" applyBorder="1" applyAlignment="1">
      <alignment horizontal="centerContinuous"/>
    </xf>
    <xf numFmtId="166" fontId="0" fillId="41" borderId="22" xfId="46" applyNumberFormat="1" applyFont="1" applyFill="1" applyBorder="1" applyAlignment="1">
      <alignment horizontal="centerContinuous"/>
    </xf>
    <xf numFmtId="165" fontId="0" fillId="41" borderId="0" xfId="46" applyFont="1" applyFill="1"/>
    <xf numFmtId="165" fontId="33" fillId="41" borderId="0" xfId="46" applyFont="1" applyFill="1" applyAlignment="1">
      <alignment horizontal="centerContinuous"/>
    </xf>
    <xf numFmtId="165" fontId="11" fillId="41" borderId="22" xfId="46" applyFont="1" applyFill="1" applyBorder="1" applyAlignment="1">
      <alignment horizontal="centerContinuous"/>
    </xf>
    <xf numFmtId="165" fontId="0" fillId="41" borderId="19" xfId="46" applyFont="1" applyFill="1" applyBorder="1"/>
    <xf numFmtId="165" fontId="0" fillId="41" borderId="22" xfId="46" applyFont="1" applyFill="1" applyBorder="1"/>
    <xf numFmtId="165" fontId="10" fillId="41" borderId="24" xfId="46" applyFont="1" applyFill="1" applyBorder="1" applyAlignment="1">
      <alignment horizontal="center"/>
    </xf>
    <xf numFmtId="165" fontId="10" fillId="41" borderId="25" xfId="46" applyFont="1" applyFill="1" applyBorder="1" applyAlignment="1">
      <alignment horizontal="center"/>
    </xf>
    <xf numFmtId="165" fontId="0" fillId="41" borderId="0" xfId="46" applyFont="1" applyFill="1" applyAlignment="1">
      <alignment horizontal="right"/>
    </xf>
    <xf numFmtId="165" fontId="11" fillId="41" borderId="14" xfId="46" applyFont="1" applyFill="1" applyBorder="1" applyAlignment="1">
      <alignment horizontal="centerContinuous"/>
    </xf>
    <xf numFmtId="165" fontId="0" fillId="41" borderId="17" xfId="46" applyFont="1" applyFill="1" applyBorder="1"/>
    <xf numFmtId="165" fontId="0" fillId="41" borderId="0" xfId="46" applyFont="1" applyFill="1" applyBorder="1"/>
    <xf numFmtId="165" fontId="0" fillId="41" borderId="21" xfId="46" applyFont="1" applyFill="1" applyBorder="1"/>
    <xf numFmtId="165" fontId="10" fillId="41" borderId="23" xfId="46" applyFont="1" applyFill="1" applyBorder="1" applyAlignment="1">
      <alignment horizontal="center"/>
    </xf>
    <xf numFmtId="165" fontId="10" fillId="41" borderId="16" xfId="46" applyFont="1" applyFill="1" applyBorder="1" applyAlignment="1">
      <alignment horizontal="center"/>
    </xf>
    <xf numFmtId="165" fontId="0" fillId="41" borderId="0" xfId="46" applyFont="1" applyFill="1" applyAlignment="1">
      <alignment horizontal="centerContinuous"/>
    </xf>
    <xf numFmtId="165" fontId="11" fillId="41" borderId="16" xfId="46" applyFont="1" applyFill="1" applyBorder="1" applyAlignment="1">
      <alignment horizontal="centerContinuous"/>
    </xf>
    <xf numFmtId="165" fontId="11" fillId="41" borderId="20" xfId="46" applyFont="1" applyFill="1" applyBorder="1" applyAlignment="1">
      <alignment horizontal="centerContinuous"/>
    </xf>
    <xf numFmtId="165" fontId="0" fillId="41" borderId="18" xfId="46" applyFont="1" applyFill="1" applyBorder="1"/>
    <xf numFmtId="165" fontId="0" fillId="41" borderId="26" xfId="46" applyFont="1" applyFill="1" applyBorder="1"/>
    <xf numFmtId="165" fontId="11" fillId="41" borderId="17" xfId="46" applyFont="1" applyFill="1" applyBorder="1" applyAlignment="1">
      <alignment horizontal="centerContinuous"/>
    </xf>
    <xf numFmtId="165" fontId="10" fillId="41" borderId="17" xfId="46" applyFont="1" applyFill="1" applyBorder="1" applyAlignment="1">
      <alignment horizontal="centerContinuous"/>
    </xf>
    <xf numFmtId="165" fontId="0" fillId="41" borderId="0" xfId="46" applyFont="1" applyFill="1" applyBorder="1" applyAlignment="1"/>
    <xf numFmtId="165" fontId="0" fillId="41" borderId="23" xfId="46" applyFont="1" applyFill="1" applyBorder="1"/>
    <xf numFmtId="165" fontId="10" fillId="41" borderId="16" xfId="46" applyFont="1" applyFill="1" applyBorder="1" applyAlignment="1">
      <alignment horizontal="centerContinuous"/>
    </xf>
    <xf numFmtId="165" fontId="10" fillId="41" borderId="18" xfId="46" applyFont="1" applyFill="1" applyBorder="1" applyAlignment="1"/>
    <xf numFmtId="0" fontId="34" fillId="41" borderId="30" xfId="0" applyFont="1" applyFill="1" applyBorder="1" applyAlignment="1">
      <alignment horizontal="right"/>
    </xf>
    <xf numFmtId="0" fontId="34" fillId="41" borderId="31" xfId="0" applyFont="1" applyFill="1" applyBorder="1"/>
    <xf numFmtId="0" fontId="34" fillId="41" borderId="30" xfId="0" applyFont="1" applyFill="1" applyBorder="1"/>
    <xf numFmtId="168" fontId="35" fillId="41" borderId="15" xfId="47" applyNumberFormat="1" applyFont="1" applyFill="1" applyBorder="1" applyProtection="1">
      <protection locked="0"/>
    </xf>
    <xf numFmtId="0" fontId="34" fillId="41" borderId="30" xfId="0" applyFont="1" applyFill="1" applyBorder="1" applyAlignment="1">
      <alignment horizontal="center"/>
    </xf>
    <xf numFmtId="165" fontId="34" fillId="41" borderId="30" xfId="46" applyFont="1" applyFill="1" applyBorder="1" applyAlignment="1">
      <alignment horizontal="center"/>
    </xf>
    <xf numFmtId="169" fontId="34" fillId="41" borderId="31" xfId="46" applyNumberFormat="1" applyFont="1" applyFill="1" applyBorder="1" applyAlignment="1">
      <alignment horizontal="center"/>
    </xf>
    <xf numFmtId="169" fontId="34" fillId="41" borderId="33" xfId="46" applyNumberFormat="1" applyFont="1" applyFill="1" applyBorder="1" applyAlignment="1">
      <alignment horizontal="center"/>
    </xf>
    <xf numFmtId="165" fontId="34" fillId="41" borderId="33" xfId="46" applyFont="1" applyFill="1" applyBorder="1" applyAlignment="1">
      <alignment horizontal="center"/>
    </xf>
    <xf numFmtId="169" fontId="34" fillId="41" borderId="32" xfId="46" applyNumberFormat="1" applyFont="1" applyFill="1" applyBorder="1" applyAlignment="1">
      <alignment horizontal="center"/>
    </xf>
    <xf numFmtId="0" fontId="34" fillId="41" borderId="30" xfId="0" applyFont="1" applyFill="1" applyBorder="1" applyAlignment="1"/>
    <xf numFmtId="0" fontId="34" fillId="41" borderId="33" xfId="0" applyFont="1" applyFill="1" applyBorder="1"/>
    <xf numFmtId="0" fontId="34" fillId="41" borderId="27" xfId="0" applyFont="1" applyFill="1" applyBorder="1" applyAlignment="1">
      <alignment horizontal="right"/>
    </xf>
    <xf numFmtId="0" fontId="34" fillId="41" borderId="18" xfId="0" applyFont="1" applyFill="1" applyBorder="1"/>
    <xf numFmtId="0" fontId="34" fillId="41" borderId="19" xfId="0" applyFont="1" applyFill="1" applyBorder="1"/>
    <xf numFmtId="0" fontId="34" fillId="41" borderId="27" xfId="0" applyFont="1" applyFill="1" applyBorder="1"/>
    <xf numFmtId="165" fontId="34" fillId="41" borderId="27" xfId="46" applyFont="1" applyFill="1" applyBorder="1" applyAlignment="1">
      <alignment horizontal="center"/>
    </xf>
    <xf numFmtId="169" fontId="34" fillId="41" borderId="18" xfId="46" applyNumberFormat="1" applyFont="1" applyFill="1" applyBorder="1" applyAlignment="1">
      <alignment horizontal="center"/>
    </xf>
    <xf numFmtId="169" fontId="34" fillId="41" borderId="0" xfId="46" applyNumberFormat="1" applyFont="1" applyFill="1" applyBorder="1" applyAlignment="1">
      <alignment horizontal="center"/>
    </xf>
    <xf numFmtId="165" fontId="34" fillId="41" borderId="21" xfId="46" applyFont="1" applyFill="1" applyBorder="1" applyAlignment="1">
      <alignment horizontal="center"/>
    </xf>
    <xf numFmtId="169" fontId="34" fillId="41" borderId="19" xfId="46" applyNumberFormat="1" applyFont="1" applyFill="1" applyBorder="1" applyAlignment="1">
      <alignment horizontal="center"/>
    </xf>
    <xf numFmtId="166" fontId="34" fillId="41" borderId="19" xfId="46" applyNumberFormat="1" applyFont="1" applyFill="1" applyBorder="1" applyAlignment="1">
      <alignment horizontal="center"/>
    </xf>
    <xf numFmtId="0" fontId="34" fillId="41" borderId="25" xfId="0" applyFont="1" applyFill="1" applyBorder="1"/>
    <xf numFmtId="165" fontId="34" fillId="41" borderId="24" xfId="46" applyNumberFormat="1" applyFont="1" applyFill="1" applyBorder="1"/>
    <xf numFmtId="165" fontId="34" fillId="41" borderId="24" xfId="46" applyFont="1" applyFill="1" applyBorder="1"/>
    <xf numFmtId="166" fontId="34" fillId="41" borderId="24" xfId="46" applyNumberFormat="1" applyFont="1" applyFill="1" applyBorder="1"/>
    <xf numFmtId="0" fontId="36" fillId="41" borderId="18" xfId="0" applyFont="1" applyFill="1" applyBorder="1" applyAlignment="1"/>
    <xf numFmtId="0" fontId="34" fillId="41" borderId="0" xfId="0" applyFont="1" applyFill="1" applyBorder="1"/>
    <xf numFmtId="0" fontId="34" fillId="41" borderId="27" xfId="0" applyFont="1" applyFill="1" applyBorder="1" applyAlignment="1"/>
    <xf numFmtId="0" fontId="34" fillId="41" borderId="27" xfId="0" applyFont="1" applyFill="1" applyBorder="1" applyAlignment="1">
      <alignment horizontal="center"/>
    </xf>
    <xf numFmtId="165" fontId="34" fillId="41" borderId="19" xfId="46" applyFont="1" applyFill="1" applyBorder="1" applyAlignment="1">
      <alignment horizontal="centerContinuous"/>
    </xf>
    <xf numFmtId="0" fontId="34" fillId="41" borderId="19" xfId="0" applyFont="1" applyFill="1" applyBorder="1" applyAlignment="1">
      <alignment horizontal="centerContinuous"/>
    </xf>
    <xf numFmtId="0" fontId="34" fillId="41" borderId="0" xfId="0" applyFont="1" applyFill="1" applyBorder="1" applyAlignment="1">
      <alignment horizontal="centerContinuous"/>
    </xf>
    <xf numFmtId="166" fontId="34" fillId="41" borderId="27" xfId="46" applyNumberFormat="1" applyFont="1" applyFill="1" applyBorder="1" applyAlignment="1">
      <alignment horizontal="center"/>
    </xf>
    <xf numFmtId="165" fontId="35" fillId="41" borderId="15" xfId="46" applyFont="1" applyFill="1" applyBorder="1" applyProtection="1">
      <protection locked="0"/>
    </xf>
    <xf numFmtId="0" fontId="0" fillId="0" borderId="18" xfId="0" applyBorder="1"/>
    <xf numFmtId="0" fontId="31" fillId="0" borderId="34" xfId="0" applyFont="1" applyFill="1" applyBorder="1"/>
    <xf numFmtId="166" fontId="35" fillId="41" borderId="35" xfId="46" applyNumberFormat="1" applyFont="1" applyFill="1" applyBorder="1" applyProtection="1">
      <protection locked="0"/>
    </xf>
    <xf numFmtId="0" fontId="34" fillId="41" borderId="30" xfId="0" applyFont="1" applyFill="1" applyBorder="1" applyAlignment="1">
      <alignment horizontal="left"/>
    </xf>
    <xf numFmtId="0" fontId="0" fillId="0" borderId="21" xfId="0" applyBorder="1"/>
    <xf numFmtId="0" fontId="0" fillId="41" borderId="22" xfId="0" applyFont="1" applyFill="1" applyBorder="1" applyAlignment="1">
      <alignment horizontal="center"/>
    </xf>
    <xf numFmtId="0" fontId="34" fillId="0" borderId="15" xfId="0" applyFont="1" applyFill="1" applyBorder="1"/>
    <xf numFmtId="0" fontId="10" fillId="41" borderId="0" xfId="0" applyFont="1" applyFill="1" applyBorder="1" applyAlignment="1">
      <alignment horizontal="centerContinuous"/>
    </xf>
    <xf numFmtId="0" fontId="10" fillId="41" borderId="0" xfId="0" applyFont="1" applyFill="1" applyBorder="1" applyAlignment="1"/>
    <xf numFmtId="0" fontId="10" fillId="41" borderId="0" xfId="0" applyFont="1" applyFill="1" applyBorder="1" applyAlignment="1">
      <alignment horizontal="center"/>
    </xf>
    <xf numFmtId="165" fontId="10" fillId="41" borderId="0" xfId="46" applyFont="1" applyFill="1" applyBorder="1" applyAlignment="1">
      <alignment horizontal="center"/>
    </xf>
    <xf numFmtId="166" fontId="10" fillId="41" borderId="0" xfId="46" applyNumberFormat="1" applyFont="1" applyFill="1" applyBorder="1" applyAlignment="1">
      <alignment horizontal="center"/>
    </xf>
    <xf numFmtId="0" fontId="0" fillId="41" borderId="0" xfId="0" applyFont="1" applyFill="1" applyBorder="1" applyAlignment="1"/>
    <xf numFmtId="166" fontId="34" fillId="41" borderId="0" xfId="46" applyNumberFormat="1" applyFont="1" applyFill="1" applyBorder="1"/>
    <xf numFmtId="0" fontId="34" fillId="41" borderId="37" xfId="0" applyFont="1" applyFill="1" applyBorder="1"/>
    <xf numFmtId="0" fontId="36" fillId="41" borderId="37" xfId="0" applyFont="1" applyFill="1" applyBorder="1" applyAlignment="1"/>
    <xf numFmtId="165" fontId="34" fillId="41" borderId="37" xfId="46" applyFont="1" applyFill="1" applyBorder="1"/>
    <xf numFmtId="0" fontId="34" fillId="41" borderId="38" xfId="0" applyFont="1" applyFill="1" applyBorder="1"/>
    <xf numFmtId="0" fontId="37" fillId="41" borderId="39" xfId="0" applyFont="1" applyFill="1" applyBorder="1"/>
    <xf numFmtId="166" fontId="35" fillId="41" borderId="40" xfId="46" applyNumberFormat="1" applyFont="1" applyFill="1" applyBorder="1" applyProtection="1">
      <protection locked="0"/>
    </xf>
    <xf numFmtId="166" fontId="34" fillId="41" borderId="39" xfId="46" applyNumberFormat="1" applyFont="1" applyFill="1" applyBorder="1" applyAlignment="1">
      <alignment horizontal="center"/>
    </xf>
    <xf numFmtId="165" fontId="35" fillId="41" borderId="41" xfId="46" applyFont="1" applyFill="1" applyBorder="1" applyProtection="1">
      <protection locked="0"/>
    </xf>
    <xf numFmtId="165" fontId="34" fillId="41" borderId="39" xfId="46" applyFont="1" applyFill="1" applyBorder="1" applyAlignment="1">
      <alignment horizontal="center"/>
    </xf>
    <xf numFmtId="165" fontId="34" fillId="41" borderId="42" xfId="46" applyFont="1" applyFill="1" applyBorder="1" applyAlignment="1">
      <alignment horizontal="center"/>
    </xf>
    <xf numFmtId="165" fontId="34" fillId="41" borderId="43" xfId="46" applyFont="1" applyFill="1" applyBorder="1" applyAlignment="1">
      <alignment horizontal="center"/>
    </xf>
    <xf numFmtId="168" fontId="35" fillId="41" borderId="41" xfId="47" applyNumberFormat="1" applyFont="1" applyFill="1" applyBorder="1" applyProtection="1">
      <protection locked="0"/>
    </xf>
    <xf numFmtId="165" fontId="34" fillId="41" borderId="39" xfId="46" applyFont="1" applyFill="1" applyBorder="1"/>
    <xf numFmtId="0" fontId="34" fillId="41" borderId="39" xfId="0" applyFont="1" applyFill="1" applyBorder="1" applyAlignment="1">
      <alignment horizontal="center"/>
    </xf>
    <xf numFmtId="0" fontId="34" fillId="41" borderId="43" xfId="0" applyFont="1" applyFill="1" applyBorder="1"/>
    <xf numFmtId="0" fontId="34" fillId="41" borderId="44" xfId="0" applyFont="1" applyFill="1" applyBorder="1"/>
    <xf numFmtId="0" fontId="34" fillId="41" borderId="39" xfId="0" applyFont="1" applyFill="1" applyBorder="1"/>
    <xf numFmtId="0" fontId="31" fillId="0" borderId="0" xfId="0" applyFont="1" applyFill="1"/>
    <xf numFmtId="0" fontId="11" fillId="41" borderId="0" xfId="0" applyFont="1" applyFill="1"/>
    <xf numFmtId="0" fontId="11" fillId="41" borderId="19" xfId="0" applyFont="1" applyFill="1" applyBorder="1"/>
    <xf numFmtId="0" fontId="0" fillId="0" borderId="0" xfId="0" applyFont="1" applyFill="1"/>
    <xf numFmtId="0" fontId="10" fillId="41" borderId="23" xfId="0" applyFont="1" applyFill="1" applyBorder="1" applyAlignment="1">
      <alignment horizontal="center"/>
    </xf>
    <xf numFmtId="166" fontId="11" fillId="41" borderId="14" xfId="46" applyNumberFormat="1" applyFont="1" applyFill="1" applyBorder="1" applyAlignment="1">
      <alignment vertical="center"/>
    </xf>
    <xf numFmtId="166" fontId="34" fillId="41" borderId="24" xfId="46" applyNumberFormat="1" applyFont="1" applyFill="1" applyBorder="1" applyAlignment="1">
      <alignment vertical="center"/>
    </xf>
    <xf numFmtId="165" fontId="34" fillId="41" borderId="27" xfId="46" applyFont="1" applyFill="1" applyBorder="1" applyAlignment="1">
      <alignment vertical="center"/>
    </xf>
    <xf numFmtId="165" fontId="34" fillId="41" borderId="19" xfId="46" applyFont="1" applyFill="1" applyBorder="1" applyAlignment="1">
      <alignment vertical="center"/>
    </xf>
    <xf numFmtId="166" fontId="34" fillId="41" borderId="27" xfId="46" applyNumberFormat="1" applyFont="1" applyFill="1" applyBorder="1" applyAlignment="1">
      <alignment vertical="center"/>
    </xf>
    <xf numFmtId="165" fontId="35" fillId="41" borderId="0" xfId="46" applyFont="1" applyFill="1" applyBorder="1" applyAlignment="1" applyProtection="1">
      <alignment vertical="center"/>
      <protection locked="0"/>
    </xf>
    <xf numFmtId="0" fontId="0" fillId="41" borderId="0" xfId="0" applyFill="1"/>
    <xf numFmtId="165" fontId="42" fillId="41" borderId="0" xfId="46" applyFont="1" applyFill="1" applyAlignment="1">
      <alignment vertical="center"/>
    </xf>
    <xf numFmtId="166" fontId="42" fillId="41" borderId="0" xfId="46" applyNumberFormat="1" applyFont="1" applyFill="1" applyAlignment="1">
      <alignment vertical="center"/>
    </xf>
    <xf numFmtId="165" fontId="42" fillId="41" borderId="0" xfId="46" applyFont="1" applyFill="1" applyAlignment="1">
      <alignment horizontal="centerContinuous"/>
    </xf>
    <xf numFmtId="165" fontId="42" fillId="41" borderId="0" xfId="46" applyFont="1" applyFill="1" applyAlignment="1">
      <alignment horizontal="right"/>
    </xf>
    <xf numFmtId="165" fontId="42" fillId="41" borderId="18" xfId="46" applyFont="1" applyFill="1" applyBorder="1" applyAlignment="1">
      <alignment vertical="center"/>
    </xf>
    <xf numFmtId="165" fontId="42" fillId="41" borderId="19" xfId="46" applyFont="1" applyFill="1" applyBorder="1" applyAlignment="1">
      <alignment vertical="center"/>
    </xf>
    <xf numFmtId="165" fontId="42" fillId="41" borderId="17" xfId="46" applyFont="1" applyFill="1" applyBorder="1" applyAlignment="1">
      <alignment vertical="center"/>
    </xf>
    <xf numFmtId="166" fontId="42" fillId="41" borderId="14" xfId="46" applyNumberFormat="1" applyFont="1" applyFill="1" applyBorder="1" applyAlignment="1">
      <alignment vertical="center"/>
    </xf>
    <xf numFmtId="165" fontId="42" fillId="41" borderId="0" xfId="46" applyFont="1" applyFill="1" applyBorder="1" applyAlignment="1">
      <alignment vertical="center"/>
    </xf>
    <xf numFmtId="166" fontId="42" fillId="41" borderId="19" xfId="46" applyNumberFormat="1" applyFont="1" applyFill="1" applyBorder="1" applyAlignment="1">
      <alignment vertical="center"/>
    </xf>
    <xf numFmtId="165" fontId="42" fillId="41" borderId="20" xfId="46" applyFont="1" applyFill="1" applyBorder="1" applyAlignment="1">
      <alignment vertical="center"/>
    </xf>
    <xf numFmtId="165" fontId="42" fillId="41" borderId="22" xfId="46" applyFont="1" applyFill="1" applyBorder="1" applyAlignment="1">
      <alignment vertical="center"/>
    </xf>
    <xf numFmtId="165" fontId="42" fillId="41" borderId="21" xfId="46" applyFont="1" applyFill="1" applyBorder="1" applyAlignment="1">
      <alignment vertical="center"/>
    </xf>
    <xf numFmtId="166" fontId="42" fillId="41" borderId="22" xfId="46" applyNumberFormat="1" applyFont="1" applyFill="1" applyBorder="1" applyAlignment="1">
      <alignment vertical="center"/>
    </xf>
    <xf numFmtId="165" fontId="42" fillId="41" borderId="23" xfId="46" applyFont="1" applyFill="1" applyBorder="1" applyAlignment="1">
      <alignment vertical="center"/>
    </xf>
    <xf numFmtId="165" fontId="42" fillId="41" borderId="26" xfId="46" applyFont="1" applyFill="1" applyBorder="1" applyAlignment="1">
      <alignment vertical="center"/>
    </xf>
    <xf numFmtId="165" fontId="42" fillId="41" borderId="18" xfId="46" applyFont="1" applyFill="1" applyBorder="1" applyAlignment="1">
      <alignment horizontal="centerContinuous"/>
    </xf>
    <xf numFmtId="165" fontId="42" fillId="41" borderId="0" xfId="46" applyFont="1" applyFill="1" applyBorder="1" applyAlignment="1">
      <alignment horizontal="centerContinuous"/>
    </xf>
    <xf numFmtId="165" fontId="42" fillId="41" borderId="0" xfId="46" applyFont="1" applyFill="1" applyBorder="1" applyAlignment="1"/>
    <xf numFmtId="0" fontId="33" fillId="0" borderId="0" xfId="0" applyFont="1" applyFill="1" applyAlignment="1">
      <alignment horizontal="centerContinuous"/>
    </xf>
    <xf numFmtId="0" fontId="11" fillId="0" borderId="16" xfId="0" applyFont="1" applyFill="1" applyBorder="1"/>
    <xf numFmtId="0" fontId="11" fillId="0" borderId="20" xfId="0" applyFont="1" applyFill="1" applyBorder="1" applyAlignment="1">
      <alignment horizontal="centerContinuous"/>
    </xf>
    <xf numFmtId="0" fontId="0" fillId="0" borderId="18" xfId="0" applyFont="1" applyFill="1" applyBorder="1"/>
    <xf numFmtId="0" fontId="0" fillId="0" borderId="16" xfId="0" applyFont="1" applyFill="1" applyBorder="1"/>
    <xf numFmtId="0" fontId="10" fillId="0" borderId="24" xfId="0" applyFont="1" applyFill="1" applyBorder="1" applyAlignment="1">
      <alignment horizontal="center"/>
    </xf>
    <xf numFmtId="0" fontId="10" fillId="0" borderId="25" xfId="0" applyFont="1" applyFill="1" applyBorder="1" applyAlignment="1">
      <alignment horizontal="center"/>
    </xf>
    <xf numFmtId="0" fontId="34" fillId="0" borderId="27" xfId="0" applyFont="1" applyFill="1" applyBorder="1"/>
    <xf numFmtId="0" fontId="0" fillId="0" borderId="0" xfId="0" applyFont="1" applyFill="1" applyBorder="1"/>
    <xf numFmtId="0" fontId="0" fillId="0" borderId="21" xfId="0" applyFont="1" applyFill="1" applyBorder="1"/>
    <xf numFmtId="0" fontId="0" fillId="0" borderId="26" xfId="0" applyFont="1" applyFill="1" applyBorder="1"/>
    <xf numFmtId="0" fontId="0" fillId="0" borderId="17" xfId="0" applyFont="1" applyFill="1" applyBorder="1"/>
    <xf numFmtId="0" fontId="0" fillId="0" borderId="18" xfId="0" applyFill="1" applyBorder="1"/>
    <xf numFmtId="0" fontId="42" fillId="41" borderId="18" xfId="0" applyFont="1" applyFill="1" applyBorder="1"/>
    <xf numFmtId="165" fontId="11" fillId="41" borderId="0" xfId="46" applyFont="1" applyFill="1" applyAlignment="1">
      <alignment vertical="center"/>
    </xf>
    <xf numFmtId="0" fontId="41" fillId="41" borderId="0" xfId="0" applyFont="1" applyFill="1"/>
    <xf numFmtId="0" fontId="44" fillId="41" borderId="0" xfId="0" applyFont="1" applyFill="1"/>
    <xf numFmtId="167" fontId="0" fillId="41" borderId="0" xfId="0" applyNumberFormat="1" applyFill="1" applyAlignment="1">
      <alignment horizontal="centerContinuous"/>
    </xf>
    <xf numFmtId="0" fontId="65" fillId="0" borderId="0" xfId="0" applyFont="1" applyFill="1"/>
    <xf numFmtId="165" fontId="43" fillId="41" borderId="0" xfId="46" applyFont="1" applyFill="1"/>
    <xf numFmtId="166" fontId="43" fillId="41" borderId="0" xfId="46" applyNumberFormat="1" applyFont="1" applyFill="1"/>
    <xf numFmtId="0" fontId="64" fillId="0" borderId="24" xfId="0" applyFont="1" applyBorder="1" applyAlignment="1">
      <alignment horizontal="center"/>
    </xf>
    <xf numFmtId="172" fontId="64" fillId="0" borderId="24" xfId="46" applyNumberFormat="1" applyFont="1" applyBorder="1" applyAlignment="1">
      <alignment horizontal="center"/>
    </xf>
    <xf numFmtId="172" fontId="64" fillId="0" borderId="25" xfId="46" applyNumberFormat="1" applyFont="1" applyBorder="1" applyAlignment="1">
      <alignment horizontal="center"/>
    </xf>
    <xf numFmtId="165" fontId="43" fillId="41" borderId="24" xfId="46" applyFont="1" applyFill="1" applyBorder="1"/>
    <xf numFmtId="0" fontId="65" fillId="0" borderId="0" xfId="0" applyFont="1"/>
    <xf numFmtId="0" fontId="65" fillId="42" borderId="0" xfId="0" applyFont="1" applyFill="1"/>
    <xf numFmtId="0" fontId="0" fillId="42" borderId="0" xfId="0" applyFont="1" applyFill="1"/>
    <xf numFmtId="165" fontId="43" fillId="42" borderId="0" xfId="46" applyFont="1" applyFill="1"/>
    <xf numFmtId="165" fontId="44" fillId="41" borderId="24" xfId="46" applyFont="1" applyFill="1" applyBorder="1"/>
    <xf numFmtId="165" fontId="67" fillId="41" borderId="24" xfId="46" applyFont="1" applyFill="1" applyBorder="1"/>
    <xf numFmtId="0" fontId="11" fillId="14" borderId="25" xfId="0" applyFont="1" applyFill="1" applyBorder="1" applyAlignment="1">
      <alignment horizontal="center"/>
    </xf>
    <xf numFmtId="0" fontId="11" fillId="14" borderId="26" xfId="0" applyFont="1" applyFill="1" applyBorder="1" applyAlignment="1">
      <alignment horizontal="center"/>
    </xf>
    <xf numFmtId="0" fontId="65" fillId="30" borderId="0" xfId="0" applyFont="1" applyFill="1"/>
    <xf numFmtId="0" fontId="0" fillId="30" borderId="0" xfId="0" applyFont="1" applyFill="1"/>
    <xf numFmtId="165" fontId="43" fillId="30" borderId="0" xfId="46" applyFont="1" applyFill="1"/>
    <xf numFmtId="0" fontId="11" fillId="0" borderId="19" xfId="0" applyFont="1" applyFill="1" applyBorder="1"/>
    <xf numFmtId="0" fontId="31" fillId="41" borderId="0" xfId="0" applyFont="1" applyFill="1"/>
    <xf numFmtId="165" fontId="64" fillId="41" borderId="0" xfId="46" applyFont="1" applyFill="1" applyAlignment="1">
      <alignment vertical="center"/>
    </xf>
    <xf numFmtId="166" fontId="64" fillId="41" borderId="0" xfId="46" applyNumberFormat="1" applyFont="1" applyFill="1" applyAlignment="1">
      <alignment vertical="center"/>
    </xf>
    <xf numFmtId="0" fontId="68" fillId="41" borderId="30" xfId="0" applyFont="1" applyFill="1" applyBorder="1" applyAlignment="1">
      <alignment horizontal="right"/>
    </xf>
    <xf numFmtId="165" fontId="70" fillId="41" borderId="15" xfId="46" applyFont="1" applyFill="1" applyBorder="1" applyAlignment="1" applyProtection="1">
      <alignment vertical="center"/>
      <protection locked="0"/>
    </xf>
    <xf numFmtId="168" fontId="70" fillId="41" borderId="36" xfId="47" applyNumberFormat="1" applyFont="1" applyFill="1" applyBorder="1" applyAlignment="1" applyProtection="1">
      <alignment vertical="center"/>
      <protection locked="0"/>
    </xf>
    <xf numFmtId="168" fontId="70" fillId="41" borderId="30" xfId="47" applyNumberFormat="1" applyFont="1" applyFill="1" applyBorder="1" applyAlignment="1" applyProtection="1">
      <alignment vertical="center"/>
      <protection locked="0"/>
    </xf>
    <xf numFmtId="168" fontId="70" fillId="41" borderId="30" xfId="47" quotePrefix="1" applyNumberFormat="1" applyFont="1" applyFill="1" applyBorder="1" applyAlignment="1" applyProtection="1">
      <alignment horizontal="center" vertical="center"/>
      <protection locked="0"/>
    </xf>
    <xf numFmtId="165" fontId="70" fillId="41" borderId="30" xfId="46" applyFont="1" applyFill="1" applyBorder="1" applyAlignment="1" applyProtection="1">
      <alignment vertical="center"/>
      <protection locked="0"/>
    </xf>
    <xf numFmtId="165" fontId="69" fillId="41" borderId="32" xfId="46" applyFont="1" applyFill="1" applyBorder="1" applyAlignment="1">
      <alignment horizontal="center" vertical="center"/>
    </xf>
    <xf numFmtId="165" fontId="69" fillId="41" borderId="33" xfId="46" applyFont="1" applyFill="1" applyBorder="1" applyAlignment="1">
      <alignment horizontal="center" vertical="center"/>
    </xf>
    <xf numFmtId="166" fontId="70" fillId="41" borderId="35" xfId="46" applyNumberFormat="1" applyFont="1" applyFill="1" applyBorder="1" applyAlignment="1" applyProtection="1">
      <alignment vertical="center"/>
      <protection locked="0"/>
    </xf>
    <xf numFmtId="0" fontId="69" fillId="41" borderId="30" xfId="0" applyFont="1" applyFill="1" applyBorder="1" applyAlignment="1">
      <alignment horizontal="right"/>
    </xf>
    <xf numFmtId="0" fontId="69" fillId="0" borderId="30" xfId="0" applyFont="1" applyFill="1" applyBorder="1"/>
    <xf numFmtId="165" fontId="69" fillId="41" borderId="30" xfId="46" applyFont="1" applyFill="1" applyBorder="1" applyAlignment="1">
      <alignment horizontal="center"/>
    </xf>
    <xf numFmtId="168" fontId="70" fillId="41" borderId="30" xfId="47" quotePrefix="1" applyNumberFormat="1" applyFont="1" applyFill="1" applyBorder="1" applyAlignment="1" applyProtection="1">
      <alignment horizontal="center"/>
      <protection locked="0"/>
    </xf>
    <xf numFmtId="165" fontId="70" fillId="41" borderId="45" xfId="46" applyFont="1" applyFill="1" applyBorder="1" applyAlignment="1" applyProtection="1">
      <alignment vertical="center"/>
      <protection locked="0"/>
    </xf>
    <xf numFmtId="165" fontId="69" fillId="41" borderId="33" xfId="46" applyFont="1" applyFill="1" applyBorder="1" applyAlignment="1">
      <alignment horizontal="center"/>
    </xf>
    <xf numFmtId="0" fontId="69" fillId="41" borderId="0" xfId="0" applyFont="1" applyFill="1"/>
    <xf numFmtId="0" fontId="69" fillId="41" borderId="27" xfId="0" applyFont="1" applyFill="1" applyBorder="1"/>
    <xf numFmtId="0" fontId="69" fillId="41" borderId="25" xfId="0" applyFont="1" applyFill="1" applyBorder="1"/>
    <xf numFmtId="165" fontId="69" fillId="41" borderId="24" xfId="46" applyFont="1" applyFill="1" applyBorder="1" applyAlignment="1">
      <alignment vertical="center"/>
    </xf>
    <xf numFmtId="166" fontId="69" fillId="41" borderId="24" xfId="46" applyNumberFormat="1" applyFont="1" applyFill="1" applyBorder="1" applyAlignment="1">
      <alignment vertical="center"/>
    </xf>
    <xf numFmtId="165" fontId="69" fillId="41" borderId="27" xfId="46" applyFont="1" applyFill="1" applyBorder="1" applyAlignment="1">
      <alignment horizontal="center"/>
    </xf>
    <xf numFmtId="169" fontId="69" fillId="41" borderId="18" xfId="46" applyNumberFormat="1" applyFont="1" applyFill="1" applyBorder="1" applyAlignment="1">
      <alignment horizontal="center"/>
    </xf>
    <xf numFmtId="169" fontId="69" fillId="41" borderId="0" xfId="46" applyNumberFormat="1" applyFont="1" applyFill="1" applyBorder="1" applyAlignment="1">
      <alignment horizontal="center"/>
    </xf>
    <xf numFmtId="165" fontId="69" fillId="41" borderId="21" xfId="46" applyFont="1" applyFill="1" applyBorder="1" applyAlignment="1">
      <alignment horizontal="center"/>
    </xf>
    <xf numFmtId="169" fontId="69" fillId="41" borderId="19" xfId="46" applyNumberFormat="1" applyFont="1" applyFill="1" applyBorder="1" applyAlignment="1">
      <alignment horizontal="center"/>
    </xf>
    <xf numFmtId="166" fontId="69" fillId="41" borderId="19" xfId="46" applyNumberFormat="1" applyFont="1" applyFill="1" applyBorder="1" applyAlignment="1">
      <alignment horizontal="center"/>
    </xf>
    <xf numFmtId="0" fontId="31" fillId="43" borderId="0" xfId="61" applyFont="1" applyFill="1"/>
    <xf numFmtId="168" fontId="31" fillId="43" borderId="0" xfId="47" applyNumberFormat="1" applyFont="1" applyFill="1" applyBorder="1" applyAlignment="1">
      <alignment horizontal="center"/>
    </xf>
    <xf numFmtId="0" fontId="37" fillId="43" borderId="15" xfId="0" applyFont="1" applyFill="1" applyBorder="1" applyAlignment="1">
      <alignment horizontal="center"/>
    </xf>
    <xf numFmtId="0" fontId="31" fillId="43" borderId="31" xfId="0" applyFont="1" applyFill="1" applyBorder="1"/>
    <xf numFmtId="0" fontId="31" fillId="43" borderId="15" xfId="0" applyFont="1" applyFill="1" applyBorder="1"/>
    <xf numFmtId="0" fontId="31" fillId="43" borderId="45" xfId="0" applyFont="1" applyFill="1" applyBorder="1"/>
    <xf numFmtId="0" fontId="31" fillId="43" borderId="34" xfId="0" applyFont="1" applyFill="1" applyBorder="1"/>
    <xf numFmtId="170" fontId="37" fillId="43" borderId="15" xfId="0" applyNumberFormat="1" applyFont="1" applyFill="1" applyBorder="1"/>
    <xf numFmtId="0" fontId="31" fillId="43" borderId="15" xfId="0" applyFont="1" applyFill="1" applyBorder="1" applyAlignment="1">
      <alignment horizontal="center"/>
    </xf>
    <xf numFmtId="2" fontId="31" fillId="43" borderId="15" xfId="0" applyNumberFormat="1" applyFont="1" applyFill="1" applyBorder="1"/>
    <xf numFmtId="171" fontId="31" fillId="43" borderId="34" xfId="0" applyNumberFormat="1" applyFont="1" applyFill="1" applyBorder="1"/>
    <xf numFmtId="2" fontId="37" fillId="43" borderId="35" xfId="0" applyNumberFormat="1" applyFont="1" applyFill="1" applyBorder="1" applyAlignment="1">
      <alignment horizontal="center"/>
    </xf>
    <xf numFmtId="2" fontId="31" fillId="43" borderId="34" xfId="0" applyNumberFormat="1" applyFont="1" applyFill="1" applyBorder="1"/>
    <xf numFmtId="0" fontId="0" fillId="43" borderId="15" xfId="0" applyFill="1" applyBorder="1"/>
    <xf numFmtId="0" fontId="31" fillId="43" borderId="36" xfId="0" applyFont="1" applyFill="1" applyBorder="1" applyAlignment="1">
      <alignment horizontal="center"/>
    </xf>
    <xf numFmtId="0" fontId="31" fillId="43" borderId="32" xfId="0" applyFont="1" applyFill="1" applyBorder="1" applyAlignment="1">
      <alignment horizontal="center"/>
    </xf>
    <xf numFmtId="0" fontId="11" fillId="43" borderId="46" xfId="0" applyFont="1" applyFill="1" applyBorder="1" applyAlignment="1">
      <alignment horizontal="center"/>
    </xf>
    <xf numFmtId="0" fontId="68" fillId="43" borderId="30" xfId="0" applyFont="1" applyFill="1" applyBorder="1" applyAlignment="1">
      <alignment horizontal="right"/>
    </xf>
    <xf numFmtId="0" fontId="11" fillId="41" borderId="0" xfId="0" applyFont="1" applyFill="1" applyAlignment="1"/>
    <xf numFmtId="0" fontId="0" fillId="43" borderId="0" xfId="0" applyFont="1" applyFill="1"/>
    <xf numFmtId="0" fontId="37" fillId="43" borderId="15" xfId="0" applyFont="1" applyFill="1" applyBorder="1"/>
    <xf numFmtId="0" fontId="11" fillId="0" borderId="17" xfId="0" applyFont="1" applyFill="1" applyBorder="1"/>
    <xf numFmtId="0" fontId="11" fillId="0" borderId="21" xfId="0" applyFont="1" applyFill="1" applyBorder="1" applyAlignment="1">
      <alignment horizontal="centerContinuous"/>
    </xf>
    <xf numFmtId="0" fontId="10" fillId="0" borderId="27" xfId="0" applyFont="1" applyFill="1" applyBorder="1" applyAlignment="1">
      <alignment horizontal="center"/>
    </xf>
    <xf numFmtId="0" fontId="0" fillId="0" borderId="20" xfId="0" applyFont="1" applyFill="1" applyBorder="1"/>
    <xf numFmtId="165" fontId="70" fillId="43" borderId="15" xfId="46" applyFont="1" applyFill="1" applyBorder="1" applyAlignment="1" applyProtection="1">
      <alignment vertical="center"/>
      <protection locked="0"/>
    </xf>
    <xf numFmtId="0" fontId="37" fillId="43" borderId="36" xfId="0" applyFont="1" applyFill="1" applyBorder="1" applyAlignment="1">
      <alignment horizontal="center"/>
    </xf>
    <xf numFmtId="2" fontId="72" fillId="43" borderId="35" xfId="0" applyNumberFormat="1" applyFont="1" applyFill="1" applyBorder="1" applyAlignment="1">
      <alignment horizontal="center"/>
    </xf>
    <xf numFmtId="0" fontId="39" fillId="43" borderId="0" xfId="0" applyFont="1" applyFill="1" applyAlignment="1">
      <alignment horizontal="center"/>
    </xf>
    <xf numFmtId="167" fontId="39" fillId="43" borderId="21" xfId="0" applyNumberFormat="1" applyFont="1" applyFill="1" applyBorder="1" applyAlignment="1">
      <alignment horizontal="center"/>
    </xf>
    <xf numFmtId="167" fontId="40" fillId="43" borderId="21" xfId="0" applyNumberFormat="1" applyFont="1" applyFill="1" applyBorder="1" applyAlignment="1">
      <alignment horizontal="center"/>
    </xf>
    <xf numFmtId="0" fontId="11" fillId="43" borderId="25" xfId="0" applyFont="1" applyFill="1" applyBorder="1"/>
    <xf numFmtId="0" fontId="11" fillId="43" borderId="25" xfId="0" applyFont="1" applyFill="1" applyBorder="1" applyAlignment="1">
      <alignment horizontal="center"/>
    </xf>
    <xf numFmtId="0" fontId="11" fillId="43" borderId="14" xfId="0" applyFont="1" applyFill="1" applyBorder="1" applyAlignment="1">
      <alignment horizontal="center"/>
    </xf>
    <xf numFmtId="0" fontId="37" fillId="43" borderId="26" xfId="0" applyFont="1" applyFill="1" applyBorder="1" applyAlignment="1">
      <alignment horizontal="center"/>
    </xf>
    <xf numFmtId="0" fontId="37" fillId="43" borderId="24" xfId="0" applyFont="1" applyFill="1" applyBorder="1" applyAlignment="1">
      <alignment horizontal="center"/>
    </xf>
    <xf numFmtId="0" fontId="31" fillId="43" borderId="47" xfId="0" applyFont="1" applyFill="1" applyBorder="1"/>
    <xf numFmtId="0" fontId="31" fillId="43" borderId="48" xfId="0" applyFont="1" applyFill="1" applyBorder="1"/>
    <xf numFmtId="0" fontId="31" fillId="43" borderId="19" xfId="0" applyFont="1" applyFill="1" applyBorder="1" applyAlignment="1">
      <alignment horizontal="center"/>
    </xf>
    <xf numFmtId="0" fontId="11" fillId="43" borderId="50" xfId="0" applyFont="1" applyFill="1" applyBorder="1" applyAlignment="1">
      <alignment horizontal="center"/>
    </xf>
    <xf numFmtId="0" fontId="31" fillId="43" borderId="0" xfId="0" applyFont="1" applyFill="1"/>
    <xf numFmtId="0" fontId="37" fillId="43" borderId="33" xfId="0" applyFont="1" applyFill="1" applyBorder="1" applyAlignment="1">
      <alignment horizontal="center"/>
    </xf>
    <xf numFmtId="171" fontId="31" fillId="43" borderId="15" xfId="0" applyNumberFormat="1" applyFont="1" applyFill="1" applyBorder="1"/>
    <xf numFmtId="0" fontId="73" fillId="43" borderId="0" xfId="0" applyFont="1" applyFill="1"/>
    <xf numFmtId="0" fontId="42" fillId="43" borderId="0" xfId="0" applyFont="1" applyFill="1"/>
    <xf numFmtId="168" fontId="37" fillId="43" borderId="0" xfId="47" applyNumberFormat="1" applyFont="1" applyFill="1" applyBorder="1" applyAlignment="1">
      <alignment horizontal="center"/>
    </xf>
    <xf numFmtId="0" fontId="11" fillId="43" borderId="0" xfId="0" applyFont="1" applyFill="1"/>
    <xf numFmtId="0" fontId="31" fillId="43" borderId="14" xfId="0" applyFont="1" applyFill="1" applyBorder="1" applyAlignment="1">
      <alignment horizontal="center"/>
    </xf>
    <xf numFmtId="0" fontId="37" fillId="43" borderId="49" xfId="0" applyFont="1" applyFill="1" applyBorder="1" applyAlignment="1">
      <alignment horizontal="center"/>
    </xf>
    <xf numFmtId="0" fontId="37" fillId="43" borderId="0" xfId="0" applyFont="1" applyFill="1" applyAlignment="1">
      <alignment horizontal="center"/>
    </xf>
    <xf numFmtId="0" fontId="41" fillId="0" borderId="0" xfId="0" applyFont="1" applyFill="1" applyAlignment="1">
      <alignment horizontal="left"/>
    </xf>
    <xf numFmtId="0" fontId="41" fillId="0" borderId="0" xfId="0" applyFont="1" applyFill="1"/>
    <xf numFmtId="0" fontId="0" fillId="0" borderId="0" xfId="0" applyFill="1" applyBorder="1"/>
    <xf numFmtId="169" fontId="69" fillId="41" borderId="31" xfId="46" applyNumberFormat="1" applyFont="1" applyFill="1" applyBorder="1" applyAlignment="1">
      <alignment horizontal="center" vertical="center"/>
    </xf>
    <xf numFmtId="169" fontId="69" fillId="41" borderId="33" xfId="46" applyNumberFormat="1" applyFont="1" applyFill="1" applyBorder="1" applyAlignment="1">
      <alignment horizontal="center" vertical="center"/>
    </xf>
    <xf numFmtId="169" fontId="69" fillId="41" borderId="32" xfId="46" applyNumberFormat="1" applyFont="1" applyFill="1" applyBorder="1" applyAlignment="1">
      <alignment horizontal="center" vertical="center"/>
    </xf>
    <xf numFmtId="0" fontId="0" fillId="41" borderId="0" xfId="0" applyFill="1" applyAlignment="1">
      <alignment horizontal="right"/>
    </xf>
    <xf numFmtId="0" fontId="0" fillId="41" borderId="14" xfId="0" applyFill="1" applyBorder="1"/>
    <xf numFmtId="0" fontId="0" fillId="41" borderId="19" xfId="0" applyFill="1" applyBorder="1"/>
    <xf numFmtId="0" fontId="0" fillId="41" borderId="17" xfId="0" applyFill="1" applyBorder="1"/>
    <xf numFmtId="0" fontId="0" fillId="41" borderId="19" xfId="0" applyFill="1" applyBorder="1" applyAlignment="1">
      <alignment horizontal="center"/>
    </xf>
    <xf numFmtId="0" fontId="0" fillId="41" borderId="16" xfId="0" applyFill="1" applyBorder="1"/>
    <xf numFmtId="0" fontId="0" fillId="41" borderId="17" xfId="0" applyFill="1" applyBorder="1" applyAlignment="1">
      <alignment horizontal="left"/>
    </xf>
    <xf numFmtId="0" fontId="0" fillId="41" borderId="20" xfId="0" applyFill="1" applyBorder="1"/>
    <xf numFmtId="0" fontId="0" fillId="41" borderId="21" xfId="0" applyFill="1" applyBorder="1"/>
    <xf numFmtId="0" fontId="0" fillId="41" borderId="22" xfId="0" applyFill="1" applyBorder="1"/>
    <xf numFmtId="0" fontId="10" fillId="41" borderId="23" xfId="0" applyFont="1" applyFill="1" applyBorder="1"/>
    <xf numFmtId="0" fontId="0" fillId="41" borderId="25" xfId="0" applyFill="1" applyBorder="1"/>
    <xf numFmtId="0" fontId="36" fillId="41" borderId="18" xfId="0" applyFont="1" applyFill="1" applyBorder="1"/>
    <xf numFmtId="0" fontId="36" fillId="41" borderId="0" xfId="0" applyFont="1" applyFill="1"/>
    <xf numFmtId="0" fontId="34" fillId="41" borderId="0" xfId="0" applyFont="1" applyFill="1"/>
    <xf numFmtId="0" fontId="34" fillId="41" borderId="0" xfId="0" applyFont="1" applyFill="1" applyAlignment="1">
      <alignment horizontal="centerContinuous"/>
    </xf>
    <xf numFmtId="0" fontId="0" fillId="41" borderId="28" xfId="0" applyFill="1" applyBorder="1"/>
    <xf numFmtId="0" fontId="0" fillId="41" borderId="29" xfId="0" applyFill="1" applyBorder="1"/>
    <xf numFmtId="0" fontId="0" fillId="41" borderId="22" xfId="0" applyFill="1" applyBorder="1" applyAlignment="1">
      <alignment horizontal="center"/>
    </xf>
    <xf numFmtId="0" fontId="33" fillId="0" borderId="0" xfId="0" applyFont="1" applyAlignment="1">
      <alignment horizontal="centerContinuous"/>
    </xf>
    <xf numFmtId="0" fontId="11" fillId="0" borderId="16" xfId="0" applyFont="1" applyBorder="1"/>
    <xf numFmtId="0" fontId="11" fillId="0" borderId="20" xfId="0" applyFont="1" applyBorder="1" applyAlignment="1">
      <alignment horizontal="centerContinuous"/>
    </xf>
    <xf numFmtId="0" fontId="0" fillId="0" borderId="16" xfId="0" applyBorder="1"/>
    <xf numFmtId="0" fontId="10" fillId="0" borderId="24" xfId="0" applyFont="1" applyBorder="1" applyAlignment="1">
      <alignment horizontal="center"/>
    </xf>
    <xf numFmtId="0" fontId="10" fillId="0" borderId="25" xfId="0" applyFont="1" applyBorder="1" applyAlignment="1">
      <alignment horizontal="center"/>
    </xf>
    <xf numFmtId="0" fontId="34" fillId="0" borderId="27" xfId="0" applyFont="1" applyBorder="1"/>
    <xf numFmtId="0" fontId="0" fillId="41" borderId="26" xfId="0" applyFill="1" applyBorder="1"/>
    <xf numFmtId="0" fontId="0" fillId="0" borderId="26" xfId="0" applyBorder="1"/>
    <xf numFmtId="0" fontId="0" fillId="0" borderId="17" xfId="0" applyBorder="1"/>
    <xf numFmtId="0" fontId="69" fillId="0" borderId="25" xfId="0" applyFont="1" applyBorder="1"/>
    <xf numFmtId="0" fontId="31" fillId="44" borderId="31" xfId="0" applyFont="1" applyFill="1" applyBorder="1"/>
    <xf numFmtId="0" fontId="31" fillId="44" borderId="15" xfId="0" applyFont="1" applyFill="1" applyBorder="1"/>
    <xf numFmtId="0" fontId="44" fillId="0" borderId="30" xfId="0" applyFont="1" applyFill="1" applyBorder="1" applyAlignment="1">
      <alignment horizontal="center"/>
    </xf>
    <xf numFmtId="173" fontId="31" fillId="41" borderId="0" xfId="0" applyNumberFormat="1" applyFont="1" applyFill="1"/>
    <xf numFmtId="0" fontId="42" fillId="0" borderId="17" xfId="0" applyFont="1" applyFill="1" applyBorder="1"/>
    <xf numFmtId="0" fontId="0" fillId="0" borderId="14" xfId="0" applyFont="1" applyFill="1" applyBorder="1"/>
    <xf numFmtId="0" fontId="0" fillId="0" borderId="19" xfId="0" applyFont="1" applyFill="1" applyBorder="1"/>
    <xf numFmtId="0" fontId="0" fillId="0" borderId="22" xfId="0" applyFont="1" applyFill="1" applyBorder="1"/>
    <xf numFmtId="0" fontId="10" fillId="0" borderId="23" xfId="0" applyFont="1" applyFill="1" applyBorder="1" applyAlignment="1"/>
    <xf numFmtId="0" fontId="0" fillId="0" borderId="14" xfId="0" applyFont="1" applyFill="1" applyBorder="1" applyAlignment="1"/>
    <xf numFmtId="0" fontId="36" fillId="0" borderId="0" xfId="0" applyFont="1" applyFill="1" applyBorder="1" applyAlignment="1"/>
    <xf numFmtId="0" fontId="11" fillId="0" borderId="14" xfId="0" applyFont="1" applyFill="1" applyBorder="1" applyAlignment="1">
      <alignment horizontal="center"/>
    </xf>
    <xf numFmtId="0" fontId="11" fillId="0" borderId="19" xfId="0" applyFont="1" applyFill="1" applyBorder="1" applyAlignment="1">
      <alignment horizontal="center"/>
    </xf>
    <xf numFmtId="0" fontId="0" fillId="0" borderId="22" xfId="0" applyFont="1" applyFill="1" applyBorder="1" applyAlignment="1">
      <alignment horizontal="center"/>
    </xf>
    <xf numFmtId="0" fontId="68" fillId="0" borderId="30" xfId="0" applyFont="1" applyBorder="1" applyAlignment="1">
      <alignment horizontal="center"/>
    </xf>
    <xf numFmtId="0" fontId="69" fillId="0" borderId="30" xfId="0" applyFont="1" applyBorder="1" applyAlignment="1">
      <alignment horizontal="center"/>
    </xf>
    <xf numFmtId="165" fontId="70" fillId="43" borderId="30" xfId="46" applyFont="1" applyFill="1" applyBorder="1" applyAlignment="1" applyProtection="1">
      <alignment vertical="center"/>
      <protection locked="0"/>
    </xf>
    <xf numFmtId="165" fontId="69" fillId="43" borderId="31" xfId="46" applyFont="1" applyFill="1" applyBorder="1" applyAlignment="1">
      <alignment horizontal="center" vertical="center"/>
    </xf>
    <xf numFmtId="168" fontId="70" fillId="43" borderId="30" xfId="47" applyNumberFormat="1" applyFont="1" applyFill="1" applyBorder="1" applyAlignment="1" applyProtection="1">
      <alignment vertical="center"/>
      <protection locked="0"/>
    </xf>
    <xf numFmtId="1" fontId="70" fillId="43" borderId="30" xfId="47" quotePrefix="1" applyNumberFormat="1" applyFont="1" applyFill="1" applyBorder="1" applyAlignment="1" applyProtection="1">
      <alignment horizontal="center" vertical="center"/>
      <protection locked="0"/>
    </xf>
    <xf numFmtId="165" fontId="69" fillId="43" borderId="32" xfId="46" applyFont="1" applyFill="1" applyBorder="1" applyAlignment="1">
      <alignment horizontal="center" vertical="center"/>
    </xf>
    <xf numFmtId="169" fontId="69" fillId="43" borderId="31" xfId="46" applyNumberFormat="1" applyFont="1" applyFill="1" applyBorder="1" applyAlignment="1">
      <alignment horizontal="center" vertical="center"/>
    </xf>
    <xf numFmtId="169" fontId="69" fillId="43" borderId="33" xfId="46" applyNumberFormat="1" applyFont="1" applyFill="1" applyBorder="1" applyAlignment="1">
      <alignment horizontal="center" vertical="center"/>
    </xf>
    <xf numFmtId="165" fontId="69" fillId="43" borderId="33" xfId="46" applyFont="1" applyFill="1" applyBorder="1" applyAlignment="1">
      <alignment horizontal="center" vertical="center"/>
    </xf>
    <xf numFmtId="169" fontId="69" fillId="43" borderId="32" xfId="46" applyNumberFormat="1" applyFont="1" applyFill="1" applyBorder="1" applyAlignment="1">
      <alignment horizontal="center" vertical="center"/>
    </xf>
    <xf numFmtId="166" fontId="70" fillId="43" borderId="35" xfId="46" applyNumberFormat="1" applyFont="1" applyFill="1" applyBorder="1" applyAlignment="1" applyProtection="1">
      <alignment vertical="center"/>
      <protection locked="0"/>
    </xf>
    <xf numFmtId="0" fontId="42" fillId="0" borderId="0" xfId="0" applyFont="1" applyFill="1"/>
    <xf numFmtId="0" fontId="31" fillId="0" borderId="15" xfId="93" applyFont="1" applyFill="1" applyBorder="1"/>
    <xf numFmtId="169" fontId="66" fillId="41" borderId="33" xfId="46" applyNumberFormat="1" applyFont="1" applyFill="1" applyBorder="1" applyAlignment="1">
      <alignment horizontal="center"/>
    </xf>
    <xf numFmtId="0" fontId="44" fillId="0" borderId="30" xfId="0" applyFont="1" applyBorder="1" applyAlignment="1">
      <alignment horizontal="right"/>
    </xf>
    <xf numFmtId="165" fontId="74" fillId="0" borderId="15" xfId="46" applyFont="1" applyFill="1" applyBorder="1" applyAlignment="1" applyProtection="1">
      <alignment vertical="center"/>
      <protection locked="0"/>
    </xf>
    <xf numFmtId="168" fontId="74" fillId="0" borderId="30" xfId="47" applyNumberFormat="1" applyFont="1" applyFill="1" applyBorder="1" applyAlignment="1" applyProtection="1">
      <alignment vertical="center"/>
      <protection locked="0"/>
    </xf>
    <xf numFmtId="168" fontId="74" fillId="41" borderId="30" xfId="47" applyNumberFormat="1" applyFont="1" applyFill="1" applyBorder="1" applyAlignment="1" applyProtection="1">
      <alignment horizontal="center"/>
      <protection locked="0"/>
    </xf>
    <xf numFmtId="165" fontId="74" fillId="0" borderId="30" xfId="46" applyFont="1" applyFill="1" applyBorder="1" applyAlignment="1" applyProtection="1">
      <alignment vertical="center"/>
      <protection locked="0"/>
    </xf>
    <xf numFmtId="169" fontId="66" fillId="41" borderId="31" xfId="46" applyNumberFormat="1" applyFont="1" applyFill="1" applyBorder="1" applyAlignment="1">
      <alignment horizontal="center"/>
    </xf>
    <xf numFmtId="169" fontId="66" fillId="41" borderId="32" xfId="46" applyNumberFormat="1" applyFont="1" applyFill="1" applyBorder="1" applyAlignment="1">
      <alignment horizontal="center"/>
    </xf>
    <xf numFmtId="166" fontId="74" fillId="0" borderId="35" xfId="46" applyNumberFormat="1" applyFont="1" applyFill="1" applyBorder="1" applyAlignment="1" applyProtection="1">
      <alignment vertical="center"/>
      <protection locked="0"/>
    </xf>
    <xf numFmtId="165" fontId="66" fillId="41" borderId="27" xfId="46" applyFont="1" applyFill="1" applyBorder="1" applyAlignment="1">
      <alignment horizontal="center"/>
    </xf>
    <xf numFmtId="169" fontId="66" fillId="41" borderId="18" xfId="46" applyNumberFormat="1" applyFont="1" applyFill="1" applyBorder="1" applyAlignment="1">
      <alignment horizontal="center"/>
    </xf>
    <xf numFmtId="169" fontId="66" fillId="41" borderId="0" xfId="46" applyNumberFormat="1" applyFont="1" applyFill="1" applyBorder="1" applyAlignment="1">
      <alignment horizontal="center"/>
    </xf>
    <xf numFmtId="165" fontId="66" fillId="41" borderId="21" xfId="46" applyFont="1" applyFill="1" applyBorder="1" applyAlignment="1">
      <alignment horizontal="center"/>
    </xf>
    <xf numFmtId="169" fontId="66" fillId="41" borderId="19" xfId="46" applyNumberFormat="1" applyFont="1" applyFill="1" applyBorder="1" applyAlignment="1">
      <alignment horizontal="center"/>
    </xf>
    <xf numFmtId="165" fontId="66" fillId="41" borderId="24" xfId="46" applyFont="1" applyFill="1" applyBorder="1" applyAlignment="1">
      <alignment vertical="center"/>
    </xf>
    <xf numFmtId="165" fontId="66" fillId="41" borderId="25" xfId="0" applyNumberFormat="1" applyFont="1" applyFill="1" applyBorder="1"/>
    <xf numFmtId="165" fontId="66" fillId="41" borderId="24" xfId="46" applyNumberFormat="1" applyFont="1" applyFill="1" applyBorder="1" applyAlignment="1">
      <alignment vertical="center"/>
    </xf>
    <xf numFmtId="166" fontId="66" fillId="41" borderId="24" xfId="46" applyNumberFormat="1" applyFont="1" applyFill="1" applyBorder="1" applyAlignment="1">
      <alignment vertical="center"/>
    </xf>
    <xf numFmtId="165" fontId="74" fillId="41" borderId="30" xfId="46" applyFont="1" applyFill="1" applyBorder="1" applyAlignment="1" applyProtection="1">
      <alignment vertical="center"/>
      <protection locked="0"/>
    </xf>
    <xf numFmtId="168" fontId="74" fillId="41" borderId="30" xfId="47" quotePrefix="1" applyNumberFormat="1" applyFont="1" applyFill="1" applyBorder="1" applyAlignment="1" applyProtection="1">
      <alignment horizontal="center" vertical="center"/>
      <protection locked="0"/>
    </xf>
    <xf numFmtId="165" fontId="66" fillId="41" borderId="32" xfId="46" applyFont="1" applyFill="1" applyBorder="1" applyAlignment="1">
      <alignment horizontal="center" vertical="center"/>
    </xf>
    <xf numFmtId="169" fontId="66" fillId="41" borderId="31" xfId="46" applyNumberFormat="1" applyFont="1" applyFill="1" applyBorder="1" applyAlignment="1">
      <alignment horizontal="center" vertical="center"/>
    </xf>
    <xf numFmtId="169" fontId="66" fillId="41" borderId="33" xfId="46" applyNumberFormat="1" applyFont="1" applyFill="1" applyBorder="1" applyAlignment="1">
      <alignment horizontal="center" vertical="center"/>
    </xf>
    <xf numFmtId="165" fontId="66" fillId="41" borderId="33" xfId="46" applyFont="1" applyFill="1" applyBorder="1" applyAlignment="1">
      <alignment horizontal="center" vertical="center"/>
    </xf>
    <xf numFmtId="169" fontId="66" fillId="41" borderId="32" xfId="46" applyNumberFormat="1" applyFont="1" applyFill="1" applyBorder="1" applyAlignment="1">
      <alignment horizontal="center" vertical="center"/>
    </xf>
    <xf numFmtId="165" fontId="74" fillId="41" borderId="15" xfId="46" applyFont="1" applyFill="1" applyBorder="1" applyAlignment="1" applyProtection="1">
      <alignment vertical="center"/>
      <protection locked="0"/>
    </xf>
    <xf numFmtId="0" fontId="44" fillId="0" borderId="31" xfId="93" applyFont="1" applyBorder="1"/>
    <xf numFmtId="0" fontId="66" fillId="0" borderId="30" xfId="93" applyFont="1" applyFill="1" applyBorder="1"/>
    <xf numFmtId="0" fontId="66" fillId="0" borderId="15" xfId="93" applyFont="1" applyFill="1" applyBorder="1"/>
    <xf numFmtId="0" fontId="44" fillId="0" borderId="31" xfId="93" applyFont="1" applyFill="1" applyBorder="1"/>
    <xf numFmtId="0" fontId="66" fillId="0" borderId="19" xfId="0" applyFont="1" applyFill="1" applyBorder="1"/>
    <xf numFmtId="172" fontId="66" fillId="0" borderId="24" xfId="46" applyNumberFormat="1" applyFont="1" applyFill="1" applyBorder="1" applyAlignment="1">
      <alignment vertical="center"/>
    </xf>
    <xf numFmtId="0" fontId="44" fillId="0" borderId="30" xfId="0" applyFont="1" applyFill="1" applyBorder="1" applyAlignment="1">
      <alignment horizontal="right"/>
    </xf>
    <xf numFmtId="0" fontId="66" fillId="0" borderId="15" xfId="93" applyFont="1" applyBorder="1"/>
    <xf numFmtId="0" fontId="66" fillId="0" borderId="30" xfId="93" applyFont="1" applyBorder="1"/>
    <xf numFmtId="0" fontId="66" fillId="43" borderId="15" xfId="0" applyFont="1" applyFill="1" applyBorder="1"/>
    <xf numFmtId="0" fontId="66" fillId="0" borderId="30" xfId="0" applyFont="1" applyFill="1" applyBorder="1"/>
    <xf numFmtId="0" fontId="66" fillId="0" borderId="30" xfId="0" applyFont="1" applyBorder="1"/>
    <xf numFmtId="172" fontId="83" fillId="0" borderId="24" xfId="46" applyNumberFormat="1" applyFont="1" applyFill="1" applyBorder="1" applyAlignment="1">
      <alignment vertical="center"/>
    </xf>
    <xf numFmtId="0" fontId="75" fillId="0" borderId="30" xfId="93" applyFont="1" applyBorder="1" applyAlignment="1">
      <alignment horizontal="center"/>
    </xf>
    <xf numFmtId="165" fontId="66" fillId="41" borderId="31" xfId="46" applyFont="1" applyFill="1" applyBorder="1" applyAlignment="1">
      <alignment horizontal="center" vertical="center"/>
    </xf>
    <xf numFmtId="172" fontId="41" fillId="0" borderId="30" xfId="0" applyNumberFormat="1" applyFont="1" applyBorder="1" applyAlignment="1">
      <alignment horizontal="right" vertical="center"/>
    </xf>
    <xf numFmtId="0" fontId="84" fillId="41" borderId="0" xfId="0" applyFont="1" applyFill="1"/>
    <xf numFmtId="0" fontId="44" fillId="0" borderId="30" xfId="0" applyFont="1" applyBorder="1" applyAlignment="1">
      <alignment horizontal="center"/>
    </xf>
    <xf numFmtId="0" fontId="66" fillId="0" borderId="30" xfId="93" applyFont="1" applyFill="1" applyBorder="1" applyAlignment="1">
      <alignment horizontal="center"/>
    </xf>
    <xf numFmtId="165" fontId="66" fillId="0" borderId="24" xfId="46" applyNumberFormat="1" applyFont="1" applyFill="1" applyBorder="1" applyAlignment="1">
      <alignment vertical="center"/>
    </xf>
    <xf numFmtId="0" fontId="87" fillId="0" borderId="30" xfId="93" applyFont="1" applyBorder="1" applyAlignment="1">
      <alignment horizontal="center"/>
    </xf>
    <xf numFmtId="0" fontId="32" fillId="41" borderId="0" xfId="99" applyFont="1" applyFill="1"/>
    <xf numFmtId="0" fontId="42" fillId="41" borderId="0" xfId="99" applyFill="1"/>
    <xf numFmtId="0" fontId="42" fillId="0" borderId="0" xfId="99"/>
    <xf numFmtId="0" fontId="38" fillId="41" borderId="0" xfId="99" applyFont="1" applyFill="1"/>
    <xf numFmtId="0" fontId="33" fillId="41" borderId="0" xfId="99" applyFont="1" applyFill="1" applyAlignment="1">
      <alignment horizontal="centerContinuous"/>
    </xf>
    <xf numFmtId="0" fontId="33" fillId="0" borderId="0" xfId="99" applyFont="1" applyAlignment="1">
      <alignment horizontal="centerContinuous"/>
    </xf>
    <xf numFmtId="0" fontId="42" fillId="41" borderId="0" xfId="99" applyFill="1" applyAlignment="1">
      <alignment horizontal="right"/>
    </xf>
    <xf numFmtId="167" fontId="42" fillId="41" borderId="0" xfId="99" applyNumberFormat="1" applyFill="1" applyAlignment="1">
      <alignment horizontal="centerContinuous"/>
    </xf>
    <xf numFmtId="0" fontId="11" fillId="41" borderId="16" xfId="99" applyFont="1" applyFill="1" applyBorder="1"/>
    <xf numFmtId="0" fontId="11" fillId="41" borderId="17" xfId="99" applyFont="1" applyFill="1" applyBorder="1"/>
    <xf numFmtId="0" fontId="42" fillId="41" borderId="14" xfId="99" applyFill="1" applyBorder="1"/>
    <xf numFmtId="0" fontId="11" fillId="0" borderId="16" xfId="99" applyFont="1" applyBorder="1"/>
    <xf numFmtId="0" fontId="11" fillId="41" borderId="16" xfId="99" applyFont="1" applyFill="1" applyBorder="1" applyAlignment="1">
      <alignment horizontal="centerContinuous"/>
    </xf>
    <xf numFmtId="0" fontId="11" fillId="41" borderId="14" xfId="99" applyFont="1" applyFill="1" applyBorder="1" applyAlignment="1">
      <alignment horizontal="centerContinuous"/>
    </xf>
    <xf numFmtId="0" fontId="11" fillId="41" borderId="17" xfId="99" applyFont="1" applyFill="1" applyBorder="1" applyAlignment="1">
      <alignment horizontal="centerContinuous"/>
    </xf>
    <xf numFmtId="0" fontId="42" fillId="41" borderId="18" xfId="99" applyFill="1" applyBorder="1"/>
    <xf numFmtId="0" fontId="42" fillId="41" borderId="19" xfId="99" applyFill="1" applyBorder="1"/>
    <xf numFmtId="0" fontId="11" fillId="0" borderId="20" xfId="99" applyFont="1" applyBorder="1" applyAlignment="1">
      <alignment horizontal="centerContinuous"/>
    </xf>
    <xf numFmtId="0" fontId="11" fillId="41" borderId="21" xfId="99" applyFont="1" applyFill="1" applyBorder="1" applyAlignment="1">
      <alignment horizontal="centerContinuous"/>
    </xf>
    <xf numFmtId="0" fontId="11" fillId="41" borderId="20" xfId="99" applyFont="1" applyFill="1" applyBorder="1" applyAlignment="1">
      <alignment horizontal="centerContinuous"/>
    </xf>
    <xf numFmtId="0" fontId="11" fillId="41" borderId="22" xfId="99" applyFont="1" applyFill="1" applyBorder="1" applyAlignment="1">
      <alignment horizontal="centerContinuous"/>
    </xf>
    <xf numFmtId="0" fontId="42" fillId="0" borderId="18" xfId="99" applyBorder="1"/>
    <xf numFmtId="0" fontId="42" fillId="41" borderId="17" xfId="99" applyFill="1" applyBorder="1"/>
    <xf numFmtId="0" fontId="42" fillId="41" borderId="19" xfId="99" applyFill="1" applyBorder="1" applyAlignment="1">
      <alignment horizontal="center"/>
    </xf>
    <xf numFmtId="0" fontId="11" fillId="41" borderId="19" xfId="99" applyFont="1" applyFill="1" applyBorder="1" applyAlignment="1">
      <alignment horizontal="center"/>
    </xf>
    <xf numFmtId="0" fontId="42" fillId="0" borderId="16" xfId="99" applyBorder="1"/>
    <xf numFmtId="0" fontId="42" fillId="41" borderId="17" xfId="99" applyFill="1" applyBorder="1" applyAlignment="1">
      <alignment horizontal="left"/>
    </xf>
    <xf numFmtId="0" fontId="42" fillId="41" borderId="20" xfId="99" applyFill="1" applyBorder="1"/>
    <xf numFmtId="0" fontId="42" fillId="41" borderId="21" xfId="99" applyFill="1" applyBorder="1"/>
    <xf numFmtId="0" fontId="42" fillId="41" borderId="22" xfId="99" applyFill="1" applyBorder="1"/>
    <xf numFmtId="0" fontId="10" fillId="41" borderId="23" xfId="99" applyFont="1" applyFill="1" applyBorder="1" applyAlignment="1">
      <alignment horizontal="centerContinuous"/>
    </xf>
    <xf numFmtId="0" fontId="10" fillId="41" borderId="23" xfId="99" applyFont="1" applyFill="1" applyBorder="1"/>
    <xf numFmtId="0" fontId="10" fillId="0" borderId="24" xfId="99" applyFont="1" applyBorder="1" applyAlignment="1">
      <alignment horizontal="center"/>
    </xf>
    <xf numFmtId="0" fontId="10" fillId="41" borderId="25" xfId="99" applyFont="1" applyFill="1" applyBorder="1" applyAlignment="1">
      <alignment horizontal="center"/>
    </xf>
    <xf numFmtId="0" fontId="10" fillId="41" borderId="24" xfId="99" applyFont="1" applyFill="1" applyBorder="1" applyAlignment="1">
      <alignment horizontal="center"/>
    </xf>
    <xf numFmtId="0" fontId="10" fillId="41" borderId="23" xfId="99" applyFont="1" applyFill="1" applyBorder="1" applyAlignment="1">
      <alignment horizontal="center"/>
    </xf>
    <xf numFmtId="0" fontId="10" fillId="41" borderId="24" xfId="99" applyFont="1" applyFill="1" applyBorder="1" applyAlignment="1">
      <alignment horizontal="centerContinuous"/>
    </xf>
    <xf numFmtId="0" fontId="42" fillId="41" borderId="25" xfId="99" applyFill="1" applyBorder="1"/>
    <xf numFmtId="0" fontId="42" fillId="41" borderId="16" xfId="99" applyFill="1" applyBorder="1"/>
    <xf numFmtId="0" fontId="10" fillId="0" borderId="25" xfId="99" applyFont="1" applyBorder="1" applyAlignment="1">
      <alignment horizontal="center"/>
    </xf>
    <xf numFmtId="0" fontId="10" fillId="41" borderId="26" xfId="99" applyFont="1" applyFill="1" applyBorder="1" applyAlignment="1">
      <alignment horizontal="center"/>
    </xf>
    <xf numFmtId="0" fontId="10" fillId="41" borderId="25" xfId="99" applyFont="1" applyFill="1" applyBorder="1" applyAlignment="1">
      <alignment horizontal="centerContinuous"/>
    </xf>
    <xf numFmtId="0" fontId="10" fillId="41" borderId="16" xfId="99" applyFont="1" applyFill="1" applyBorder="1" applyAlignment="1">
      <alignment horizontal="centerContinuous"/>
    </xf>
    <xf numFmtId="0" fontId="10" fillId="41" borderId="17" xfId="99" applyFont="1" applyFill="1" applyBorder="1" applyAlignment="1">
      <alignment horizontal="centerContinuous"/>
    </xf>
    <xf numFmtId="0" fontId="10" fillId="41" borderId="14" xfId="99" applyFont="1" applyFill="1" applyBorder="1" applyAlignment="1">
      <alignment horizontal="centerContinuous"/>
    </xf>
    <xf numFmtId="0" fontId="34" fillId="41" borderId="27" xfId="99" applyFont="1" applyFill="1" applyBorder="1"/>
    <xf numFmtId="0" fontId="36" fillId="41" borderId="18" xfId="99" applyFont="1" applyFill="1" applyBorder="1"/>
    <xf numFmtId="0" fontId="36" fillId="41" borderId="0" xfId="99" applyFont="1" applyFill="1"/>
    <xf numFmtId="0" fontId="34" fillId="0" borderId="27" xfId="99" applyFont="1" applyBorder="1"/>
    <xf numFmtId="0" fontId="34" fillId="41" borderId="19" xfId="99" applyFont="1" applyFill="1" applyBorder="1"/>
    <xf numFmtId="0" fontId="34" fillId="41" borderId="0" xfId="99" applyFont="1" applyFill="1"/>
    <xf numFmtId="0" fontId="34" fillId="41" borderId="18" xfId="99" applyFont="1" applyFill="1" applyBorder="1"/>
    <xf numFmtId="0" fontId="34" fillId="41" borderId="27" xfId="99" applyFont="1" applyFill="1" applyBorder="1" applyAlignment="1">
      <alignment horizontal="center"/>
    </xf>
    <xf numFmtId="0" fontId="34" fillId="41" borderId="19" xfId="99" applyFont="1" applyFill="1" applyBorder="1" applyAlignment="1">
      <alignment horizontal="centerContinuous"/>
    </xf>
    <xf numFmtId="0" fontId="34" fillId="41" borderId="0" xfId="99" applyFont="1" applyFill="1" applyAlignment="1">
      <alignment horizontal="centerContinuous"/>
    </xf>
    <xf numFmtId="0" fontId="69" fillId="41" borderId="0" xfId="99" applyFont="1" applyFill="1"/>
    <xf numFmtId="0" fontId="69" fillId="41" borderId="27" xfId="99" applyFont="1" applyFill="1" applyBorder="1"/>
    <xf numFmtId="0" fontId="42" fillId="41" borderId="26" xfId="99" applyFill="1" applyBorder="1"/>
    <xf numFmtId="0" fontId="42" fillId="0" borderId="26" xfId="99" applyBorder="1"/>
    <xf numFmtId="0" fontId="11" fillId="41" borderId="14" xfId="99" applyFont="1" applyFill="1" applyBorder="1" applyAlignment="1">
      <alignment horizontal="center"/>
    </xf>
    <xf numFmtId="0" fontId="42" fillId="0" borderId="17" xfId="99" applyBorder="1"/>
    <xf numFmtId="0" fontId="42" fillId="41" borderId="28" xfId="99" applyFill="1" applyBorder="1"/>
    <xf numFmtId="0" fontId="42" fillId="41" borderId="29" xfId="99" applyFill="1" applyBorder="1"/>
    <xf numFmtId="0" fontId="42" fillId="41" borderId="22" xfId="99" applyFill="1" applyBorder="1" applyAlignment="1">
      <alignment horizontal="center"/>
    </xf>
    <xf numFmtId="0" fontId="42" fillId="0" borderId="21" xfId="99" applyBorder="1"/>
    <xf numFmtId="0" fontId="34" fillId="41" borderId="0" xfId="99" applyFont="1" applyFill="1" applyAlignment="1">
      <alignment horizontal="left"/>
    </xf>
    <xf numFmtId="0" fontId="34" fillId="0" borderId="0" xfId="99" applyFont="1"/>
    <xf numFmtId="0" fontId="34" fillId="41" borderId="0" xfId="99" applyFont="1" applyFill="1" applyAlignment="1">
      <alignment horizontal="right"/>
    </xf>
    <xf numFmtId="172" fontId="44" fillId="43" borderId="30" xfId="0" applyNumberFormat="1" applyFont="1" applyFill="1" applyBorder="1" applyAlignment="1">
      <alignment horizontal="right" vertical="center"/>
    </xf>
    <xf numFmtId="172" fontId="76" fillId="0" borderId="15" xfId="93" applyNumberFormat="1" applyFont="1" applyFill="1" applyBorder="1"/>
    <xf numFmtId="172" fontId="66" fillId="43" borderId="31" xfId="0" applyNumberFormat="1" applyFont="1" applyFill="1" applyBorder="1"/>
    <xf numFmtId="172" fontId="85" fillId="0" borderId="24" xfId="46" applyNumberFormat="1" applyFont="1" applyFill="1" applyBorder="1" applyAlignment="1">
      <alignment vertical="center"/>
    </xf>
    <xf numFmtId="0" fontId="41" fillId="41" borderId="0" xfId="99" applyFont="1" applyFill="1"/>
    <xf numFmtId="0" fontId="69" fillId="41" borderId="27" xfId="99" applyFont="1" applyFill="1" applyBorder="1" applyAlignment="1">
      <alignment horizontal="right"/>
    </xf>
    <xf numFmtId="0" fontId="38" fillId="41" borderId="0" xfId="99" applyFont="1" applyFill="1" applyAlignment="1">
      <alignment horizontal="left"/>
    </xf>
    <xf numFmtId="0" fontId="64" fillId="41" borderId="0" xfId="99" applyFont="1" applyFill="1"/>
    <xf numFmtId="0" fontId="64" fillId="0" borderId="0" xfId="99" applyFont="1"/>
    <xf numFmtId="0" fontId="66" fillId="41" borderId="27" xfId="99" applyFont="1" applyFill="1" applyBorder="1"/>
    <xf numFmtId="0" fontId="66" fillId="41" borderId="25" xfId="99" applyFont="1" applyFill="1" applyBorder="1"/>
    <xf numFmtId="0" fontId="66" fillId="0" borderId="25" xfId="99" applyFont="1" applyBorder="1"/>
    <xf numFmtId="0" fontId="66" fillId="41" borderId="19" xfId="99" applyFont="1" applyFill="1" applyBorder="1"/>
    <xf numFmtId="0" fontId="66" fillId="41" borderId="18" xfId="99" applyFont="1" applyFill="1" applyBorder="1"/>
    <xf numFmtId="0" fontId="66" fillId="0" borderId="27" xfId="99" applyFont="1" applyBorder="1"/>
    <xf numFmtId="0" fontId="69" fillId="41" borderId="0" xfId="99" applyFont="1" applyFill="1" applyAlignment="1">
      <alignment vertical="center"/>
    </xf>
    <xf numFmtId="0" fontId="66" fillId="0" borderId="30" xfId="99" applyFont="1" applyBorder="1" applyAlignment="1">
      <alignment horizontal="center" vertical="center"/>
    </xf>
    <xf numFmtId="0" fontId="66" fillId="0" borderId="30" xfId="99" applyFont="1" applyBorder="1" applyAlignment="1">
      <alignment vertical="center"/>
    </xf>
    <xf numFmtId="0" fontId="66" fillId="43" borderId="33" xfId="99" applyFont="1" applyFill="1" applyBorder="1" applyAlignment="1">
      <alignment horizontal="left" vertical="center"/>
    </xf>
    <xf numFmtId="0" fontId="44" fillId="0" borderId="30" xfId="99" applyFont="1" applyBorder="1" applyAlignment="1">
      <alignment horizontal="center" vertical="center"/>
    </xf>
    <xf numFmtId="0" fontId="66" fillId="41" borderId="30" xfId="99" applyFont="1" applyFill="1" applyBorder="1" applyAlignment="1">
      <alignment horizontal="center" vertical="center"/>
    </xf>
    <xf numFmtId="0" fontId="69" fillId="0" borderId="30" xfId="99" applyFont="1" applyBorder="1" applyAlignment="1">
      <alignment vertical="center"/>
    </xf>
    <xf numFmtId="0" fontId="44" fillId="43" borderId="33" xfId="99" applyFont="1" applyFill="1" applyBorder="1" applyAlignment="1">
      <alignment horizontal="left" vertical="center"/>
    </xf>
    <xf numFmtId="0" fontId="68" fillId="41" borderId="30" xfId="99" applyFont="1" applyFill="1" applyBorder="1" applyAlignment="1">
      <alignment horizontal="center" vertical="center"/>
    </xf>
    <xf numFmtId="0" fontId="69" fillId="43" borderId="30" xfId="99" applyFont="1" applyFill="1" applyBorder="1" applyAlignment="1">
      <alignment vertical="center"/>
    </xf>
    <xf numFmtId="0" fontId="68" fillId="43" borderId="33" xfId="99" applyFont="1" applyFill="1" applyBorder="1" applyAlignment="1">
      <alignment horizontal="left" vertical="center"/>
    </xf>
    <xf numFmtId="0" fontId="68" fillId="41" borderId="30" xfId="99" applyFont="1" applyFill="1" applyBorder="1" applyAlignment="1">
      <alignment horizontal="left" vertical="center"/>
    </xf>
    <xf numFmtId="0" fontId="66" fillId="44" borderId="30" xfId="99" applyFont="1" applyFill="1" applyBorder="1" applyAlignment="1">
      <alignment vertical="center"/>
    </xf>
    <xf numFmtId="0" fontId="88" fillId="0" borderId="30" xfId="93" applyFont="1" applyBorder="1" applyAlignment="1">
      <alignment horizontal="center"/>
    </xf>
    <xf numFmtId="2" fontId="37" fillId="43" borderId="19" xfId="0" applyNumberFormat="1" applyFont="1" applyFill="1" applyBorder="1" applyAlignment="1">
      <alignment horizontal="center"/>
    </xf>
    <xf numFmtId="2" fontId="37" fillId="43" borderId="32" xfId="0" applyNumberFormat="1" applyFont="1" applyFill="1" applyBorder="1" applyAlignment="1">
      <alignment horizontal="center"/>
    </xf>
    <xf numFmtId="2" fontId="72" fillId="43" borderId="32" xfId="0" applyNumberFormat="1" applyFont="1" applyFill="1" applyBorder="1" applyAlignment="1">
      <alignment horizontal="center"/>
    </xf>
    <xf numFmtId="0" fontId="66" fillId="0" borderId="30" xfId="99" applyFont="1" applyFill="1" applyBorder="1" applyAlignment="1">
      <alignment vertical="center"/>
    </xf>
    <xf numFmtId="0" fontId="66" fillId="45" borderId="30" xfId="99" applyFont="1" applyFill="1" applyBorder="1" applyAlignment="1">
      <alignment vertical="center"/>
    </xf>
    <xf numFmtId="0" fontId="66" fillId="77" borderId="30" xfId="99" applyFont="1" applyFill="1" applyBorder="1" applyAlignment="1">
      <alignment horizontal="center" vertical="center"/>
    </xf>
    <xf numFmtId="0" fontId="66" fillId="77" borderId="30" xfId="99" applyFont="1" applyFill="1" applyBorder="1" applyAlignment="1">
      <alignment vertical="center"/>
    </xf>
    <xf numFmtId="0" fontId="66" fillId="78" borderId="30" xfId="99" applyFont="1" applyFill="1" applyBorder="1" applyAlignment="1">
      <alignment vertical="center"/>
    </xf>
    <xf numFmtId="0" fontId="42" fillId="41" borderId="18" xfId="99" applyFill="1" applyBorder="1" applyAlignment="1">
      <alignment horizontal="center"/>
    </xf>
    <xf numFmtId="0" fontId="42" fillId="41" borderId="0" xfId="99" applyFill="1" applyAlignment="1">
      <alignment horizontal="center"/>
    </xf>
    <xf numFmtId="0" fontId="0" fillId="41" borderId="18" xfId="0" applyFont="1" applyFill="1" applyBorder="1" applyAlignment="1">
      <alignment horizontal="center"/>
    </xf>
    <xf numFmtId="0" fontId="0" fillId="41" borderId="0" xfId="0" applyFont="1" applyFill="1" applyBorder="1" applyAlignment="1">
      <alignment horizontal="center"/>
    </xf>
    <xf numFmtId="165" fontId="66" fillId="41" borderId="33" xfId="46" applyFont="1" applyFill="1" applyBorder="1" applyAlignment="1">
      <alignment horizontal="center"/>
    </xf>
    <xf numFmtId="165" fontId="66" fillId="41" borderId="32" xfId="46" applyFont="1" applyFill="1" applyBorder="1" applyAlignment="1">
      <alignment horizontal="center"/>
    </xf>
    <xf numFmtId="165" fontId="66" fillId="41" borderId="31" xfId="46" applyFont="1" applyFill="1" applyBorder="1" applyAlignment="1">
      <alignment horizontal="center"/>
    </xf>
    <xf numFmtId="0" fontId="0" fillId="43" borderId="0" xfId="0" applyFill="1"/>
    <xf numFmtId="165" fontId="70" fillId="0" borderId="45" xfId="46" applyFont="1" applyFill="1" applyBorder="1" applyAlignment="1" applyProtection="1">
      <alignment vertical="center"/>
      <protection locked="0"/>
    </xf>
    <xf numFmtId="169" fontId="69" fillId="41" borderId="31" xfId="46" applyNumberFormat="1" applyFont="1" applyFill="1" applyBorder="1" applyAlignment="1">
      <alignment horizontal="center"/>
    </xf>
    <xf numFmtId="169" fontId="69" fillId="41" borderId="33" xfId="46" applyNumberFormat="1" applyFont="1" applyFill="1" applyBorder="1" applyAlignment="1">
      <alignment horizontal="center"/>
    </xf>
    <xf numFmtId="0" fontId="68" fillId="0" borderId="34" xfId="0" applyFont="1" applyFill="1" applyBorder="1" applyAlignment="1">
      <alignment horizontal="left"/>
    </xf>
    <xf numFmtId="0" fontId="0" fillId="41" borderId="18" xfId="0" applyFill="1" applyBorder="1" applyAlignment="1">
      <alignment horizontal="center"/>
    </xf>
    <xf numFmtId="0" fontId="0" fillId="41" borderId="0" xfId="0" applyFill="1" applyAlignment="1">
      <alignment horizontal="center"/>
    </xf>
    <xf numFmtId="0" fontId="69" fillId="0" borderId="34" xfId="0" applyFont="1" applyFill="1" applyBorder="1" applyAlignment="1">
      <alignment horizontal="left"/>
    </xf>
    <xf numFmtId="0" fontId="69" fillId="0" borderId="34" xfId="0" applyFont="1" applyFill="1" applyBorder="1" applyAlignment="1">
      <alignment horizontal="left"/>
    </xf>
    <xf numFmtId="0" fontId="0" fillId="0" borderId="0" xfId="0"/>
    <xf numFmtId="0" fontId="11" fillId="41" borderId="14" xfId="0" applyFont="1" applyFill="1" applyBorder="1" applyAlignment="1">
      <alignment horizontal="center"/>
    </xf>
    <xf numFmtId="0" fontId="32" fillId="41" borderId="0" xfId="0" applyFont="1" applyFill="1"/>
    <xf numFmtId="0" fontId="33" fillId="41" borderId="0" xfId="0" applyFont="1" applyFill="1" applyAlignment="1">
      <alignment horizontal="centerContinuous"/>
    </xf>
    <xf numFmtId="166" fontId="33" fillId="41" borderId="0" xfId="46" applyNumberFormat="1" applyFont="1" applyFill="1" applyAlignment="1">
      <alignment horizontal="centerContinuous"/>
    </xf>
    <xf numFmtId="0" fontId="11" fillId="41" borderId="16" xfId="0" applyFont="1" applyFill="1" applyBorder="1"/>
    <xf numFmtId="0" fontId="11" fillId="41" borderId="17" xfId="0" applyFont="1" applyFill="1" applyBorder="1"/>
    <xf numFmtId="0" fontId="11" fillId="41" borderId="16" xfId="0" applyFont="1" applyFill="1" applyBorder="1" applyAlignment="1">
      <alignment horizontal="centerContinuous"/>
    </xf>
    <xf numFmtId="0" fontId="11" fillId="41" borderId="14" xfId="0" applyFont="1" applyFill="1" applyBorder="1" applyAlignment="1">
      <alignment horizontal="centerContinuous"/>
    </xf>
    <xf numFmtId="0" fontId="11" fillId="41" borderId="17" xfId="0" applyFont="1" applyFill="1" applyBorder="1" applyAlignment="1">
      <alignment horizontal="centerContinuous"/>
    </xf>
    <xf numFmtId="0" fontId="11" fillId="41" borderId="20" xfId="0" applyFont="1" applyFill="1" applyBorder="1" applyAlignment="1">
      <alignment horizontal="centerContinuous"/>
    </xf>
    <xf numFmtId="0" fontId="11" fillId="41" borderId="21" xfId="0" applyFont="1" applyFill="1" applyBorder="1" applyAlignment="1">
      <alignment horizontal="centerContinuous"/>
    </xf>
    <xf numFmtId="0" fontId="11" fillId="41" borderId="22" xfId="0" applyFont="1" applyFill="1" applyBorder="1" applyAlignment="1">
      <alignment horizontal="centerContinuous"/>
    </xf>
    <xf numFmtId="166" fontId="11" fillId="41" borderId="22" xfId="46" applyNumberFormat="1" applyFont="1" applyFill="1" applyBorder="1" applyAlignment="1">
      <alignment horizontal="centerContinuous"/>
    </xf>
    <xf numFmtId="0" fontId="0" fillId="41" borderId="18" xfId="0" applyFill="1" applyBorder="1"/>
    <xf numFmtId="0" fontId="10" fillId="41" borderId="23" xfId="0" applyFont="1" applyFill="1" applyBorder="1" applyAlignment="1">
      <alignment horizontal="centerContinuous"/>
    </xf>
    <xf numFmtId="0" fontId="10" fillId="41" borderId="24" xfId="0" applyFont="1" applyFill="1" applyBorder="1" applyAlignment="1">
      <alignment horizontal="center"/>
    </xf>
    <xf numFmtId="0" fontId="10" fillId="41" borderId="25" xfId="0" applyFont="1" applyFill="1" applyBorder="1" applyAlignment="1">
      <alignment horizontal="center"/>
    </xf>
    <xf numFmtId="0" fontId="10" fillId="41" borderId="24" xfId="0" applyFont="1" applyFill="1" applyBorder="1" applyAlignment="1">
      <alignment horizontal="centerContinuous"/>
    </xf>
    <xf numFmtId="166" fontId="10" fillId="41" borderId="24" xfId="46" applyNumberFormat="1" applyFont="1" applyFill="1" applyBorder="1" applyAlignment="1">
      <alignment horizontal="center"/>
    </xf>
    <xf numFmtId="0" fontId="10" fillId="41" borderId="26" xfId="0" applyFont="1" applyFill="1" applyBorder="1" applyAlignment="1">
      <alignment horizontal="center"/>
    </xf>
    <xf numFmtId="0" fontId="10" fillId="41" borderId="25" xfId="0" applyFont="1" applyFill="1" applyBorder="1" applyAlignment="1">
      <alignment horizontal="centerContinuous"/>
    </xf>
    <xf numFmtId="0" fontId="10" fillId="41" borderId="16" xfId="0" applyFont="1" applyFill="1" applyBorder="1" applyAlignment="1">
      <alignment horizontal="centerContinuous"/>
    </xf>
    <xf numFmtId="0" fontId="10" fillId="41" borderId="17" xfId="0" applyFont="1" applyFill="1" applyBorder="1" applyAlignment="1">
      <alignment horizontal="centerContinuous"/>
    </xf>
    <xf numFmtId="0" fontId="10" fillId="41" borderId="14" xfId="0" applyFont="1" applyFill="1" applyBorder="1" applyAlignment="1">
      <alignment horizontal="centerContinuous"/>
    </xf>
    <xf numFmtId="166" fontId="10" fillId="41" borderId="25" xfId="46" applyNumberFormat="1" applyFont="1" applyFill="1" applyBorder="1" applyAlignment="1">
      <alignment horizontal="center"/>
    </xf>
    <xf numFmtId="0" fontId="11" fillId="41" borderId="19" xfId="0" applyFont="1" applyFill="1" applyBorder="1" applyAlignment="1">
      <alignment horizontal="center"/>
    </xf>
    <xf numFmtId="165" fontId="33" fillId="41" borderId="0" xfId="46" applyFont="1" applyFill="1" applyAlignment="1">
      <alignment horizontal="centerContinuous"/>
    </xf>
    <xf numFmtId="165" fontId="11" fillId="41" borderId="22" xfId="46" applyFont="1" applyFill="1" applyBorder="1" applyAlignment="1">
      <alignment horizontal="centerContinuous"/>
    </xf>
    <xf numFmtId="165" fontId="10" fillId="41" borderId="24" xfId="46" applyFont="1" applyFill="1" applyBorder="1" applyAlignment="1">
      <alignment horizontal="center"/>
    </xf>
    <xf numFmtId="165" fontId="10" fillId="41" borderId="25" xfId="46" applyFont="1" applyFill="1" applyBorder="1" applyAlignment="1">
      <alignment horizontal="center"/>
    </xf>
    <xf numFmtId="165" fontId="11" fillId="41" borderId="14" xfId="46" applyFont="1" applyFill="1" applyBorder="1" applyAlignment="1">
      <alignment horizontal="centerContinuous"/>
    </xf>
    <xf numFmtId="165" fontId="10" fillId="41" borderId="23" xfId="46" applyFont="1" applyFill="1" applyBorder="1" applyAlignment="1">
      <alignment horizontal="center"/>
    </xf>
    <xf numFmtId="165" fontId="10" fillId="41" borderId="16" xfId="46" applyFont="1" applyFill="1" applyBorder="1" applyAlignment="1">
      <alignment horizontal="center"/>
    </xf>
    <xf numFmtId="165" fontId="11" fillId="41" borderId="16" xfId="46" applyFont="1" applyFill="1" applyBorder="1" applyAlignment="1">
      <alignment horizontal="centerContinuous"/>
    </xf>
    <xf numFmtId="165" fontId="11" fillId="41" borderId="20" xfId="46" applyFont="1" applyFill="1" applyBorder="1" applyAlignment="1">
      <alignment horizontal="centerContinuous"/>
    </xf>
    <xf numFmtId="165" fontId="11" fillId="41" borderId="17" xfId="46" applyFont="1" applyFill="1" applyBorder="1" applyAlignment="1">
      <alignment horizontal="centerContinuous"/>
    </xf>
    <xf numFmtId="165" fontId="10" fillId="41" borderId="17" xfId="46" applyFont="1" applyFill="1" applyBorder="1" applyAlignment="1">
      <alignment horizontal="centerContinuous"/>
    </xf>
    <xf numFmtId="165" fontId="10" fillId="41" borderId="16" xfId="46" applyFont="1" applyFill="1" applyBorder="1" applyAlignment="1">
      <alignment horizontal="centerContinuous"/>
    </xf>
    <xf numFmtId="165" fontId="10" fillId="41" borderId="18" xfId="46" applyFont="1" applyFill="1" applyBorder="1" applyAlignment="1"/>
    <xf numFmtId="0" fontId="34" fillId="41" borderId="18" xfId="0" applyFont="1" applyFill="1" applyBorder="1"/>
    <xf numFmtId="0" fontId="34" fillId="41" borderId="19" xfId="0" applyFont="1" applyFill="1" applyBorder="1"/>
    <xf numFmtId="0" fontId="34" fillId="41" borderId="27" xfId="0" applyFont="1" applyFill="1" applyBorder="1"/>
    <xf numFmtId="165" fontId="34" fillId="41" borderId="27" xfId="46" applyFont="1" applyFill="1" applyBorder="1" applyAlignment="1">
      <alignment horizontal="center"/>
    </xf>
    <xf numFmtId="0" fontId="34" fillId="41" borderId="27" xfId="0" applyFont="1" applyFill="1" applyBorder="1" applyAlignment="1">
      <alignment horizontal="center"/>
    </xf>
    <xf numFmtId="165" fontId="34" fillId="41" borderId="19" xfId="46" applyFont="1" applyFill="1" applyBorder="1" applyAlignment="1">
      <alignment horizontal="centerContinuous"/>
    </xf>
    <xf numFmtId="0" fontId="34" fillId="41" borderId="19" xfId="0" applyFont="1" applyFill="1" applyBorder="1" applyAlignment="1">
      <alignment horizontal="centerContinuous"/>
    </xf>
    <xf numFmtId="166" fontId="34" fillId="41" borderId="27" xfId="46" applyNumberFormat="1" applyFont="1" applyFill="1" applyBorder="1" applyAlignment="1">
      <alignment horizontal="center"/>
    </xf>
    <xf numFmtId="0" fontId="0" fillId="0" borderId="18" xfId="0" applyBorder="1"/>
    <xf numFmtId="0" fontId="0" fillId="0" borderId="21" xfId="0" applyBorder="1"/>
    <xf numFmtId="0" fontId="11" fillId="41" borderId="0" xfId="0" applyFont="1" applyFill="1"/>
    <xf numFmtId="0" fontId="11" fillId="41" borderId="19" xfId="0" applyFont="1" applyFill="1" applyBorder="1"/>
    <xf numFmtId="0" fontId="10" fillId="41" borderId="23" xfId="0" applyFont="1" applyFill="1" applyBorder="1" applyAlignment="1">
      <alignment horizontal="center"/>
    </xf>
    <xf numFmtId="166" fontId="11" fillId="41" borderId="14" xfId="46" applyNumberFormat="1" applyFont="1" applyFill="1" applyBorder="1" applyAlignment="1">
      <alignment vertical="center"/>
    </xf>
    <xf numFmtId="165" fontId="34" fillId="41" borderId="27" xfId="46" applyFont="1" applyFill="1" applyBorder="1" applyAlignment="1">
      <alignment vertical="center"/>
    </xf>
    <xf numFmtId="165" fontId="34" fillId="41" borderId="19" xfId="46" applyFont="1" applyFill="1" applyBorder="1" applyAlignment="1">
      <alignment vertical="center"/>
    </xf>
    <xf numFmtId="166" fontId="34" fillId="41" borderId="27" xfId="46" applyNumberFormat="1" applyFont="1" applyFill="1" applyBorder="1" applyAlignment="1">
      <alignment vertical="center"/>
    </xf>
    <xf numFmtId="0" fontId="0" fillId="41" borderId="0" xfId="0" applyFill="1"/>
    <xf numFmtId="165" fontId="42" fillId="41" borderId="0" xfId="46" applyFont="1" applyFill="1" applyAlignment="1">
      <alignment vertical="center"/>
    </xf>
    <xf numFmtId="166" fontId="42" fillId="41" borderId="0" xfId="46" applyNumberFormat="1" applyFont="1" applyFill="1" applyAlignment="1">
      <alignment vertical="center"/>
    </xf>
    <xf numFmtId="165" fontId="42" fillId="41" borderId="0" xfId="46" applyFont="1" applyFill="1" applyAlignment="1">
      <alignment horizontal="centerContinuous"/>
    </xf>
    <xf numFmtId="165" fontId="42" fillId="41" borderId="0" xfId="46" applyFont="1" applyFill="1" applyAlignment="1">
      <alignment horizontal="right"/>
    </xf>
    <xf numFmtId="165" fontId="42" fillId="41" borderId="18" xfId="46" applyFont="1" applyFill="1" applyBorder="1" applyAlignment="1">
      <alignment vertical="center"/>
    </xf>
    <xf numFmtId="165" fontId="42" fillId="41" borderId="19" xfId="46" applyFont="1" applyFill="1" applyBorder="1" applyAlignment="1">
      <alignment vertical="center"/>
    </xf>
    <xf numFmtId="165" fontId="42" fillId="41" borderId="17" xfId="46" applyFont="1" applyFill="1" applyBorder="1" applyAlignment="1">
      <alignment vertical="center"/>
    </xf>
    <xf numFmtId="166" fontId="42" fillId="41" borderId="14" xfId="46" applyNumberFormat="1" applyFont="1" applyFill="1" applyBorder="1" applyAlignment="1">
      <alignment vertical="center"/>
    </xf>
    <xf numFmtId="165" fontId="42" fillId="41" borderId="0" xfId="46" applyFont="1" applyFill="1" applyBorder="1" applyAlignment="1">
      <alignment vertical="center"/>
    </xf>
    <xf numFmtId="166" fontId="42" fillId="41" borderId="19" xfId="46" applyNumberFormat="1" applyFont="1" applyFill="1" applyBorder="1" applyAlignment="1">
      <alignment vertical="center"/>
    </xf>
    <xf numFmtId="165" fontId="42" fillId="41" borderId="20" xfId="46" applyFont="1" applyFill="1" applyBorder="1" applyAlignment="1">
      <alignment vertical="center"/>
    </xf>
    <xf numFmtId="165" fontId="42" fillId="41" borderId="22" xfId="46" applyFont="1" applyFill="1" applyBorder="1" applyAlignment="1">
      <alignment vertical="center"/>
    </xf>
    <xf numFmtId="165" fontId="42" fillId="41" borderId="21" xfId="46" applyFont="1" applyFill="1" applyBorder="1" applyAlignment="1">
      <alignment vertical="center"/>
    </xf>
    <xf numFmtId="166" fontId="42" fillId="41" borderId="22" xfId="46" applyNumberFormat="1" applyFont="1" applyFill="1" applyBorder="1" applyAlignment="1">
      <alignment vertical="center"/>
    </xf>
    <xf numFmtId="165" fontId="42" fillId="41" borderId="23" xfId="46" applyFont="1" applyFill="1" applyBorder="1" applyAlignment="1">
      <alignment vertical="center"/>
    </xf>
    <xf numFmtId="165" fontId="42" fillId="41" borderId="26" xfId="46" applyFont="1" applyFill="1" applyBorder="1" applyAlignment="1">
      <alignment vertical="center"/>
    </xf>
    <xf numFmtId="165" fontId="42" fillId="41" borderId="18" xfId="46" applyFont="1" applyFill="1" applyBorder="1" applyAlignment="1">
      <alignment horizontal="centerContinuous"/>
    </xf>
    <xf numFmtId="165" fontId="42" fillId="41" borderId="0" xfId="46" applyFont="1" applyFill="1" applyBorder="1" applyAlignment="1">
      <alignment horizontal="centerContinuous"/>
    </xf>
    <xf numFmtId="165" fontId="42" fillId="41" borderId="0" xfId="46" applyFont="1" applyFill="1" applyBorder="1" applyAlignment="1"/>
    <xf numFmtId="0" fontId="41" fillId="41" borderId="0" xfId="0" applyFont="1" applyFill="1"/>
    <xf numFmtId="167" fontId="0" fillId="41" borderId="0" xfId="0" applyNumberFormat="1" applyFill="1" applyAlignment="1">
      <alignment horizontal="centerContinuous"/>
    </xf>
    <xf numFmtId="0" fontId="68" fillId="41" borderId="30" xfId="0" applyFont="1" applyFill="1" applyBorder="1" applyAlignment="1">
      <alignment horizontal="right"/>
    </xf>
    <xf numFmtId="165" fontId="70" fillId="41" borderId="15" xfId="46" applyFont="1" applyFill="1" applyBorder="1" applyAlignment="1" applyProtection="1">
      <alignment vertical="center"/>
      <protection locked="0"/>
    </xf>
    <xf numFmtId="168" fontId="70" fillId="41" borderId="36" xfId="47" applyNumberFormat="1" applyFont="1" applyFill="1" applyBorder="1" applyAlignment="1" applyProtection="1">
      <alignment vertical="center"/>
      <protection locked="0"/>
    </xf>
    <xf numFmtId="168" fontId="70" fillId="41" borderId="30" xfId="47" applyNumberFormat="1" applyFont="1" applyFill="1" applyBorder="1" applyAlignment="1" applyProtection="1">
      <alignment vertical="center"/>
      <protection locked="0"/>
    </xf>
    <xf numFmtId="165" fontId="70" fillId="41" borderId="30" xfId="46" applyFont="1" applyFill="1" applyBorder="1" applyAlignment="1" applyProtection="1">
      <alignment vertical="center"/>
      <protection locked="0"/>
    </xf>
    <xf numFmtId="166" fontId="70" fillId="41" borderId="35" xfId="46" applyNumberFormat="1" applyFont="1" applyFill="1" applyBorder="1" applyAlignment="1" applyProtection="1">
      <alignment vertical="center"/>
      <protection locked="0"/>
    </xf>
    <xf numFmtId="0" fontId="69" fillId="0" borderId="30" xfId="0" applyFont="1" applyFill="1" applyBorder="1"/>
    <xf numFmtId="165" fontId="69" fillId="41" borderId="30" xfId="46" applyFont="1" applyFill="1" applyBorder="1" applyAlignment="1">
      <alignment horizontal="center"/>
    </xf>
    <xf numFmtId="168" fontId="70" fillId="41" borderId="30" xfId="47" quotePrefix="1" applyNumberFormat="1" applyFont="1" applyFill="1" applyBorder="1" applyAlignment="1" applyProtection="1">
      <alignment horizontal="center"/>
      <protection locked="0"/>
    </xf>
    <xf numFmtId="165" fontId="70" fillId="41" borderId="45" xfId="46" applyFont="1" applyFill="1" applyBorder="1" applyAlignment="1" applyProtection="1">
      <alignment vertical="center"/>
      <protection locked="0"/>
    </xf>
    <xf numFmtId="165" fontId="69" fillId="41" borderId="33" xfId="46" applyFont="1" applyFill="1" applyBorder="1" applyAlignment="1">
      <alignment horizontal="center"/>
    </xf>
    <xf numFmtId="0" fontId="69" fillId="41" borderId="0" xfId="0" applyFont="1" applyFill="1"/>
    <xf numFmtId="0" fontId="69" fillId="41" borderId="27" xfId="0" applyFont="1" applyFill="1" applyBorder="1"/>
    <xf numFmtId="0" fontId="69" fillId="41" borderId="25" xfId="0" applyFont="1" applyFill="1" applyBorder="1"/>
    <xf numFmtId="165" fontId="69" fillId="41" borderId="24" xfId="46" applyFont="1" applyFill="1" applyBorder="1" applyAlignment="1">
      <alignment vertical="center"/>
    </xf>
    <xf numFmtId="166" fontId="69" fillId="41" borderId="24" xfId="46" applyNumberFormat="1" applyFont="1" applyFill="1" applyBorder="1" applyAlignment="1">
      <alignment vertical="center"/>
    </xf>
    <xf numFmtId="165" fontId="69" fillId="41" borderId="27" xfId="46" applyFont="1" applyFill="1" applyBorder="1" applyAlignment="1">
      <alignment horizontal="center"/>
    </xf>
    <xf numFmtId="169" fontId="69" fillId="41" borderId="18" xfId="46" applyNumberFormat="1" applyFont="1" applyFill="1" applyBorder="1" applyAlignment="1">
      <alignment horizontal="center"/>
    </xf>
    <xf numFmtId="169" fontId="69" fillId="41" borderId="0" xfId="46" applyNumberFormat="1" applyFont="1" applyFill="1" applyBorder="1" applyAlignment="1">
      <alignment horizontal="center"/>
    </xf>
    <xf numFmtId="165" fontId="69" fillId="41" borderId="21" xfId="46" applyFont="1" applyFill="1" applyBorder="1" applyAlignment="1">
      <alignment horizontal="center"/>
    </xf>
    <xf numFmtId="169" fontId="69" fillId="41" borderId="19" xfId="46" applyNumberFormat="1" applyFont="1" applyFill="1" applyBorder="1" applyAlignment="1">
      <alignment horizontal="center"/>
    </xf>
    <xf numFmtId="166" fontId="69" fillId="41" borderId="19" xfId="46" applyNumberFormat="1" applyFont="1" applyFill="1" applyBorder="1" applyAlignment="1">
      <alignment horizontal="center"/>
    </xf>
    <xf numFmtId="0" fontId="69" fillId="43" borderId="30" xfId="0" applyFont="1" applyFill="1" applyBorder="1"/>
    <xf numFmtId="0" fontId="0" fillId="41" borderId="0" xfId="0" applyFill="1" applyAlignment="1">
      <alignment horizontal="right"/>
    </xf>
    <xf numFmtId="0" fontId="0" fillId="41" borderId="14" xfId="0" applyFill="1" applyBorder="1"/>
    <xf numFmtId="0" fontId="0" fillId="41" borderId="19" xfId="0" applyFill="1" applyBorder="1"/>
    <xf numFmtId="0" fontId="0" fillId="41" borderId="17" xfId="0" applyFill="1" applyBorder="1"/>
    <xf numFmtId="0" fontId="0" fillId="41" borderId="19" xfId="0" applyFill="1" applyBorder="1" applyAlignment="1">
      <alignment horizontal="center"/>
    </xf>
    <xf numFmtId="0" fontId="0" fillId="41" borderId="16" xfId="0" applyFill="1" applyBorder="1"/>
    <xf numFmtId="0" fontId="0" fillId="41" borderId="17" xfId="0" applyFill="1" applyBorder="1" applyAlignment="1">
      <alignment horizontal="left"/>
    </xf>
    <xf numFmtId="0" fontId="0" fillId="41" borderId="20" xfId="0" applyFill="1" applyBorder="1"/>
    <xf numFmtId="0" fontId="0" fillId="41" borderId="21" xfId="0" applyFill="1" applyBorder="1"/>
    <xf numFmtId="0" fontId="0" fillId="41" borderId="22" xfId="0" applyFill="1" applyBorder="1"/>
    <xf numFmtId="0" fontId="10" fillId="41" borderId="23" xfId="0" applyFont="1" applyFill="1" applyBorder="1"/>
    <xf numFmtId="0" fontId="0" fillId="41" borderId="25" xfId="0" applyFill="1" applyBorder="1"/>
    <xf numFmtId="0" fontId="36" fillId="41" borderId="18" xfId="0" applyFont="1" applyFill="1" applyBorder="1"/>
    <xf numFmtId="0" fontId="36" fillId="41" borderId="0" xfId="0" applyFont="1" applyFill="1"/>
    <xf numFmtId="0" fontId="34" fillId="41" borderId="0" xfId="0" applyFont="1" applyFill="1"/>
    <xf numFmtId="0" fontId="34" fillId="41" borderId="0" xfId="0" applyFont="1" applyFill="1" applyAlignment="1">
      <alignment horizontal="centerContinuous"/>
    </xf>
    <xf numFmtId="0" fontId="0" fillId="41" borderId="28" xfId="0" applyFill="1" applyBorder="1"/>
    <xf numFmtId="0" fontId="0" fillId="41" borderId="29" xfId="0" applyFill="1" applyBorder="1"/>
    <xf numFmtId="0" fontId="0" fillId="41" borderId="22" xfId="0" applyFill="1" applyBorder="1" applyAlignment="1">
      <alignment horizontal="center"/>
    </xf>
    <xf numFmtId="0" fontId="33" fillId="0" borderId="0" xfId="0" applyFont="1" applyAlignment="1">
      <alignment horizontal="centerContinuous"/>
    </xf>
    <xf numFmtId="0" fontId="11" fillId="0" borderId="16" xfId="0" applyFont="1" applyBorder="1"/>
    <xf numFmtId="0" fontId="11" fillId="0" borderId="20" xfId="0" applyFont="1" applyBorder="1" applyAlignment="1">
      <alignment horizontal="centerContinuous"/>
    </xf>
    <xf numFmtId="0" fontId="0" fillId="0" borderId="16" xfId="0" applyBorder="1"/>
    <xf numFmtId="0" fontId="10" fillId="0" borderId="24" xfId="0" applyFont="1" applyBorder="1" applyAlignment="1">
      <alignment horizontal="center"/>
    </xf>
    <xf numFmtId="0" fontId="10" fillId="0" borderId="25" xfId="0" applyFont="1" applyBorder="1" applyAlignment="1">
      <alignment horizontal="center"/>
    </xf>
    <xf numFmtId="0" fontId="34" fillId="0" borderId="27" xfId="0" applyFont="1" applyBorder="1"/>
    <xf numFmtId="0" fontId="0" fillId="41" borderId="26" xfId="0" applyFill="1" applyBorder="1"/>
    <xf numFmtId="0" fontId="0" fillId="0" borderId="26" xfId="0" applyBorder="1"/>
    <xf numFmtId="0" fontId="0" fillId="0" borderId="17" xfId="0" applyBorder="1"/>
    <xf numFmtId="0" fontId="69" fillId="0" borderId="25" xfId="0" applyFont="1" applyBorder="1"/>
    <xf numFmtId="0" fontId="68" fillId="0" borderId="30" xfId="0" applyFont="1" applyBorder="1" applyAlignment="1">
      <alignment horizontal="center"/>
    </xf>
    <xf numFmtId="0" fontId="0" fillId="41" borderId="18" xfId="0" applyFill="1" applyBorder="1" applyAlignment="1">
      <alignment horizontal="center"/>
    </xf>
    <xf numFmtId="0" fontId="0" fillId="41" borderId="0" xfId="0" applyFill="1" applyAlignment="1">
      <alignment horizontal="center"/>
    </xf>
    <xf numFmtId="169" fontId="69" fillId="41" borderId="31" xfId="46" applyNumberFormat="1" applyFont="1" applyFill="1" applyBorder="1" applyAlignment="1">
      <alignment horizontal="center"/>
    </xf>
    <xf numFmtId="169" fontId="69" fillId="41" borderId="33" xfId="46" applyNumberFormat="1" applyFont="1" applyFill="1" applyBorder="1" applyAlignment="1">
      <alignment horizontal="center"/>
    </xf>
    <xf numFmtId="0" fontId="69" fillId="0" borderId="34" xfId="0" applyFont="1" applyFill="1" applyBorder="1" applyAlignment="1">
      <alignment horizontal="left"/>
    </xf>
    <xf numFmtId="165" fontId="70" fillId="0" borderId="45" xfId="46" applyFont="1" applyFill="1" applyBorder="1" applyAlignment="1" applyProtection="1">
      <alignment vertical="center"/>
      <protection locked="0"/>
    </xf>
    <xf numFmtId="0" fontId="68" fillId="0" borderId="34" xfId="0" applyFont="1" applyFill="1" applyBorder="1" applyAlignment="1">
      <alignment horizontal="left"/>
    </xf>
    <xf numFmtId="0" fontId="69" fillId="0" borderId="30" xfId="0" applyFont="1" applyBorder="1" applyAlignment="1">
      <alignment horizontal="center"/>
    </xf>
    <xf numFmtId="0" fontId="44" fillId="0" borderId="30" xfId="0" applyFont="1" applyBorder="1" applyAlignment="1">
      <alignment horizontal="center"/>
    </xf>
    <xf numFmtId="0" fontId="69" fillId="0" borderId="34" xfId="0" applyFont="1" applyFill="1" applyBorder="1" applyAlignment="1">
      <alignment horizontal="left"/>
    </xf>
    <xf numFmtId="0" fontId="0" fillId="41" borderId="18" xfId="0" applyFill="1" applyBorder="1" applyAlignment="1">
      <alignment horizontal="center"/>
    </xf>
    <xf numFmtId="0" fontId="0" fillId="41" borderId="0" xfId="0" applyFill="1" applyAlignment="1">
      <alignment horizontal="center"/>
    </xf>
    <xf numFmtId="0" fontId="86" fillId="41" borderId="34" xfId="0" applyFont="1" applyFill="1" applyBorder="1" applyAlignment="1">
      <alignment horizontal="left" vertic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69" fillId="44" borderId="30" xfId="0" applyFont="1" applyFill="1" applyBorder="1"/>
    <xf numFmtId="0" fontId="0" fillId="41" borderId="18" xfId="0" applyFill="1" applyBorder="1" applyAlignment="1">
      <alignment horizontal="center"/>
    </xf>
    <xf numFmtId="0" fontId="0" fillId="41" borderId="0" xfId="0" applyFill="1" applyAlignment="1">
      <alignment horizontal="center"/>
    </xf>
    <xf numFmtId="0" fontId="66" fillId="0" borderId="30" xfId="0" applyFont="1" applyBorder="1" applyAlignment="1">
      <alignment horizontal="center"/>
    </xf>
    <xf numFmtId="0" fontId="32" fillId="41" borderId="0" xfId="1374" applyFont="1" applyFill="1"/>
    <xf numFmtId="0" fontId="106" fillId="41" borderId="0" xfId="1374" applyFill="1"/>
    <xf numFmtId="0" fontId="106" fillId="0" borderId="0" xfId="1374"/>
    <xf numFmtId="165" fontId="42" fillId="41" borderId="0" xfId="474" applyFont="1" applyFill="1" applyAlignment="1">
      <alignment vertical="center"/>
    </xf>
    <xf numFmtId="166" fontId="42" fillId="41" borderId="0" xfId="474" applyNumberFormat="1" applyFont="1" applyFill="1" applyAlignment="1">
      <alignment vertical="center"/>
    </xf>
    <xf numFmtId="0" fontId="11" fillId="41" borderId="0" xfId="1374" applyFont="1" applyFill="1"/>
    <xf numFmtId="0" fontId="33" fillId="41" borderId="0" xfId="1374" applyFont="1" applyFill="1" applyAlignment="1">
      <alignment horizontal="centerContinuous"/>
    </xf>
    <xf numFmtId="0" fontId="33" fillId="0" borderId="0" xfId="1374" applyFont="1" applyAlignment="1">
      <alignment horizontal="centerContinuous"/>
    </xf>
    <xf numFmtId="165" fontId="33" fillId="41" borderId="0" xfId="474" applyFont="1" applyFill="1" applyAlignment="1">
      <alignment horizontal="centerContinuous"/>
    </xf>
    <xf numFmtId="166" fontId="33" fillId="41" borderId="0" xfId="474" applyNumberFormat="1" applyFont="1" applyFill="1" applyAlignment="1">
      <alignment horizontal="centerContinuous"/>
    </xf>
    <xf numFmtId="0" fontId="106" fillId="41" borderId="0" xfId="1374" applyFill="1" applyAlignment="1">
      <alignment horizontal="right"/>
    </xf>
    <xf numFmtId="167" fontId="106" fillId="41" borderId="0" xfId="1374" applyNumberFormat="1" applyFill="1" applyAlignment="1">
      <alignment horizontal="centerContinuous"/>
    </xf>
    <xf numFmtId="165" fontId="42" fillId="41" borderId="0" xfId="474" applyFont="1" applyFill="1" applyAlignment="1">
      <alignment horizontal="centerContinuous"/>
    </xf>
    <xf numFmtId="165" fontId="42" fillId="41" borderId="0" xfId="474" applyFont="1" applyFill="1" applyAlignment="1">
      <alignment horizontal="right"/>
    </xf>
    <xf numFmtId="0" fontId="11" fillId="41" borderId="16" xfId="1374" applyFont="1" applyFill="1" applyBorder="1"/>
    <xf numFmtId="0" fontId="11" fillId="41" borderId="17" xfId="1374" applyFont="1" applyFill="1" applyBorder="1"/>
    <xf numFmtId="0" fontId="106" fillId="41" borderId="14" xfId="1374" applyFill="1" applyBorder="1"/>
    <xf numFmtId="0" fontId="11" fillId="0" borderId="16" xfId="1374" applyFont="1" applyBorder="1"/>
    <xf numFmtId="165" fontId="11" fillId="41" borderId="16" xfId="474" applyFont="1" applyFill="1" applyBorder="1" applyAlignment="1">
      <alignment horizontal="centerContinuous"/>
    </xf>
    <xf numFmtId="165" fontId="11" fillId="41" borderId="14" xfId="474" applyFont="1" applyFill="1" applyBorder="1" applyAlignment="1">
      <alignment horizontal="centerContinuous"/>
    </xf>
    <xf numFmtId="0" fontId="11" fillId="41" borderId="16" xfId="1374" applyFont="1" applyFill="1" applyBorder="1" applyAlignment="1">
      <alignment horizontal="centerContinuous"/>
    </xf>
    <xf numFmtId="0" fontId="11" fillId="41" borderId="14" xfId="1374" applyFont="1" applyFill="1" applyBorder="1" applyAlignment="1">
      <alignment horizontal="centerContinuous"/>
    </xf>
    <xf numFmtId="0" fontId="11" fillId="41" borderId="17" xfId="1374" applyFont="1" applyFill="1" applyBorder="1" applyAlignment="1">
      <alignment horizontal="centerContinuous"/>
    </xf>
    <xf numFmtId="166" fontId="11" fillId="41" borderId="14" xfId="474" applyNumberFormat="1" applyFont="1" applyFill="1" applyBorder="1" applyAlignment="1">
      <alignment vertical="center"/>
    </xf>
    <xf numFmtId="0" fontId="106" fillId="41" borderId="18" xfId="1374" applyFill="1" applyBorder="1"/>
    <xf numFmtId="0" fontId="106" fillId="41" borderId="19" xfId="1374" applyFill="1" applyBorder="1"/>
    <xf numFmtId="0" fontId="11" fillId="0" borderId="20" xfId="1374" applyFont="1" applyBorder="1" applyAlignment="1">
      <alignment horizontal="centerContinuous"/>
    </xf>
    <xf numFmtId="0" fontId="11" fillId="41" borderId="21" xfId="1374" applyFont="1" applyFill="1" applyBorder="1" applyAlignment="1">
      <alignment horizontal="centerContinuous"/>
    </xf>
    <xf numFmtId="165" fontId="11" fillId="41" borderId="20" xfId="474" applyFont="1" applyFill="1" applyBorder="1" applyAlignment="1">
      <alignment horizontal="centerContinuous"/>
    </xf>
    <xf numFmtId="165" fontId="11" fillId="41" borderId="22" xfId="474" applyFont="1" applyFill="1" applyBorder="1" applyAlignment="1">
      <alignment horizontal="centerContinuous"/>
    </xf>
    <xf numFmtId="0" fontId="11" fillId="41" borderId="20" xfId="1374" applyFont="1" applyFill="1" applyBorder="1" applyAlignment="1">
      <alignment horizontal="centerContinuous"/>
    </xf>
    <xf numFmtId="0" fontId="11" fillId="41" borderId="22" xfId="1374" applyFont="1" applyFill="1" applyBorder="1" applyAlignment="1">
      <alignment horizontal="centerContinuous"/>
    </xf>
    <xf numFmtId="166" fontId="11" fillId="41" borderId="22" xfId="474" applyNumberFormat="1" applyFont="1" applyFill="1" applyBorder="1" applyAlignment="1">
      <alignment horizontal="centerContinuous"/>
    </xf>
    <xf numFmtId="0" fontId="106" fillId="0" borderId="18" xfId="1374" applyBorder="1"/>
    <xf numFmtId="165" fontId="42" fillId="41" borderId="18" xfId="474" applyFont="1" applyFill="1" applyBorder="1" applyAlignment="1">
      <alignment vertical="center"/>
    </xf>
    <xf numFmtId="165" fontId="42" fillId="41" borderId="19" xfId="474" applyFont="1" applyFill="1" applyBorder="1" applyAlignment="1">
      <alignment vertical="center"/>
    </xf>
    <xf numFmtId="165" fontId="42" fillId="41" borderId="17" xfId="474" applyFont="1" applyFill="1" applyBorder="1" applyAlignment="1">
      <alignment vertical="center"/>
    </xf>
    <xf numFmtId="0" fontId="106" fillId="41" borderId="17" xfId="1374" applyFill="1" applyBorder="1"/>
    <xf numFmtId="166" fontId="42" fillId="41" borderId="14" xfId="474" applyNumberFormat="1" applyFont="1" applyFill="1" applyBorder="1" applyAlignment="1">
      <alignment vertical="center"/>
    </xf>
    <xf numFmtId="165" fontId="42" fillId="41" borderId="0" xfId="474" applyFont="1" applyFill="1" applyBorder="1" applyAlignment="1">
      <alignment vertical="center"/>
    </xf>
    <xf numFmtId="166" fontId="42" fillId="41" borderId="19" xfId="474" applyNumberFormat="1" applyFont="1" applyFill="1" applyBorder="1" applyAlignment="1">
      <alignment vertical="center"/>
    </xf>
    <xf numFmtId="0" fontId="11" fillId="41" borderId="19" xfId="1374" applyFont="1" applyFill="1" applyBorder="1"/>
    <xf numFmtId="0" fontId="106" fillId="41" borderId="18" xfId="1374" applyFill="1" applyBorder="1" applyAlignment="1">
      <alignment horizontal="center"/>
    </xf>
    <xf numFmtId="0" fontId="106" fillId="41" borderId="0" xfId="1374" applyFill="1" applyAlignment="1">
      <alignment horizontal="center"/>
    </xf>
    <xf numFmtId="0" fontId="106" fillId="41" borderId="19" xfId="1374" applyFill="1" applyBorder="1" applyAlignment="1">
      <alignment horizontal="center"/>
    </xf>
    <xf numFmtId="0" fontId="106" fillId="0" borderId="16" xfId="1374" applyBorder="1"/>
    <xf numFmtId="0" fontId="106" fillId="41" borderId="17" xfId="1374" applyFill="1" applyBorder="1" applyAlignment="1">
      <alignment horizontal="left"/>
    </xf>
    <xf numFmtId="0" fontId="106" fillId="41" borderId="20" xfId="1374" applyFill="1" applyBorder="1"/>
    <xf numFmtId="0" fontId="106" fillId="41" borderId="21" xfId="1374" applyFill="1" applyBorder="1"/>
    <xf numFmtId="0" fontId="106" fillId="41" borderId="22" xfId="1374" applyFill="1" applyBorder="1"/>
    <xf numFmtId="165" fontId="42" fillId="41" borderId="20" xfId="474" applyFont="1" applyFill="1" applyBorder="1" applyAlignment="1">
      <alignment vertical="center"/>
    </xf>
    <xf numFmtId="165" fontId="42" fillId="41" borderId="22" xfId="474" applyFont="1" applyFill="1" applyBorder="1" applyAlignment="1">
      <alignment vertical="center"/>
    </xf>
    <xf numFmtId="165" fontId="42" fillId="41" borderId="21" xfId="474" applyFont="1" applyFill="1" applyBorder="1" applyAlignment="1">
      <alignment vertical="center"/>
    </xf>
    <xf numFmtId="166" fontId="42" fillId="41" borderId="22" xfId="474" applyNumberFormat="1" applyFont="1" applyFill="1" applyBorder="1" applyAlignment="1">
      <alignment vertical="center"/>
    </xf>
    <xf numFmtId="0" fontId="10" fillId="41" borderId="23" xfId="1374" applyFont="1" applyFill="1" applyBorder="1" applyAlignment="1">
      <alignment horizontal="centerContinuous"/>
    </xf>
    <xf numFmtId="0" fontId="10" fillId="41" borderId="23" xfId="1374" applyFont="1" applyFill="1" applyBorder="1"/>
    <xf numFmtId="0" fontId="10" fillId="0" borderId="24" xfId="1374" applyFont="1" applyBorder="1" applyAlignment="1">
      <alignment horizontal="center"/>
    </xf>
    <xf numFmtId="0" fontId="10" fillId="41" borderId="25" xfId="1374" applyFont="1" applyFill="1" applyBorder="1" applyAlignment="1">
      <alignment horizontal="center"/>
    </xf>
    <xf numFmtId="165" fontId="10" fillId="41" borderId="24" xfId="474" applyFont="1" applyFill="1" applyBorder="1" applyAlignment="1">
      <alignment horizontal="center"/>
    </xf>
    <xf numFmtId="0" fontId="10" fillId="41" borderId="24" xfId="1374" applyFont="1" applyFill="1" applyBorder="1" applyAlignment="1">
      <alignment horizontal="center"/>
    </xf>
    <xf numFmtId="0" fontId="10" fillId="41" borderId="23" xfId="1374" applyFont="1" applyFill="1" applyBorder="1" applyAlignment="1">
      <alignment horizontal="center"/>
    </xf>
    <xf numFmtId="165" fontId="10" fillId="41" borderId="23" xfId="474" applyFont="1" applyFill="1" applyBorder="1" applyAlignment="1">
      <alignment horizontal="center"/>
    </xf>
    <xf numFmtId="0" fontId="10" fillId="41" borderId="24" xfId="1374" applyFont="1" applyFill="1" applyBorder="1" applyAlignment="1">
      <alignment horizontal="centerContinuous"/>
    </xf>
    <xf numFmtId="166" fontId="10" fillId="41" borderId="24" xfId="474" applyNumberFormat="1" applyFont="1" applyFill="1" applyBorder="1" applyAlignment="1">
      <alignment horizontal="center"/>
    </xf>
    <xf numFmtId="0" fontId="106" fillId="41" borderId="25" xfId="1374" applyFill="1" applyBorder="1"/>
    <xf numFmtId="0" fontId="106" fillId="41" borderId="16" xfId="1374" applyFill="1" applyBorder="1"/>
    <xf numFmtId="0" fontId="10" fillId="0" borderId="25" xfId="1374" applyFont="1" applyBorder="1" applyAlignment="1">
      <alignment horizontal="center"/>
    </xf>
    <xf numFmtId="0" fontId="10" fillId="41" borderId="26" xfId="1374" applyFont="1" applyFill="1" applyBorder="1" applyAlignment="1">
      <alignment horizontal="center"/>
    </xf>
    <xf numFmtId="165" fontId="10" fillId="41" borderId="25" xfId="474" applyFont="1" applyFill="1" applyBorder="1" applyAlignment="1">
      <alignment horizontal="center"/>
    </xf>
    <xf numFmtId="165" fontId="10" fillId="41" borderId="16" xfId="474" applyFont="1" applyFill="1" applyBorder="1" applyAlignment="1">
      <alignment horizontal="center"/>
    </xf>
    <xf numFmtId="0" fontId="10" fillId="41" borderId="25" xfId="1374" applyFont="1" applyFill="1" applyBorder="1" applyAlignment="1">
      <alignment horizontal="centerContinuous"/>
    </xf>
    <xf numFmtId="0" fontId="10" fillId="41" borderId="16" xfId="1374" applyFont="1" applyFill="1" applyBorder="1" applyAlignment="1">
      <alignment horizontal="centerContinuous"/>
    </xf>
    <xf numFmtId="0" fontId="10" fillId="41" borderId="17" xfId="1374" applyFont="1" applyFill="1" applyBorder="1" applyAlignment="1">
      <alignment horizontal="centerContinuous"/>
    </xf>
    <xf numFmtId="0" fontId="10" fillId="41" borderId="14" xfId="1374" applyFont="1" applyFill="1" applyBorder="1" applyAlignment="1">
      <alignment horizontal="centerContinuous"/>
    </xf>
    <xf numFmtId="166" fontId="10" fillId="41" borderId="25" xfId="474" applyNumberFormat="1" applyFont="1" applyFill="1" applyBorder="1" applyAlignment="1">
      <alignment horizontal="center"/>
    </xf>
    <xf numFmtId="0" fontId="34" fillId="41" borderId="27" xfId="1374" applyFont="1" applyFill="1" applyBorder="1"/>
    <xf numFmtId="0" fontId="36" fillId="41" borderId="18" xfId="1374" applyFont="1" applyFill="1" applyBorder="1"/>
    <xf numFmtId="0" fontId="36" fillId="41" borderId="0" xfId="1374" applyFont="1" applyFill="1"/>
    <xf numFmtId="0" fontId="34" fillId="0" borderId="27" xfId="1374" applyFont="1" applyBorder="1"/>
    <xf numFmtId="165" fontId="34" fillId="41" borderId="27" xfId="474" applyFont="1" applyFill="1" applyBorder="1" applyAlignment="1">
      <alignment vertical="center"/>
    </xf>
    <xf numFmtId="165" fontId="34" fillId="41" borderId="19" xfId="474" applyFont="1" applyFill="1" applyBorder="1" applyAlignment="1">
      <alignment vertical="center"/>
    </xf>
    <xf numFmtId="0" fontId="34" fillId="41" borderId="19" xfId="1374" applyFont="1" applyFill="1" applyBorder="1"/>
    <xf numFmtId="0" fontId="34" fillId="41" borderId="0" xfId="1374" applyFont="1" applyFill="1"/>
    <xf numFmtId="166" fontId="34" fillId="41" borderId="27" xfId="474" applyNumberFormat="1" applyFont="1" applyFill="1" applyBorder="1" applyAlignment="1">
      <alignment vertical="center"/>
    </xf>
    <xf numFmtId="0" fontId="34" fillId="41" borderId="18" xfId="1374" applyFont="1" applyFill="1" applyBorder="1"/>
    <xf numFmtId="0" fontId="34" fillId="41" borderId="27" xfId="1374" applyFont="1" applyFill="1" applyBorder="1" applyAlignment="1">
      <alignment horizontal="center"/>
    </xf>
    <xf numFmtId="165" fontId="34" fillId="41" borderId="27" xfId="474" applyFont="1" applyFill="1" applyBorder="1" applyAlignment="1">
      <alignment horizontal="center"/>
    </xf>
    <xf numFmtId="165" fontId="34" fillId="41" borderId="19" xfId="474" applyFont="1" applyFill="1" applyBorder="1" applyAlignment="1">
      <alignment horizontal="centerContinuous"/>
    </xf>
    <xf numFmtId="0" fontId="34" fillId="41" borderId="19" xfId="1374" applyFont="1" applyFill="1" applyBorder="1" applyAlignment="1">
      <alignment horizontal="centerContinuous"/>
    </xf>
    <xf numFmtId="0" fontId="34" fillId="41" borderId="0" xfId="1374" applyFont="1" applyFill="1" applyAlignment="1">
      <alignment horizontal="centerContinuous"/>
    </xf>
    <xf numFmtId="166" fontId="34" fillId="41" borderId="27" xfId="474" applyNumberFormat="1" applyFont="1" applyFill="1" applyBorder="1" applyAlignment="1">
      <alignment horizontal="center"/>
    </xf>
    <xf numFmtId="0" fontId="68" fillId="41" borderId="30" xfId="1374" applyFont="1" applyFill="1" applyBorder="1" applyAlignment="1">
      <alignment horizontal="right"/>
    </xf>
    <xf numFmtId="0" fontId="68" fillId="0" borderId="34" xfId="1374" applyFont="1" applyBorder="1" applyAlignment="1">
      <alignment horizontal="left"/>
    </xf>
    <xf numFmtId="165" fontId="70" fillId="0" borderId="45" xfId="474" applyFont="1" applyFill="1" applyBorder="1" applyAlignment="1" applyProtection="1">
      <alignment vertical="center"/>
      <protection locked="0"/>
    </xf>
    <xf numFmtId="0" fontId="69" fillId="0" borderId="30" xfId="1374" applyFont="1" applyBorder="1"/>
    <xf numFmtId="0" fontId="69" fillId="0" borderId="30" xfId="1374" applyFont="1" applyBorder="1" applyAlignment="1">
      <alignment horizontal="center"/>
    </xf>
    <xf numFmtId="165" fontId="70" fillId="41" borderId="15" xfId="474" applyFont="1" applyFill="1" applyBorder="1" applyAlignment="1" applyProtection="1">
      <alignment vertical="center"/>
      <protection locked="0"/>
    </xf>
    <xf numFmtId="165" fontId="69" fillId="41" borderId="30" xfId="474" applyFont="1" applyFill="1" applyBorder="1" applyAlignment="1">
      <alignment horizontal="center"/>
    </xf>
    <xf numFmtId="168" fontId="70" fillId="41" borderId="36" xfId="475" applyNumberFormat="1" applyFont="1" applyFill="1" applyBorder="1" applyAlignment="1" applyProtection="1">
      <alignment vertical="center"/>
      <protection locked="0"/>
    </xf>
    <xf numFmtId="168" fontId="70" fillId="41" borderId="30" xfId="475" applyNumberFormat="1" applyFont="1" applyFill="1" applyBorder="1" applyAlignment="1" applyProtection="1">
      <alignment vertical="center"/>
      <protection locked="0"/>
    </xf>
    <xf numFmtId="168" fontId="70" fillId="41" borderId="30" xfId="475" quotePrefix="1" applyNumberFormat="1" applyFont="1" applyFill="1" applyBorder="1" applyAlignment="1" applyProtection="1">
      <alignment horizontal="center"/>
      <protection locked="0"/>
    </xf>
    <xf numFmtId="165" fontId="70" fillId="41" borderId="30" xfId="474" applyFont="1" applyFill="1" applyBorder="1" applyAlignment="1" applyProtection="1">
      <alignment vertical="center"/>
      <protection locked="0"/>
    </xf>
    <xf numFmtId="165" fontId="70" fillId="41" borderId="45" xfId="474" applyFont="1" applyFill="1" applyBorder="1" applyAlignment="1" applyProtection="1">
      <alignment vertical="center"/>
      <protection locked="0"/>
    </xf>
    <xf numFmtId="169" fontId="69" fillId="41" borderId="31" xfId="474" applyNumberFormat="1" applyFont="1" applyFill="1" applyBorder="1" applyAlignment="1">
      <alignment horizontal="center"/>
    </xf>
    <xf numFmtId="165" fontId="69" fillId="41" borderId="33" xfId="474" applyFont="1" applyFill="1" applyBorder="1" applyAlignment="1">
      <alignment horizontal="center"/>
    </xf>
    <xf numFmtId="169" fontId="69" fillId="41" borderId="33" xfId="474" applyNumberFormat="1" applyFont="1" applyFill="1" applyBorder="1" applyAlignment="1">
      <alignment horizontal="center"/>
    </xf>
    <xf numFmtId="166" fontId="70" fillId="41" borderId="35" xfId="474" applyNumberFormat="1" applyFont="1" applyFill="1" applyBorder="1" applyAlignment="1" applyProtection="1">
      <alignment vertical="center"/>
      <protection locked="0"/>
    </xf>
    <xf numFmtId="0" fontId="69" fillId="41" borderId="0" xfId="1374" applyFont="1" applyFill="1"/>
    <xf numFmtId="0" fontId="69" fillId="0" borderId="34" xfId="1374" applyFont="1" applyBorder="1" applyAlignment="1">
      <alignment horizontal="left"/>
    </xf>
    <xf numFmtId="0" fontId="44" fillId="0" borderId="30" xfId="1374" applyFont="1" applyBorder="1" applyAlignment="1">
      <alignment horizontal="center"/>
    </xf>
    <xf numFmtId="0" fontId="66" fillId="0" borderId="30" xfId="1374" applyFont="1" applyBorder="1" applyAlignment="1">
      <alignment horizontal="center"/>
    </xf>
    <xf numFmtId="0" fontId="69" fillId="43" borderId="30" xfId="1374" applyFont="1" applyFill="1" applyBorder="1"/>
    <xf numFmtId="0" fontId="86" fillId="41" borderId="34" xfId="1374" applyFont="1" applyFill="1" applyBorder="1" applyAlignment="1">
      <alignment horizontal="left" vertical="center"/>
    </xf>
    <xf numFmtId="0" fontId="69" fillId="41" borderId="27" xfId="1374" applyFont="1" applyFill="1" applyBorder="1"/>
    <xf numFmtId="165" fontId="69" fillId="41" borderId="27" xfId="474" applyFont="1" applyFill="1" applyBorder="1" applyAlignment="1">
      <alignment horizontal="center"/>
    </xf>
    <xf numFmtId="169" fontId="69" fillId="41" borderId="18" xfId="474" applyNumberFormat="1" applyFont="1" applyFill="1" applyBorder="1" applyAlignment="1">
      <alignment horizontal="center"/>
    </xf>
    <xf numFmtId="169" fontId="69" fillId="41" borderId="0" xfId="474" applyNumberFormat="1" applyFont="1" applyFill="1" applyBorder="1" applyAlignment="1">
      <alignment horizontal="center"/>
    </xf>
    <xf numFmtId="165" fontId="69" fillId="41" borderId="21" xfId="474" applyFont="1" applyFill="1" applyBorder="1" applyAlignment="1">
      <alignment horizontal="center"/>
    </xf>
    <xf numFmtId="169" fontId="69" fillId="41" borderId="19" xfId="474" applyNumberFormat="1" applyFont="1" applyFill="1" applyBorder="1" applyAlignment="1">
      <alignment horizontal="center"/>
    </xf>
    <xf numFmtId="166" fontId="69" fillId="41" borderId="19" xfId="474" applyNumberFormat="1" applyFont="1" applyFill="1" applyBorder="1" applyAlignment="1">
      <alignment horizontal="center"/>
    </xf>
    <xf numFmtId="0" fontId="69" fillId="0" borderId="25" xfId="1374" applyFont="1" applyBorder="1"/>
    <xf numFmtId="0" fontId="69" fillId="41" borderId="25" xfId="1374" applyFont="1" applyFill="1" applyBorder="1"/>
    <xf numFmtId="165" fontId="69" fillId="41" borderId="24" xfId="474" applyFont="1" applyFill="1" applyBorder="1" applyAlignment="1">
      <alignment vertical="center"/>
    </xf>
    <xf numFmtId="166" fontId="69" fillId="41" borderId="24" xfId="474" applyNumberFormat="1" applyFont="1" applyFill="1" applyBorder="1" applyAlignment="1">
      <alignment vertical="center"/>
    </xf>
    <xf numFmtId="0" fontId="106" fillId="0" borderId="26" xfId="1374" applyBorder="1"/>
    <xf numFmtId="165" fontId="42" fillId="41" borderId="23" xfId="474" applyFont="1" applyFill="1" applyBorder="1" applyAlignment="1">
      <alignment vertical="center"/>
    </xf>
    <xf numFmtId="0" fontId="106" fillId="41" borderId="26" xfId="1374" applyFill="1" applyBorder="1"/>
    <xf numFmtId="165" fontId="42" fillId="41" borderId="26" xfId="474" applyFont="1" applyFill="1" applyBorder="1" applyAlignment="1">
      <alignment vertical="center"/>
    </xf>
    <xf numFmtId="0" fontId="11" fillId="41" borderId="14" xfId="1374" applyFont="1" applyFill="1" applyBorder="1" applyAlignment="1">
      <alignment horizontal="center"/>
    </xf>
    <xf numFmtId="0" fontId="106" fillId="0" borderId="17" xfId="1374" applyBorder="1"/>
    <xf numFmtId="165" fontId="11" fillId="41" borderId="17" xfId="474" applyFont="1" applyFill="1" applyBorder="1" applyAlignment="1">
      <alignment horizontal="centerContinuous"/>
    </xf>
    <xf numFmtId="0" fontId="106" fillId="41" borderId="28" xfId="1374" applyFill="1" applyBorder="1"/>
    <xf numFmtId="0" fontId="11" fillId="41" borderId="19" xfId="1374" applyFont="1" applyFill="1" applyBorder="1" applyAlignment="1">
      <alignment horizontal="center"/>
    </xf>
    <xf numFmtId="0" fontId="106" fillId="41" borderId="29" xfId="1374" applyFill="1" applyBorder="1"/>
    <xf numFmtId="0" fontId="106" fillId="41" borderId="22" xfId="1374" applyFill="1" applyBorder="1" applyAlignment="1">
      <alignment horizontal="center"/>
    </xf>
    <xf numFmtId="165" fontId="42" fillId="41" borderId="18" xfId="474" applyFont="1" applyFill="1" applyBorder="1" applyAlignment="1">
      <alignment horizontal="centerContinuous"/>
    </xf>
    <xf numFmtId="165" fontId="42" fillId="41" borderId="0" xfId="474" applyFont="1" applyFill="1" applyBorder="1" applyAlignment="1">
      <alignment horizontal="centerContinuous"/>
    </xf>
    <xf numFmtId="165" fontId="10" fillId="41" borderId="16" xfId="474" applyFont="1" applyFill="1" applyBorder="1" applyAlignment="1">
      <alignment horizontal="centerContinuous"/>
    </xf>
    <xf numFmtId="165" fontId="10" fillId="41" borderId="17" xfId="474" applyFont="1" applyFill="1" applyBorder="1" applyAlignment="1">
      <alignment horizontal="centerContinuous"/>
    </xf>
    <xf numFmtId="165" fontId="10" fillId="41" borderId="18" xfId="474" applyFont="1" applyFill="1" applyBorder="1" applyAlignment="1"/>
    <xf numFmtId="165" fontId="42" fillId="41" borderId="0" xfId="474" applyFont="1" applyFill="1" applyBorder="1" applyAlignment="1"/>
    <xf numFmtId="0" fontId="106" fillId="0" borderId="21" xfId="1374" applyBorder="1"/>
    <xf numFmtId="0" fontId="41" fillId="41" borderId="0" xfId="1374" applyFont="1" applyFill="1"/>
    <xf numFmtId="0" fontId="106" fillId="41" borderId="18" xfId="1374" applyFill="1" applyBorder="1" applyAlignment="1">
      <alignment horizontal="center"/>
    </xf>
    <xf numFmtId="0" fontId="106" fillId="41" borderId="0" xfId="1374" applyFill="1" applyAlignment="1">
      <alignment horizontal="center"/>
    </xf>
    <xf numFmtId="0" fontId="68" fillId="41" borderId="30" xfId="1374" applyFont="1" applyFill="1" applyBorder="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68" fillId="41" borderId="30" xfId="0" applyFont="1" applyFill="1" applyBorder="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69" fillId="0" borderId="30" xfId="1374" applyFont="1" applyFill="1" applyBorder="1"/>
    <xf numFmtId="0" fontId="37" fillId="43" borderId="25" xfId="0" applyFont="1" applyFill="1" applyBorder="1" applyAlignment="1">
      <alignment horizontal="center" vertical="center" wrapText="1"/>
    </xf>
    <xf numFmtId="0" fontId="37" fillId="43" borderId="26" xfId="0" applyFont="1" applyFill="1" applyBorder="1" applyAlignment="1">
      <alignment horizontal="center" vertical="center" wrapText="1"/>
    </xf>
    <xf numFmtId="0" fontId="106" fillId="41" borderId="18" xfId="1374" applyFill="1" applyBorder="1" applyAlignment="1">
      <alignment horizontal="center"/>
    </xf>
    <xf numFmtId="0" fontId="106" fillId="41" borderId="0" xfId="1374" applyFill="1" applyAlignment="1">
      <alignment horizontal="center"/>
    </xf>
    <xf numFmtId="167" fontId="39" fillId="43" borderId="0" xfId="0" applyNumberFormat="1" applyFont="1" applyFill="1" applyAlignment="1">
      <alignment horizontal="center"/>
    </xf>
    <xf numFmtId="0" fontId="37" fillId="43" borderId="0" xfId="0" applyFont="1" applyFill="1" applyAlignment="1">
      <alignment horizontal="center" vertical="center" wrapText="1"/>
    </xf>
    <xf numFmtId="0" fontId="31" fillId="43" borderId="0" xfId="0" applyFont="1" applyFill="1" applyAlignment="1">
      <alignment horizontal="center"/>
    </xf>
    <xf numFmtId="0" fontId="31" fillId="0" borderId="15" xfId="0" applyFont="1" applyBorder="1"/>
    <xf numFmtId="0" fontId="31" fillId="0" borderId="36" xfId="0" applyFont="1" applyBorder="1" applyAlignment="1">
      <alignment horizontal="center"/>
    </xf>
    <xf numFmtId="171" fontId="31" fillId="0" borderId="15" xfId="0" applyNumberFormat="1" applyFont="1" applyBorder="1"/>
    <xf numFmtId="170" fontId="37" fillId="0" borderId="15" xfId="0" applyNumberFormat="1" applyFont="1" applyBorder="1"/>
    <xf numFmtId="0" fontId="31" fillId="43" borderId="19" xfId="0" applyFont="1" applyFill="1" applyBorder="1"/>
    <xf numFmtId="0" fontId="69" fillId="0" borderId="30" xfId="1377" applyFont="1" applyFill="1" applyBorder="1"/>
    <xf numFmtId="0" fontId="68" fillId="0" borderId="34" xfId="1377" applyFont="1" applyBorder="1" applyAlignment="1">
      <alignment horizontal="left"/>
    </xf>
    <xf numFmtId="0" fontId="69" fillId="0" borderId="34" xfId="1377" applyFont="1" applyBorder="1" applyAlignment="1">
      <alignment horizontal="left"/>
    </xf>
    <xf numFmtId="0" fontId="69" fillId="0" borderId="34" xfId="1377" applyFont="1" applyBorder="1" applyAlignment="1">
      <alignment horizontal="left"/>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1" fillId="0" borderId="17" xfId="1374" applyFont="1" applyBorder="1"/>
    <xf numFmtId="0" fontId="11" fillId="0" borderId="21" xfId="1374" applyFont="1" applyBorder="1" applyAlignment="1">
      <alignment horizontal="centerContinuous"/>
    </xf>
    <xf numFmtId="0" fontId="106" fillId="0" borderId="0" xfId="1374" applyBorder="1"/>
    <xf numFmtId="0" fontId="10" fillId="0" borderId="27" xfId="1374" applyFont="1" applyBorder="1" applyAlignment="1">
      <alignment horizontal="center"/>
    </xf>
    <xf numFmtId="0" fontId="106" fillId="0" borderId="20" xfId="1374" applyBorder="1"/>
    <xf numFmtId="0" fontId="69" fillId="43" borderId="27" xfId="1374" applyFont="1" applyFill="1" applyBorder="1" applyAlignment="1">
      <alignment horizontal="center"/>
    </xf>
    <xf numFmtId="0" fontId="69" fillId="41" borderId="27" xfId="1374" applyFont="1" applyFill="1" applyBorder="1" applyAlignment="1">
      <alignment horizontal="center"/>
    </xf>
    <xf numFmtId="0" fontId="69" fillId="0" borderId="25" xfId="1374" applyFont="1" applyBorder="1" applyAlignment="1">
      <alignment horizontal="center"/>
    </xf>
    <xf numFmtId="0" fontId="69" fillId="41" borderId="25" xfId="1374" applyFont="1" applyFill="1" applyBorder="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31" fillId="0" borderId="25" xfId="1374" applyFont="1" applyBorder="1" applyAlignment="1">
      <alignment horizontal="center"/>
    </xf>
    <xf numFmtId="0" fontId="31" fillId="41" borderId="25" xfId="1374" applyFont="1" applyFill="1" applyBorder="1" applyAlignment="1">
      <alignment horizontal="center"/>
    </xf>
    <xf numFmtId="165" fontId="31" fillId="41" borderId="24" xfId="474" applyFont="1" applyFill="1" applyBorder="1" applyAlignment="1">
      <alignment vertical="center"/>
    </xf>
    <xf numFmtId="0" fontId="31" fillId="41" borderId="27" xfId="1374" applyFont="1" applyFill="1" applyBorder="1"/>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68" fillId="0" borderId="34" xfId="1377" applyFont="1" applyFill="1" applyBorder="1" applyAlignment="1">
      <alignment horizontal="left"/>
    </xf>
    <xf numFmtId="0" fontId="106" fillId="41" borderId="18" xfId="1374" applyFill="1" applyBorder="1" applyAlignment="1">
      <alignment horizontal="center"/>
    </xf>
    <xf numFmtId="0" fontId="106" fillId="41" borderId="0" xfId="1374" applyFill="1" applyAlignment="1">
      <alignment horizontal="center"/>
    </xf>
    <xf numFmtId="0" fontId="68" fillId="41" borderId="30" xfId="1377" applyFont="1" applyFill="1" applyBorder="1" applyAlignment="1">
      <alignment horizontal="right"/>
    </xf>
    <xf numFmtId="0" fontId="69" fillId="0" borderId="30" xfId="1377" applyFont="1" applyBorder="1"/>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44" fillId="0" borderId="30" xfId="1377" applyFont="1" applyBorder="1" applyAlignment="1">
      <alignment horizontal="center"/>
    </xf>
    <xf numFmtId="0" fontId="42" fillId="41" borderId="0" xfId="1377" applyFill="1"/>
    <xf numFmtId="0" fontId="69" fillId="41" borderId="0" xfId="1377" applyFont="1" applyFill="1"/>
    <xf numFmtId="0" fontId="106" fillId="41" borderId="18" xfId="1374" applyFill="1" applyBorder="1" applyAlignment="1">
      <alignment horizontal="center"/>
    </xf>
    <xf numFmtId="0" fontId="106" fillId="41" borderId="0" xfId="1374" applyFill="1" applyAlignment="1">
      <alignment horizontal="center"/>
    </xf>
    <xf numFmtId="0" fontId="68" fillId="0" borderId="30" xfId="1377" applyFont="1" applyFill="1" applyBorder="1" applyAlignment="1">
      <alignment horizontal="right"/>
    </xf>
    <xf numFmtId="0" fontId="69" fillId="0" borderId="34" xfId="1377" applyFont="1" applyFill="1" applyBorder="1" applyAlignment="1">
      <alignment horizontal="left"/>
    </xf>
    <xf numFmtId="0" fontId="106" fillId="41" borderId="18" xfId="1374" applyFill="1" applyBorder="1" applyAlignment="1">
      <alignment horizontal="center"/>
    </xf>
    <xf numFmtId="0" fontId="106" fillId="41" borderId="0" xfId="1374" applyFill="1" applyAlignment="1">
      <alignment horizontal="center"/>
    </xf>
    <xf numFmtId="0" fontId="64" fillId="0" borderId="30" xfId="1374" applyFont="1" applyBorder="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31" fillId="79" borderId="15" xfId="0" applyFont="1" applyFill="1" applyBorder="1"/>
    <xf numFmtId="0" fontId="31" fillId="79" borderId="36" xfId="0" applyFont="1" applyFill="1" applyBorder="1" applyAlignment="1">
      <alignment horizontal="center"/>
    </xf>
    <xf numFmtId="171" fontId="31" fillId="79" borderId="34" xfId="0" applyNumberFormat="1" applyFont="1" applyFill="1" applyBorder="1"/>
    <xf numFmtId="170" fontId="37" fillId="79" borderId="15" xfId="0" applyNumberFormat="1" applyFont="1" applyFill="1" applyBorder="1"/>
    <xf numFmtId="0" fontId="31" fillId="79" borderId="15" xfId="0" applyFont="1" applyFill="1" applyBorder="1" applyAlignment="1">
      <alignment horizontal="center"/>
    </xf>
    <xf numFmtId="2" fontId="37" fillId="79" borderId="19" xfId="0" applyNumberFormat="1" applyFont="1" applyFill="1" applyBorder="1" applyAlignment="1">
      <alignment horizontal="center"/>
    </xf>
    <xf numFmtId="0" fontId="31" fillId="79" borderId="32" xfId="0" applyFont="1" applyFill="1" applyBorder="1" applyAlignment="1">
      <alignment horizontal="center"/>
    </xf>
    <xf numFmtId="0" fontId="31" fillId="79" borderId="0" xfId="0" applyFont="1" applyFill="1" applyAlignment="1">
      <alignment horizontal="center"/>
    </xf>
    <xf numFmtId="168" fontId="31" fillId="79" borderId="0" xfId="47" applyNumberFormat="1" applyFont="1" applyFill="1" applyBorder="1" applyAlignment="1">
      <alignment horizontal="center"/>
    </xf>
    <xf numFmtId="0" fontId="11" fillId="79" borderId="46" xfId="0" applyFont="1" applyFill="1" applyBorder="1" applyAlignment="1">
      <alignment horizontal="center"/>
    </xf>
    <xf numFmtId="0" fontId="42" fillId="79" borderId="0" xfId="0" applyFont="1" applyFill="1"/>
    <xf numFmtId="0" fontId="69" fillId="0" borderId="27" xfId="1377" applyFont="1" applyFill="1" applyBorder="1"/>
    <xf numFmtId="165" fontId="70" fillId="41" borderId="15" xfId="474" applyFont="1" applyFill="1" applyBorder="1" applyAlignment="1" applyProtection="1">
      <alignment horizontal="center" vertical="center"/>
      <protection locked="0"/>
    </xf>
    <xf numFmtId="0" fontId="106" fillId="41" borderId="18" xfId="1374" applyFill="1" applyBorder="1" applyAlignment="1">
      <alignment horizontal="center"/>
    </xf>
    <xf numFmtId="0" fontId="106" fillId="41" borderId="0" xfId="1374" applyFill="1" applyAlignment="1">
      <alignment horizontal="center"/>
    </xf>
    <xf numFmtId="2" fontId="37" fillId="44" borderId="19" xfId="0" applyNumberFormat="1" applyFont="1" applyFill="1" applyBorder="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41" fillId="0" borderId="30" xfId="1374" applyFont="1" applyBorder="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34" fillId="0" borderId="24" xfId="0" applyFont="1" applyBorder="1" applyAlignment="1">
      <alignment vertical="center"/>
    </xf>
    <xf numFmtId="174" fontId="109" fillId="44" borderId="24" xfId="93" applyNumberFormat="1" applyFont="1" applyFill="1" applyBorder="1" applyAlignment="1">
      <alignment vertical="center"/>
    </xf>
    <xf numFmtId="0" fontId="106" fillId="41" borderId="18" xfId="1374" applyFill="1" applyBorder="1" applyAlignment="1">
      <alignment horizontal="center"/>
    </xf>
    <xf numFmtId="0" fontId="106" fillId="41" borderId="0" xfId="1374" applyFill="1" applyAlignment="1">
      <alignment horizontal="center"/>
    </xf>
    <xf numFmtId="0" fontId="37" fillId="43" borderId="25" xfId="0" applyFont="1" applyFill="1" applyBorder="1" applyAlignment="1">
      <alignment horizontal="center" vertical="center" wrapText="1"/>
    </xf>
    <xf numFmtId="0" fontId="37" fillId="43" borderId="26" xfId="0" applyFont="1" applyFill="1" applyBorder="1" applyAlignment="1">
      <alignment horizontal="center" vertical="center" wrapText="1"/>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68" fillId="0" borderId="30" xfId="1377" applyFont="1" applyBorder="1" applyAlignment="1">
      <alignment horizontal="right"/>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15" fontId="0" fillId="41" borderId="20" xfId="0" applyNumberFormat="1" applyFont="1" applyFill="1" applyBorder="1" applyAlignment="1">
      <alignment horizontal="center"/>
    </xf>
    <xf numFmtId="15" fontId="0" fillId="41" borderId="51" xfId="0" applyNumberFormat="1" applyFont="1" applyFill="1" applyBorder="1" applyAlignment="1">
      <alignment horizontal="center"/>
    </xf>
    <xf numFmtId="0" fontId="41" fillId="41" borderId="0" xfId="0" applyFont="1" applyFill="1" applyBorder="1" applyAlignment="1">
      <alignment horizontal="left"/>
    </xf>
    <xf numFmtId="0" fontId="41" fillId="41" borderId="37" xfId="0" applyFont="1" applyFill="1" applyBorder="1" applyAlignment="1">
      <alignment horizontal="left"/>
    </xf>
    <xf numFmtId="49" fontId="0" fillId="41" borderId="18" xfId="46" applyNumberFormat="1" applyFont="1" applyFill="1" applyBorder="1" applyAlignment="1">
      <alignment horizontal="center"/>
    </xf>
    <xf numFmtId="49" fontId="0" fillId="41" borderId="19" xfId="46" applyNumberFormat="1" applyFont="1" applyFill="1" applyBorder="1" applyAlignment="1">
      <alignment horizontal="center"/>
    </xf>
    <xf numFmtId="0" fontId="0" fillId="41" borderId="22" xfId="0" applyFont="1" applyFill="1" applyBorder="1" applyAlignment="1">
      <alignment horizontal="center"/>
    </xf>
    <xf numFmtId="0" fontId="66" fillId="14" borderId="25" xfId="0" applyFont="1" applyFill="1" applyBorder="1" applyAlignment="1">
      <alignment horizontal="center" vertical="center"/>
    </xf>
    <xf numFmtId="0" fontId="66" fillId="14" borderId="26" xfId="0" applyFont="1" applyFill="1" applyBorder="1" applyAlignment="1">
      <alignment horizontal="center" vertical="center"/>
    </xf>
    <xf numFmtId="165" fontId="11" fillId="14" borderId="25" xfId="46" applyFont="1" applyFill="1" applyBorder="1" applyAlignment="1">
      <alignment horizontal="center" vertical="center"/>
    </xf>
    <xf numFmtId="165" fontId="11" fillId="14" borderId="26" xfId="46" applyFont="1" applyFill="1" applyBorder="1" applyAlignment="1">
      <alignment horizontal="center" vertical="center"/>
    </xf>
    <xf numFmtId="0" fontId="37" fillId="43" borderId="25" xfId="0" applyFont="1" applyFill="1" applyBorder="1" applyAlignment="1">
      <alignment horizontal="center" vertical="center" wrapText="1"/>
    </xf>
    <xf numFmtId="0" fontId="11" fillId="43" borderId="26" xfId="0" applyFont="1" applyFill="1" applyBorder="1" applyAlignment="1">
      <alignment horizontal="center" vertical="center" wrapText="1"/>
    </xf>
    <xf numFmtId="0" fontId="37" fillId="43" borderId="26" xfId="0" applyFont="1" applyFill="1" applyBorder="1" applyAlignment="1">
      <alignment horizontal="center" vertical="center" wrapText="1"/>
    </xf>
    <xf numFmtId="0" fontId="11" fillId="43" borderId="23" xfId="0" applyFont="1" applyFill="1" applyBorder="1" applyAlignment="1">
      <alignment horizontal="center"/>
    </xf>
    <xf numFmtId="0" fontId="11" fillId="43" borderId="52" xfId="0" applyFont="1" applyFill="1" applyBorder="1" applyAlignment="1">
      <alignment horizontal="center"/>
    </xf>
    <xf numFmtId="0" fontId="11" fillId="43" borderId="53" xfId="0" applyFont="1" applyFill="1" applyBorder="1" applyAlignment="1">
      <alignment horizontal="center"/>
    </xf>
    <xf numFmtId="15" fontId="34" fillId="41" borderId="20" xfId="0" quotePrefix="1" applyNumberFormat="1" applyFont="1" applyFill="1" applyBorder="1" applyAlignment="1">
      <alignment horizontal="center" vertical="center"/>
    </xf>
    <xf numFmtId="15" fontId="34" fillId="41" borderId="51" xfId="0" applyNumberFormat="1" applyFont="1" applyFill="1" applyBorder="1" applyAlignment="1">
      <alignment horizontal="center" vertical="center"/>
    </xf>
    <xf numFmtId="0" fontId="42" fillId="41" borderId="20" xfId="99" applyFill="1" applyBorder="1" applyAlignment="1">
      <alignment horizontal="center"/>
    </xf>
    <xf numFmtId="0" fontId="42" fillId="41" borderId="21" xfId="99" applyFill="1" applyBorder="1" applyAlignment="1">
      <alignment horizontal="center"/>
    </xf>
    <xf numFmtId="166" fontId="42" fillId="41" borderId="22" xfId="46" applyNumberFormat="1" applyFont="1" applyFill="1" applyBorder="1" applyAlignment="1">
      <alignment horizontal="center"/>
    </xf>
    <xf numFmtId="0" fontId="42" fillId="41" borderId="16" xfId="99" applyFill="1" applyBorder="1" applyAlignment="1">
      <alignment horizontal="center"/>
    </xf>
    <xf numFmtId="0" fontId="42" fillId="41" borderId="17" xfId="99" applyFill="1" applyBorder="1" applyAlignment="1">
      <alignment horizontal="center"/>
    </xf>
    <xf numFmtId="0" fontId="42" fillId="41" borderId="14" xfId="99" applyFill="1" applyBorder="1" applyAlignment="1">
      <alignment horizontal="center"/>
    </xf>
    <xf numFmtId="49" fontId="42" fillId="41" borderId="18" xfId="46" applyNumberFormat="1" applyFont="1" applyFill="1" applyBorder="1" applyAlignment="1">
      <alignment horizontal="center"/>
    </xf>
    <xf numFmtId="49" fontId="42" fillId="41" borderId="19" xfId="46" applyNumberFormat="1" applyFont="1" applyFill="1" applyBorder="1" applyAlignment="1">
      <alignment horizontal="center"/>
    </xf>
    <xf numFmtId="0" fontId="42" fillId="41" borderId="18" xfId="99" applyFill="1" applyBorder="1" applyAlignment="1">
      <alignment horizontal="center"/>
    </xf>
    <xf numFmtId="0" fontId="42" fillId="41" borderId="0" xfId="99" applyFill="1" applyAlignment="1">
      <alignment horizontal="center"/>
    </xf>
    <xf numFmtId="166" fontId="42" fillId="41" borderId="19" xfId="46" applyNumberFormat="1" applyFont="1" applyFill="1" applyBorder="1" applyAlignment="1">
      <alignment horizontal="center"/>
    </xf>
    <xf numFmtId="0" fontId="0" fillId="41" borderId="16" xfId="0" applyFont="1" applyFill="1" applyBorder="1" applyAlignment="1">
      <alignment horizontal="center"/>
    </xf>
    <xf numFmtId="0" fontId="0" fillId="41" borderId="17" xfId="0" applyFont="1" applyFill="1" applyBorder="1" applyAlignment="1">
      <alignment horizontal="center"/>
    </xf>
    <xf numFmtId="0" fontId="0" fillId="41" borderId="14" xfId="0" applyFont="1" applyFill="1" applyBorder="1" applyAlignment="1">
      <alignment horizontal="center"/>
    </xf>
    <xf numFmtId="0" fontId="0" fillId="41" borderId="18" xfId="0" applyFont="1" applyFill="1" applyBorder="1" applyAlignment="1">
      <alignment horizontal="center"/>
    </xf>
    <xf numFmtId="0" fontId="0" fillId="41" borderId="0" xfId="0" applyFont="1" applyFill="1" applyBorder="1" applyAlignment="1">
      <alignment horizontal="center"/>
    </xf>
    <xf numFmtId="15" fontId="42" fillId="41" borderId="20" xfId="99" quotePrefix="1" applyNumberFormat="1" applyFill="1" applyBorder="1" applyAlignment="1">
      <alignment horizontal="center" vertical="center"/>
    </xf>
    <xf numFmtId="15" fontId="42" fillId="41" borderId="51" xfId="99" applyNumberFormat="1" applyFill="1" applyBorder="1" applyAlignment="1">
      <alignment horizontal="center" vertical="center"/>
    </xf>
    <xf numFmtId="0" fontId="0" fillId="41" borderId="20" xfId="0" applyFont="1" applyFill="1" applyBorder="1" applyAlignment="1">
      <alignment horizontal="center"/>
    </xf>
    <xf numFmtId="0" fontId="0" fillId="41" borderId="21" xfId="0" applyFont="1" applyFill="1" applyBorder="1" applyAlignment="1">
      <alignment horizontal="center"/>
    </xf>
    <xf numFmtId="0" fontId="0" fillId="41" borderId="20" xfId="0" applyFill="1" applyBorder="1" applyAlignment="1">
      <alignment horizontal="center"/>
    </xf>
    <xf numFmtId="0" fontId="0" fillId="41" borderId="21" xfId="0" applyFill="1" applyBorder="1" applyAlignment="1">
      <alignment horizontal="center"/>
    </xf>
    <xf numFmtId="0" fontId="11" fillId="41" borderId="0" xfId="0" applyFont="1" applyFill="1" applyAlignment="1">
      <alignment horizontal="center"/>
    </xf>
    <xf numFmtId="0" fontId="86" fillId="41" borderId="54" xfId="0" applyFont="1" applyFill="1" applyBorder="1" applyAlignment="1">
      <alignment horizontal="center" vertical="center"/>
    </xf>
    <xf numFmtId="0" fontId="86" fillId="41" borderId="64" xfId="0" applyFont="1" applyFill="1" applyBorder="1" applyAlignment="1">
      <alignment horizontal="center" vertical="center"/>
    </xf>
    <xf numFmtId="0" fontId="86" fillId="41" borderId="20" xfId="0" applyFont="1" applyFill="1" applyBorder="1" applyAlignment="1">
      <alignment horizontal="center" vertical="center"/>
    </xf>
    <xf numFmtId="0" fontId="86" fillId="41" borderId="22" xfId="0" applyFont="1" applyFill="1" applyBorder="1" applyAlignment="1">
      <alignment horizontal="center" vertical="center"/>
    </xf>
    <xf numFmtId="0" fontId="0" fillId="41" borderId="16" xfId="0" applyFill="1" applyBorder="1" applyAlignment="1">
      <alignment horizontal="center"/>
    </xf>
    <xf numFmtId="0" fontId="0" fillId="41" borderId="17" xfId="0" applyFill="1" applyBorder="1" applyAlignment="1">
      <alignment horizontal="center"/>
    </xf>
    <xf numFmtId="0" fontId="0" fillId="41" borderId="14" xfId="0" applyFill="1" applyBorder="1" applyAlignment="1">
      <alignment horizontal="center"/>
    </xf>
    <xf numFmtId="0" fontId="0" fillId="41" borderId="18" xfId="0" applyFill="1" applyBorder="1" applyAlignment="1">
      <alignment horizontal="center"/>
    </xf>
    <xf numFmtId="0" fontId="0" fillId="41" borderId="0" xfId="0" applyFill="1" applyAlignment="1">
      <alignment horizontal="center"/>
    </xf>
    <xf numFmtId="0" fontId="106" fillId="41" borderId="20" xfId="1374" applyFill="1" applyBorder="1" applyAlignment="1">
      <alignment horizontal="center"/>
    </xf>
    <xf numFmtId="0" fontId="106" fillId="41" borderId="21" xfId="1374" applyFill="1" applyBorder="1" applyAlignment="1">
      <alignment horizontal="center"/>
    </xf>
    <xf numFmtId="166" fontId="42" fillId="41" borderId="22" xfId="474" applyNumberFormat="1" applyFont="1" applyFill="1" applyBorder="1" applyAlignment="1">
      <alignment horizontal="center"/>
    </xf>
    <xf numFmtId="0" fontId="11" fillId="41" borderId="0" xfId="1374" applyFont="1" applyFill="1" applyAlignment="1">
      <alignment horizontal="center"/>
    </xf>
    <xf numFmtId="0" fontId="86" fillId="41" borderId="54" xfId="1374" applyFont="1" applyFill="1" applyBorder="1" applyAlignment="1">
      <alignment horizontal="center" vertical="center"/>
    </xf>
    <xf numFmtId="0" fontId="86" fillId="41" borderId="64" xfId="1374" applyFont="1" applyFill="1" applyBorder="1" applyAlignment="1">
      <alignment horizontal="center" vertical="center"/>
    </xf>
    <xf numFmtId="0" fontId="86" fillId="41" borderId="20" xfId="1374" applyFont="1" applyFill="1" applyBorder="1" applyAlignment="1">
      <alignment horizontal="center" vertical="center"/>
    </xf>
    <xf numFmtId="0" fontId="86" fillId="41" borderId="22" xfId="1374" applyFont="1" applyFill="1" applyBorder="1" applyAlignment="1">
      <alignment horizontal="center" vertical="center"/>
    </xf>
    <xf numFmtId="0" fontId="106" fillId="41" borderId="16" xfId="1374" applyFill="1" applyBorder="1" applyAlignment="1">
      <alignment horizontal="center"/>
    </xf>
    <xf numFmtId="0" fontId="106" fillId="41" borderId="17" xfId="1374" applyFill="1" applyBorder="1" applyAlignment="1">
      <alignment horizontal="center"/>
    </xf>
    <xf numFmtId="0" fontId="106" fillId="41" borderId="14" xfId="1374" applyFill="1" applyBorder="1" applyAlignment="1">
      <alignment horizontal="center"/>
    </xf>
    <xf numFmtId="49" fontId="42" fillId="41" borderId="18" xfId="474" applyNumberFormat="1" applyFont="1" applyFill="1" applyBorder="1" applyAlignment="1">
      <alignment horizontal="center"/>
    </xf>
    <xf numFmtId="49" fontId="42" fillId="41" borderId="19" xfId="474" applyNumberFormat="1" applyFont="1" applyFill="1" applyBorder="1" applyAlignment="1">
      <alignment horizontal="center"/>
    </xf>
    <xf numFmtId="0" fontId="106" fillId="41" borderId="18" xfId="1374" applyFill="1" applyBorder="1" applyAlignment="1">
      <alignment horizontal="center"/>
    </xf>
    <xf numFmtId="0" fontId="106" fillId="41" borderId="0" xfId="1374" applyFill="1" applyAlignment="1">
      <alignment horizontal="center"/>
    </xf>
    <xf numFmtId="166" fontId="42" fillId="41" borderId="19" xfId="474" applyNumberFormat="1" applyFont="1" applyFill="1" applyBorder="1" applyAlignment="1">
      <alignment horizontal="center"/>
    </xf>
    <xf numFmtId="0" fontId="41" fillId="41" borderId="0" xfId="1374" applyFont="1" applyFill="1" applyAlignment="1">
      <alignment horizontal="center"/>
    </xf>
    <xf numFmtId="0" fontId="86" fillId="41" borderId="54" xfId="1377" applyFont="1" applyFill="1" applyBorder="1" applyAlignment="1">
      <alignment horizontal="center" vertical="center"/>
    </xf>
    <xf numFmtId="0" fontId="86" fillId="41" borderId="64" xfId="1377" applyFont="1" applyFill="1" applyBorder="1" applyAlignment="1">
      <alignment horizontal="center" vertical="center"/>
    </xf>
    <xf numFmtId="0" fontId="86" fillId="41" borderId="20" xfId="1377" applyFont="1" applyFill="1" applyBorder="1" applyAlignment="1">
      <alignment horizontal="center" vertical="center"/>
    </xf>
    <xf numFmtId="0" fontId="86" fillId="41" borderId="22" xfId="1377" applyFont="1" applyFill="1" applyBorder="1" applyAlignment="1">
      <alignment horizontal="center" vertical="center"/>
    </xf>
    <xf numFmtId="0" fontId="86" fillId="41" borderId="54" xfId="1374" applyFont="1" applyFill="1" applyBorder="1" applyAlignment="1">
      <alignment horizontal="left" vertical="center"/>
    </xf>
    <xf numFmtId="0" fontId="86" fillId="41" borderId="64" xfId="1374" applyFont="1" applyFill="1" applyBorder="1" applyAlignment="1">
      <alignment horizontal="left" vertical="center"/>
    </xf>
    <xf numFmtId="0" fontId="86" fillId="41" borderId="20" xfId="1374" applyFont="1" applyFill="1" applyBorder="1" applyAlignment="1">
      <alignment horizontal="left" vertical="center"/>
    </xf>
    <xf numFmtId="0" fontId="86" fillId="41" borderId="22" xfId="1374" applyFont="1" applyFill="1" applyBorder="1" applyAlignment="1">
      <alignment horizontal="left" vertical="center"/>
    </xf>
    <xf numFmtId="0" fontId="86" fillId="41" borderId="54" xfId="1377" applyFont="1" applyFill="1" applyBorder="1" applyAlignment="1">
      <alignment horizontal="left" vertical="center"/>
    </xf>
    <xf numFmtId="0" fontId="86" fillId="41" borderId="64" xfId="1377" applyFont="1" applyFill="1" applyBorder="1" applyAlignment="1">
      <alignment horizontal="left" vertical="center"/>
    </xf>
    <xf numFmtId="0" fontId="86" fillId="41" borderId="20" xfId="1377" applyFont="1" applyFill="1" applyBorder="1" applyAlignment="1">
      <alignment horizontal="left" vertical="center"/>
    </xf>
    <xf numFmtId="0" fontId="86" fillId="41" borderId="22" xfId="1377" applyFont="1" applyFill="1" applyBorder="1" applyAlignment="1">
      <alignment horizontal="left" vertical="center"/>
    </xf>
  </cellXfs>
  <cellStyles count="1382">
    <cellStyle name="20% - Accent1" xfId="1" builtinId="30" customBuiltin="1"/>
    <cellStyle name="20% - Accent1 2" xfId="448" xr:uid="{00000000-0005-0000-0000-000001000000}"/>
    <cellStyle name="20% - Accent1 2 2" xfId="1071" xr:uid="{00000000-0005-0000-0000-000002000000}"/>
    <cellStyle name="20% - Accent2" xfId="2" builtinId="34" customBuiltin="1"/>
    <cellStyle name="20% - Accent2 2" xfId="452" xr:uid="{00000000-0005-0000-0000-000004000000}"/>
    <cellStyle name="20% - Accent2 2 2" xfId="1074" xr:uid="{00000000-0005-0000-0000-000005000000}"/>
    <cellStyle name="20% - Accent3" xfId="3" builtinId="38" customBuiltin="1"/>
    <cellStyle name="20% - Accent3 2" xfId="456" xr:uid="{00000000-0005-0000-0000-000007000000}"/>
    <cellStyle name="20% - Accent3 2 2" xfId="1077" xr:uid="{00000000-0005-0000-0000-000008000000}"/>
    <cellStyle name="20% - Accent4" xfId="4" builtinId="42" customBuiltin="1"/>
    <cellStyle name="20% - Accent4 2" xfId="460" xr:uid="{00000000-0005-0000-0000-00000A000000}"/>
    <cellStyle name="20% - Accent4 2 2" xfId="1080" xr:uid="{00000000-0005-0000-0000-00000B000000}"/>
    <cellStyle name="20% - Accent5" xfId="5" builtinId="46" customBuiltin="1"/>
    <cellStyle name="20% - Accent5 2" xfId="464" xr:uid="{00000000-0005-0000-0000-00000D000000}"/>
    <cellStyle name="20% - Accent5 2 2" xfId="1083" xr:uid="{00000000-0005-0000-0000-00000E000000}"/>
    <cellStyle name="20% - Accent6" xfId="6" builtinId="50" customBuiltin="1"/>
    <cellStyle name="20% - Accent6 2" xfId="468" xr:uid="{00000000-0005-0000-0000-000010000000}"/>
    <cellStyle name="20% - Accent6 2 2" xfId="1086" xr:uid="{00000000-0005-0000-0000-000011000000}"/>
    <cellStyle name="20% - アクセント 1" xfId="7" xr:uid="{00000000-0005-0000-0000-000012000000}"/>
    <cellStyle name="20% - アクセント 2" xfId="8" xr:uid="{00000000-0005-0000-0000-000013000000}"/>
    <cellStyle name="20% - アクセント 3" xfId="9" xr:uid="{00000000-0005-0000-0000-000014000000}"/>
    <cellStyle name="20% - アクセント 4" xfId="10" xr:uid="{00000000-0005-0000-0000-000015000000}"/>
    <cellStyle name="20% - アクセント 5" xfId="11" xr:uid="{00000000-0005-0000-0000-000016000000}"/>
    <cellStyle name="20% - アクセント 6" xfId="12" xr:uid="{00000000-0005-0000-0000-000017000000}"/>
    <cellStyle name="40% - Accent1" xfId="13" builtinId="31" customBuiltin="1"/>
    <cellStyle name="40% - Accent1 2" xfId="449" xr:uid="{00000000-0005-0000-0000-000019000000}"/>
    <cellStyle name="40% - Accent1 2 2" xfId="1072" xr:uid="{00000000-0005-0000-0000-00001A000000}"/>
    <cellStyle name="40% - Accent2" xfId="14" builtinId="35" customBuiltin="1"/>
    <cellStyle name="40% - Accent2 2" xfId="453" xr:uid="{00000000-0005-0000-0000-00001C000000}"/>
    <cellStyle name="40% - Accent2 2 2" xfId="1075" xr:uid="{00000000-0005-0000-0000-00001D000000}"/>
    <cellStyle name="40% - Accent3" xfId="15" builtinId="39" customBuiltin="1"/>
    <cellStyle name="40% - Accent3 2" xfId="457" xr:uid="{00000000-0005-0000-0000-00001F000000}"/>
    <cellStyle name="40% - Accent3 2 2" xfId="1078" xr:uid="{00000000-0005-0000-0000-000020000000}"/>
    <cellStyle name="40% - Accent4" xfId="16" builtinId="43" customBuiltin="1"/>
    <cellStyle name="40% - Accent4 2" xfId="461" xr:uid="{00000000-0005-0000-0000-000022000000}"/>
    <cellStyle name="40% - Accent4 2 2" xfId="1081" xr:uid="{00000000-0005-0000-0000-000023000000}"/>
    <cellStyle name="40% - Accent5" xfId="17" builtinId="47" customBuiltin="1"/>
    <cellStyle name="40% - Accent5 2" xfId="465" xr:uid="{00000000-0005-0000-0000-000025000000}"/>
    <cellStyle name="40% - Accent5 2 2" xfId="1084" xr:uid="{00000000-0005-0000-0000-000026000000}"/>
    <cellStyle name="40% - Accent6" xfId="18" builtinId="51" customBuiltin="1"/>
    <cellStyle name="40% - Accent6 2" xfId="469" xr:uid="{00000000-0005-0000-0000-000028000000}"/>
    <cellStyle name="40% - Accent6 2 2" xfId="1087" xr:uid="{00000000-0005-0000-0000-000029000000}"/>
    <cellStyle name="40% - アクセント 1" xfId="19" xr:uid="{00000000-0005-0000-0000-00002A000000}"/>
    <cellStyle name="40% - アクセント 2" xfId="20" xr:uid="{00000000-0005-0000-0000-00002B000000}"/>
    <cellStyle name="40% - アクセント 3" xfId="21" xr:uid="{00000000-0005-0000-0000-00002C000000}"/>
    <cellStyle name="40% - アクセント 4" xfId="22" xr:uid="{00000000-0005-0000-0000-00002D000000}"/>
    <cellStyle name="40% - アクセント 5" xfId="23" xr:uid="{00000000-0005-0000-0000-00002E000000}"/>
    <cellStyle name="40% - アクセント 6" xfId="24" xr:uid="{00000000-0005-0000-0000-00002F000000}"/>
    <cellStyle name="60% - Accent1" xfId="25" builtinId="32" customBuiltin="1"/>
    <cellStyle name="60% - Accent1 2" xfId="450" xr:uid="{00000000-0005-0000-0000-000031000000}"/>
    <cellStyle name="60% - Accent1 2 2" xfId="1073" xr:uid="{00000000-0005-0000-0000-000032000000}"/>
    <cellStyle name="60% - Accent2" xfId="26" builtinId="36" customBuiltin="1"/>
    <cellStyle name="60% - Accent2 2" xfId="454" xr:uid="{00000000-0005-0000-0000-000034000000}"/>
    <cellStyle name="60% - Accent2 2 2" xfId="1076" xr:uid="{00000000-0005-0000-0000-000035000000}"/>
    <cellStyle name="60% - Accent3" xfId="27" builtinId="40" customBuiltin="1"/>
    <cellStyle name="60% - Accent3 2" xfId="458" xr:uid="{00000000-0005-0000-0000-000037000000}"/>
    <cellStyle name="60% - Accent3 2 2" xfId="1079" xr:uid="{00000000-0005-0000-0000-000038000000}"/>
    <cellStyle name="60% - Accent4" xfId="28" builtinId="44" customBuiltin="1"/>
    <cellStyle name="60% - Accent4 2" xfId="462" xr:uid="{00000000-0005-0000-0000-00003A000000}"/>
    <cellStyle name="60% - Accent4 2 2" xfId="1082" xr:uid="{00000000-0005-0000-0000-00003B000000}"/>
    <cellStyle name="60% - Accent5" xfId="29" builtinId="48" customBuiltin="1"/>
    <cellStyle name="60% - Accent5 2" xfId="466" xr:uid="{00000000-0005-0000-0000-00003D000000}"/>
    <cellStyle name="60% - Accent5 2 2" xfId="1085" xr:uid="{00000000-0005-0000-0000-00003E000000}"/>
    <cellStyle name="60% - Accent6" xfId="30" builtinId="52" customBuiltin="1"/>
    <cellStyle name="60% - Accent6 2" xfId="470" xr:uid="{00000000-0005-0000-0000-000040000000}"/>
    <cellStyle name="60% - Accent6 2 2" xfId="1088" xr:uid="{00000000-0005-0000-0000-000041000000}"/>
    <cellStyle name="60% - アクセント 1" xfId="31" xr:uid="{00000000-0005-0000-0000-000042000000}"/>
    <cellStyle name="60% - アクセント 2" xfId="32" xr:uid="{00000000-0005-0000-0000-000043000000}"/>
    <cellStyle name="60% - アクセント 3" xfId="33" xr:uid="{00000000-0005-0000-0000-000044000000}"/>
    <cellStyle name="60% - アクセント 4" xfId="34" xr:uid="{00000000-0005-0000-0000-000045000000}"/>
    <cellStyle name="60% - アクセント 5" xfId="35" xr:uid="{00000000-0005-0000-0000-000046000000}"/>
    <cellStyle name="60% - アクセント 6" xfId="36" xr:uid="{00000000-0005-0000-0000-000047000000}"/>
    <cellStyle name="Accent1" xfId="37" builtinId="29" customBuiltin="1"/>
    <cellStyle name="Accent1 2" xfId="447" xr:uid="{00000000-0005-0000-0000-000049000000}"/>
    <cellStyle name="Accent2" xfId="38" builtinId="33" customBuiltin="1"/>
    <cellStyle name="Accent2 2" xfId="451" xr:uid="{00000000-0005-0000-0000-00004B000000}"/>
    <cellStyle name="Accent3" xfId="39" builtinId="37" customBuiltin="1"/>
    <cellStyle name="Accent3 2" xfId="455" xr:uid="{00000000-0005-0000-0000-00004D000000}"/>
    <cellStyle name="Accent4" xfId="40" builtinId="41" customBuiltin="1"/>
    <cellStyle name="Accent4 2" xfId="459" xr:uid="{00000000-0005-0000-0000-00004F000000}"/>
    <cellStyle name="Accent5" xfId="41" builtinId="45" customBuiltin="1"/>
    <cellStyle name="Accent5 2" xfId="463" xr:uid="{00000000-0005-0000-0000-000051000000}"/>
    <cellStyle name="Accent6" xfId="42" builtinId="49" customBuiltin="1"/>
    <cellStyle name="Accent6 2" xfId="467" xr:uid="{00000000-0005-0000-0000-000053000000}"/>
    <cellStyle name="Bad" xfId="43" builtinId="27" customBuiltin="1"/>
    <cellStyle name="Bad 2" xfId="436" xr:uid="{00000000-0005-0000-0000-000055000000}"/>
    <cellStyle name="Calculation" xfId="44" builtinId="22" customBuiltin="1"/>
    <cellStyle name="Calculation 2" xfId="440" xr:uid="{00000000-0005-0000-0000-000057000000}"/>
    <cellStyle name="Check Cell" xfId="45" builtinId="23" customBuiltin="1"/>
    <cellStyle name="Check Cell 2" xfId="442" xr:uid="{00000000-0005-0000-0000-000059000000}"/>
    <cellStyle name="Comma" xfId="46" builtinId="3"/>
    <cellStyle name="Comma [0]" xfId="47" builtinId="6"/>
    <cellStyle name="Comma [0] 2" xfId="95" xr:uid="{00000000-0005-0000-0000-00005C000000}"/>
    <cellStyle name="Comma [0] 2 2" xfId="152" xr:uid="{00000000-0005-0000-0000-00005D000000}"/>
    <cellStyle name="Comma [0] 2 2 2" xfId="357" xr:uid="{00000000-0005-0000-0000-00005E000000}"/>
    <cellStyle name="Comma [0] 2 2 3" xfId="690" xr:uid="{00000000-0005-0000-0000-00005F000000}"/>
    <cellStyle name="Comma [0] 2 3" xfId="212" xr:uid="{00000000-0005-0000-0000-000060000000}"/>
    <cellStyle name="Comma [0] 2 3 2" xfId="764" xr:uid="{00000000-0005-0000-0000-000061000000}"/>
    <cellStyle name="Comma [0] 2 4" xfId="475" xr:uid="{00000000-0005-0000-0000-000062000000}"/>
    <cellStyle name="Comma [0] 2 4 2" xfId="1379" xr:uid="{00000000-0005-0000-0000-000063000000}"/>
    <cellStyle name="Comma [0] 2 5" xfId="552" xr:uid="{00000000-0005-0000-0000-000064000000}"/>
    <cellStyle name="Comma [0] 2 6" xfId="838" xr:uid="{00000000-0005-0000-0000-000065000000}"/>
    <cellStyle name="Comma [0] 3" xfId="167" xr:uid="{00000000-0005-0000-0000-000066000000}"/>
    <cellStyle name="Comma [0] 3 2" xfId="320" xr:uid="{00000000-0005-0000-0000-000067000000}"/>
    <cellStyle name="Comma [0] 3 2 2" xfId="655" xr:uid="{00000000-0005-0000-0000-000068000000}"/>
    <cellStyle name="Comma [0] 3 3" xfId="168" xr:uid="{00000000-0005-0000-0000-000069000000}"/>
    <cellStyle name="Comma [0] 3 3 2" xfId="483" xr:uid="{00000000-0005-0000-0000-00006A000000}"/>
    <cellStyle name="Comma [0] 3 3 2 2" xfId="1096" xr:uid="{00000000-0005-0000-0000-00006B000000}"/>
    <cellStyle name="Comma [0] 3 3 3" xfId="916" xr:uid="{00000000-0005-0000-0000-00006C000000}"/>
    <cellStyle name="Comma [0] 3 4" xfId="482" xr:uid="{00000000-0005-0000-0000-00006D000000}"/>
    <cellStyle name="Comma [0] 3 4 2" xfId="1095" xr:uid="{00000000-0005-0000-0000-00006E000000}"/>
    <cellStyle name="Comma [0] 3 5" xfId="915" xr:uid="{00000000-0005-0000-0000-00006F000000}"/>
    <cellStyle name="Comma [0] 4" xfId="175" xr:uid="{00000000-0005-0000-0000-000070000000}"/>
    <cellStyle name="Comma [0] 4 2" xfId="517" xr:uid="{00000000-0005-0000-0000-000071000000}"/>
    <cellStyle name="Comma [0] 5" xfId="169" xr:uid="{00000000-0005-0000-0000-000072000000}"/>
    <cellStyle name="Comma [0] 5 2" xfId="484" xr:uid="{00000000-0005-0000-0000-000073000000}"/>
    <cellStyle name="Comma [0] 5 2 2" xfId="1097" xr:uid="{00000000-0005-0000-0000-000074000000}"/>
    <cellStyle name="Comma [0] 5 3" xfId="917" xr:uid="{00000000-0005-0000-0000-000075000000}"/>
    <cellStyle name="Comma [0] 6" xfId="473" xr:uid="{00000000-0005-0000-0000-000076000000}"/>
    <cellStyle name="Comma [0] 7" xfId="761" xr:uid="{00000000-0005-0000-0000-000077000000}"/>
    <cellStyle name="Comma [0] 8" xfId="803" xr:uid="{00000000-0005-0000-0000-000078000000}"/>
    <cellStyle name="Comma 10" xfId="161" xr:uid="{00000000-0005-0000-0000-000079000000}"/>
    <cellStyle name="Comma 11" xfId="164" xr:uid="{00000000-0005-0000-0000-00007A000000}"/>
    <cellStyle name="Comma 12" xfId="160" xr:uid="{00000000-0005-0000-0000-00007B000000}"/>
    <cellStyle name="Comma 13" xfId="148" xr:uid="{00000000-0005-0000-0000-00007C000000}"/>
    <cellStyle name="Comma 14" xfId="159" xr:uid="{00000000-0005-0000-0000-00007D000000}"/>
    <cellStyle name="Comma 15" xfId="149" xr:uid="{00000000-0005-0000-0000-00007E000000}"/>
    <cellStyle name="Comma 16" xfId="158" xr:uid="{00000000-0005-0000-0000-00007F000000}"/>
    <cellStyle name="Comma 17" xfId="150" xr:uid="{00000000-0005-0000-0000-000080000000}"/>
    <cellStyle name="Comma 18" xfId="157" xr:uid="{00000000-0005-0000-0000-000081000000}"/>
    <cellStyle name="Comma 19" xfId="151" xr:uid="{00000000-0005-0000-0000-000082000000}"/>
    <cellStyle name="Comma 2" xfId="48" xr:uid="{00000000-0005-0000-0000-000083000000}"/>
    <cellStyle name="Comma 2 2" xfId="471" xr:uid="{00000000-0005-0000-0000-000084000000}"/>
    <cellStyle name="Comma 2 3" xfId="474" xr:uid="{00000000-0005-0000-0000-000085000000}"/>
    <cellStyle name="Comma 2 3 2" xfId="1378" xr:uid="{00000000-0005-0000-0000-000086000000}"/>
    <cellStyle name="Comma 3" xfId="94" xr:uid="{00000000-0005-0000-0000-000087000000}"/>
    <cellStyle name="Comma 3 2" xfId="153" xr:uid="{00000000-0005-0000-0000-000088000000}"/>
    <cellStyle name="Comma 4" xfId="96" xr:uid="{00000000-0005-0000-0000-000089000000}"/>
    <cellStyle name="Comma 4 2" xfId="154" xr:uid="{00000000-0005-0000-0000-00008A000000}"/>
    <cellStyle name="Comma 5" xfId="147" xr:uid="{00000000-0005-0000-0000-00008B000000}"/>
    <cellStyle name="Comma 6" xfId="163" xr:uid="{00000000-0005-0000-0000-00008C000000}"/>
    <cellStyle name="Comma 7" xfId="166" xr:uid="{00000000-0005-0000-0000-00008D000000}"/>
    <cellStyle name="Comma 8" xfId="162" xr:uid="{00000000-0005-0000-0000-00008E000000}"/>
    <cellStyle name="Comma 9" xfId="165" xr:uid="{00000000-0005-0000-0000-00008F000000}"/>
    <cellStyle name="Comma[0]_5" xfId="49" xr:uid="{00000000-0005-0000-0000-000090000000}"/>
    <cellStyle name="Explanatory Text" xfId="50" builtinId="53" customBuiltin="1"/>
    <cellStyle name="Explanatory Text 2" xfId="445" xr:uid="{00000000-0005-0000-0000-000092000000}"/>
    <cellStyle name="Good" xfId="51" builtinId="26" customBuiltin="1"/>
    <cellStyle name="Good 2" xfId="435" xr:uid="{00000000-0005-0000-0000-000094000000}"/>
    <cellStyle name="Heading 1" xfId="52" builtinId="16" customBuiltin="1"/>
    <cellStyle name="Heading 1 2" xfId="431" xr:uid="{00000000-0005-0000-0000-000096000000}"/>
    <cellStyle name="Heading 2" xfId="53" builtinId="17" customBuiltin="1"/>
    <cellStyle name="Heading 2 2" xfId="432" xr:uid="{00000000-0005-0000-0000-000098000000}"/>
    <cellStyle name="Heading 3" xfId="54" builtinId="18" customBuiltin="1"/>
    <cellStyle name="Heading 3 2" xfId="433" xr:uid="{00000000-0005-0000-0000-00009A000000}"/>
    <cellStyle name="Heading 4" xfId="55" builtinId="19" customBuiltin="1"/>
    <cellStyle name="Heading 4 2" xfId="434" xr:uid="{00000000-0005-0000-0000-00009C000000}"/>
    <cellStyle name="Input" xfId="56" builtinId="20" customBuiltin="1"/>
    <cellStyle name="Input 2" xfId="438" xr:uid="{00000000-0005-0000-0000-00009E000000}"/>
    <cellStyle name="Linked Cell" xfId="57" builtinId="24" customBuiltin="1"/>
    <cellStyle name="Linked Cell 2" xfId="441" xr:uid="{00000000-0005-0000-0000-0000A0000000}"/>
    <cellStyle name="Neutral" xfId="58" builtinId="28" customBuiltin="1"/>
    <cellStyle name="Neutral 2" xfId="437" xr:uid="{00000000-0005-0000-0000-0000A2000000}"/>
    <cellStyle name="Normal" xfId="0" builtinId="0"/>
    <cellStyle name="Normal 10" xfId="1380" xr:uid="{00000000-0005-0000-0000-0000A4000000}"/>
    <cellStyle name="Normal 2" xfId="59" xr:uid="{00000000-0005-0000-0000-0000A5000000}"/>
    <cellStyle name="Normal 2 2" xfId="105" xr:uid="{00000000-0005-0000-0000-0000A6000000}"/>
    <cellStyle name="Normal 2 2 2" xfId="110" xr:uid="{00000000-0005-0000-0000-0000A7000000}"/>
    <cellStyle name="Normal 2 2 2 2" xfId="140" xr:uid="{00000000-0005-0000-0000-0000A8000000}"/>
    <cellStyle name="Normal 2 2 2 2 2" xfId="274" xr:uid="{00000000-0005-0000-0000-0000A9000000}"/>
    <cellStyle name="Normal 2 2 2 2 2 2" xfId="421" xr:uid="{00000000-0005-0000-0000-0000AA000000}"/>
    <cellStyle name="Normal 2 2 2 2 2 2 2" xfId="750" xr:uid="{00000000-0005-0000-0000-0000AB000000}"/>
    <cellStyle name="Normal 2 2 2 2 2 2 2 2" xfId="1358" xr:uid="{00000000-0005-0000-0000-0000AC000000}"/>
    <cellStyle name="Normal 2 2 2 2 2 2 3" xfId="1061" xr:uid="{00000000-0005-0000-0000-0000AD000000}"/>
    <cellStyle name="Normal 2 2 2 2 2 3" xfId="612" xr:uid="{00000000-0005-0000-0000-0000AE000000}"/>
    <cellStyle name="Normal 2 2 2 2 2 3 2" xfId="1222" xr:uid="{00000000-0005-0000-0000-0000AF000000}"/>
    <cellStyle name="Normal 2 2 2 2 2 4" xfId="898" xr:uid="{00000000-0005-0000-0000-0000B0000000}"/>
    <cellStyle name="Normal 2 2 2 2 3" xfId="240" xr:uid="{00000000-0005-0000-0000-0000B1000000}"/>
    <cellStyle name="Normal 2 2 2 2 3 2" xfId="385" xr:uid="{00000000-0005-0000-0000-0000B2000000}"/>
    <cellStyle name="Normal 2 2 2 2 3 2 2" xfId="716" xr:uid="{00000000-0005-0000-0000-0000B3000000}"/>
    <cellStyle name="Normal 2 2 2 2 3 2 2 2" xfId="1324" xr:uid="{00000000-0005-0000-0000-0000B4000000}"/>
    <cellStyle name="Normal 2 2 2 2 3 2 3" xfId="1025" xr:uid="{00000000-0005-0000-0000-0000B5000000}"/>
    <cellStyle name="Normal 2 2 2 2 3 3" xfId="578" xr:uid="{00000000-0005-0000-0000-0000B6000000}"/>
    <cellStyle name="Normal 2 2 2 2 3 3 2" xfId="1188" xr:uid="{00000000-0005-0000-0000-0000B7000000}"/>
    <cellStyle name="Normal 2 2 2 2 3 4" xfId="864" xr:uid="{00000000-0005-0000-0000-0000B8000000}"/>
    <cellStyle name="Normal 2 2 2 2 4" xfId="203" xr:uid="{00000000-0005-0000-0000-0000B9000000}"/>
    <cellStyle name="Normal 2 2 2 2 4 2" xfId="348" xr:uid="{00000000-0005-0000-0000-0000BA000000}"/>
    <cellStyle name="Normal 2 2 2 2 4 2 2" xfId="681" xr:uid="{00000000-0005-0000-0000-0000BB000000}"/>
    <cellStyle name="Normal 2 2 2 2 4 2 2 2" xfId="1290" xr:uid="{00000000-0005-0000-0000-0000BC000000}"/>
    <cellStyle name="Normal 2 2 2 2 4 2 3" xfId="989" xr:uid="{00000000-0005-0000-0000-0000BD000000}"/>
    <cellStyle name="Normal 2 2 2 2 4 3" xfId="543" xr:uid="{00000000-0005-0000-0000-0000BE000000}"/>
    <cellStyle name="Normal 2 2 2 2 4 3 2" xfId="1154" xr:uid="{00000000-0005-0000-0000-0000BF000000}"/>
    <cellStyle name="Normal 2 2 2 2 4 4" xfId="829" xr:uid="{00000000-0005-0000-0000-0000C0000000}"/>
    <cellStyle name="Normal 2 2 2 2 5" xfId="311" xr:uid="{00000000-0005-0000-0000-0000C1000000}"/>
    <cellStyle name="Normal 2 2 2 2 5 2" xfId="646" xr:uid="{00000000-0005-0000-0000-0000C2000000}"/>
    <cellStyle name="Normal 2 2 2 2 5 2 2" xfId="1256" xr:uid="{00000000-0005-0000-0000-0000C3000000}"/>
    <cellStyle name="Normal 2 2 2 2 5 3" xfId="953" xr:uid="{00000000-0005-0000-0000-0000C4000000}"/>
    <cellStyle name="Normal 2 2 2 2 6" xfId="508" xr:uid="{00000000-0005-0000-0000-0000C5000000}"/>
    <cellStyle name="Normal 2 2 2 2 6 2" xfId="1120" xr:uid="{00000000-0005-0000-0000-0000C6000000}"/>
    <cellStyle name="Normal 2 2 2 2 7" xfId="794" xr:uid="{00000000-0005-0000-0000-0000C7000000}"/>
    <cellStyle name="Normal 2 2 2 3" xfId="258" xr:uid="{00000000-0005-0000-0000-0000C8000000}"/>
    <cellStyle name="Normal 2 2 2 3 2" xfId="404" xr:uid="{00000000-0005-0000-0000-0000C9000000}"/>
    <cellStyle name="Normal 2 2 2 3 2 2" xfId="734" xr:uid="{00000000-0005-0000-0000-0000CA000000}"/>
    <cellStyle name="Normal 2 2 2 3 2 2 2" xfId="1342" xr:uid="{00000000-0005-0000-0000-0000CB000000}"/>
    <cellStyle name="Normal 2 2 2 3 2 3" xfId="1044" xr:uid="{00000000-0005-0000-0000-0000CC000000}"/>
    <cellStyle name="Normal 2 2 2 3 3" xfId="596" xr:uid="{00000000-0005-0000-0000-0000CD000000}"/>
    <cellStyle name="Normal 2 2 2 3 3 2" xfId="1206" xr:uid="{00000000-0005-0000-0000-0000CE000000}"/>
    <cellStyle name="Normal 2 2 2 3 4" xfId="882" xr:uid="{00000000-0005-0000-0000-0000CF000000}"/>
    <cellStyle name="Normal 2 2 2 4" xfId="223" xr:uid="{00000000-0005-0000-0000-0000D0000000}"/>
    <cellStyle name="Normal 2 2 2 4 2" xfId="368" xr:uid="{00000000-0005-0000-0000-0000D1000000}"/>
    <cellStyle name="Normal 2 2 2 4 2 2" xfId="700" xr:uid="{00000000-0005-0000-0000-0000D2000000}"/>
    <cellStyle name="Normal 2 2 2 4 2 2 2" xfId="1308" xr:uid="{00000000-0005-0000-0000-0000D3000000}"/>
    <cellStyle name="Normal 2 2 2 4 2 3" xfId="1008" xr:uid="{00000000-0005-0000-0000-0000D4000000}"/>
    <cellStyle name="Normal 2 2 2 4 3" xfId="562" xr:uid="{00000000-0005-0000-0000-0000D5000000}"/>
    <cellStyle name="Normal 2 2 2 4 3 2" xfId="1172" xr:uid="{00000000-0005-0000-0000-0000D6000000}"/>
    <cellStyle name="Normal 2 2 2 4 4" xfId="848" xr:uid="{00000000-0005-0000-0000-0000D7000000}"/>
    <cellStyle name="Normal 2 2 2 5" xfId="186" xr:uid="{00000000-0005-0000-0000-0000D8000000}"/>
    <cellStyle name="Normal 2 2 2 5 2" xfId="331" xr:uid="{00000000-0005-0000-0000-0000D9000000}"/>
    <cellStyle name="Normal 2 2 2 5 2 2" xfId="665" xr:uid="{00000000-0005-0000-0000-0000DA000000}"/>
    <cellStyle name="Normal 2 2 2 5 2 2 2" xfId="1274" xr:uid="{00000000-0005-0000-0000-0000DB000000}"/>
    <cellStyle name="Normal 2 2 2 5 2 3" xfId="972" xr:uid="{00000000-0005-0000-0000-0000DC000000}"/>
    <cellStyle name="Normal 2 2 2 5 3" xfId="527" xr:uid="{00000000-0005-0000-0000-0000DD000000}"/>
    <cellStyle name="Normal 2 2 2 5 3 2" xfId="1138" xr:uid="{00000000-0005-0000-0000-0000DE000000}"/>
    <cellStyle name="Normal 2 2 2 5 4" xfId="813" xr:uid="{00000000-0005-0000-0000-0000DF000000}"/>
    <cellStyle name="Normal 2 2 2 6" xfId="294" xr:uid="{00000000-0005-0000-0000-0000E0000000}"/>
    <cellStyle name="Normal 2 2 2 6 2" xfId="630" xr:uid="{00000000-0005-0000-0000-0000E1000000}"/>
    <cellStyle name="Normal 2 2 2 6 2 2" xfId="1240" xr:uid="{00000000-0005-0000-0000-0000E2000000}"/>
    <cellStyle name="Normal 2 2 2 6 3" xfId="936" xr:uid="{00000000-0005-0000-0000-0000E3000000}"/>
    <cellStyle name="Normal 2 2 2 7" xfId="492" xr:uid="{00000000-0005-0000-0000-0000E4000000}"/>
    <cellStyle name="Normal 2 2 2 7 2" xfId="1104" xr:uid="{00000000-0005-0000-0000-0000E5000000}"/>
    <cellStyle name="Normal 2 2 2 8" xfId="778" xr:uid="{00000000-0005-0000-0000-0000E6000000}"/>
    <cellStyle name="Normal 2 2 3" xfId="136" xr:uid="{00000000-0005-0000-0000-0000E7000000}"/>
    <cellStyle name="Normal 2 2 3 2" xfId="270" xr:uid="{00000000-0005-0000-0000-0000E8000000}"/>
    <cellStyle name="Normal 2 2 3 2 2" xfId="417" xr:uid="{00000000-0005-0000-0000-0000E9000000}"/>
    <cellStyle name="Normal 2 2 3 2 2 2" xfId="746" xr:uid="{00000000-0005-0000-0000-0000EA000000}"/>
    <cellStyle name="Normal 2 2 3 2 2 2 2" xfId="1354" xr:uid="{00000000-0005-0000-0000-0000EB000000}"/>
    <cellStyle name="Normal 2 2 3 2 2 3" xfId="1057" xr:uid="{00000000-0005-0000-0000-0000EC000000}"/>
    <cellStyle name="Normal 2 2 3 2 3" xfId="608" xr:uid="{00000000-0005-0000-0000-0000ED000000}"/>
    <cellStyle name="Normal 2 2 3 2 3 2" xfId="1218" xr:uid="{00000000-0005-0000-0000-0000EE000000}"/>
    <cellStyle name="Normal 2 2 3 2 4" xfId="894" xr:uid="{00000000-0005-0000-0000-0000EF000000}"/>
    <cellStyle name="Normal 2 2 3 3" xfId="236" xr:uid="{00000000-0005-0000-0000-0000F0000000}"/>
    <cellStyle name="Normal 2 2 3 3 2" xfId="381" xr:uid="{00000000-0005-0000-0000-0000F1000000}"/>
    <cellStyle name="Normal 2 2 3 3 2 2" xfId="712" xr:uid="{00000000-0005-0000-0000-0000F2000000}"/>
    <cellStyle name="Normal 2 2 3 3 2 2 2" xfId="1320" xr:uid="{00000000-0005-0000-0000-0000F3000000}"/>
    <cellStyle name="Normal 2 2 3 3 2 3" xfId="1021" xr:uid="{00000000-0005-0000-0000-0000F4000000}"/>
    <cellStyle name="Normal 2 2 3 3 3" xfId="574" xr:uid="{00000000-0005-0000-0000-0000F5000000}"/>
    <cellStyle name="Normal 2 2 3 3 3 2" xfId="1184" xr:uid="{00000000-0005-0000-0000-0000F6000000}"/>
    <cellStyle name="Normal 2 2 3 3 4" xfId="860" xr:uid="{00000000-0005-0000-0000-0000F7000000}"/>
    <cellStyle name="Normal 2 2 3 4" xfId="199" xr:uid="{00000000-0005-0000-0000-0000F8000000}"/>
    <cellStyle name="Normal 2 2 3 4 2" xfId="344" xr:uid="{00000000-0005-0000-0000-0000F9000000}"/>
    <cellStyle name="Normal 2 2 3 4 2 2" xfId="677" xr:uid="{00000000-0005-0000-0000-0000FA000000}"/>
    <cellStyle name="Normal 2 2 3 4 2 2 2" xfId="1286" xr:uid="{00000000-0005-0000-0000-0000FB000000}"/>
    <cellStyle name="Normal 2 2 3 4 2 3" xfId="985" xr:uid="{00000000-0005-0000-0000-0000FC000000}"/>
    <cellStyle name="Normal 2 2 3 4 3" xfId="539" xr:uid="{00000000-0005-0000-0000-0000FD000000}"/>
    <cellStyle name="Normal 2 2 3 4 3 2" xfId="1150" xr:uid="{00000000-0005-0000-0000-0000FE000000}"/>
    <cellStyle name="Normal 2 2 3 4 4" xfId="825" xr:uid="{00000000-0005-0000-0000-0000FF000000}"/>
    <cellStyle name="Normal 2 2 3 5" xfId="307" xr:uid="{00000000-0005-0000-0000-000000010000}"/>
    <cellStyle name="Normal 2 2 3 5 2" xfId="642" xr:uid="{00000000-0005-0000-0000-000001010000}"/>
    <cellStyle name="Normal 2 2 3 5 2 2" xfId="1252" xr:uid="{00000000-0005-0000-0000-000002010000}"/>
    <cellStyle name="Normal 2 2 3 5 3" xfId="949" xr:uid="{00000000-0005-0000-0000-000003010000}"/>
    <cellStyle name="Normal 2 2 3 6" xfId="504" xr:uid="{00000000-0005-0000-0000-000004010000}"/>
    <cellStyle name="Normal 2 2 3 6 2" xfId="1116" xr:uid="{00000000-0005-0000-0000-000005010000}"/>
    <cellStyle name="Normal 2 2 3 7" xfId="790" xr:uid="{00000000-0005-0000-0000-000006010000}"/>
    <cellStyle name="Normal 2 2 4" xfId="254" xr:uid="{00000000-0005-0000-0000-000007010000}"/>
    <cellStyle name="Normal 2 2 4 2" xfId="400" xr:uid="{00000000-0005-0000-0000-000008010000}"/>
    <cellStyle name="Normal 2 2 4 2 2" xfId="730" xr:uid="{00000000-0005-0000-0000-000009010000}"/>
    <cellStyle name="Normal 2 2 4 2 2 2" xfId="1338" xr:uid="{00000000-0005-0000-0000-00000A010000}"/>
    <cellStyle name="Normal 2 2 4 2 3" xfId="1040" xr:uid="{00000000-0005-0000-0000-00000B010000}"/>
    <cellStyle name="Normal 2 2 4 3" xfId="592" xr:uid="{00000000-0005-0000-0000-00000C010000}"/>
    <cellStyle name="Normal 2 2 4 3 2" xfId="1202" xr:uid="{00000000-0005-0000-0000-00000D010000}"/>
    <cellStyle name="Normal 2 2 4 4" xfId="878" xr:uid="{00000000-0005-0000-0000-00000E010000}"/>
    <cellStyle name="Normal 2 2 5" xfId="219" xr:uid="{00000000-0005-0000-0000-00000F010000}"/>
    <cellStyle name="Normal 2 2 5 2" xfId="364" xr:uid="{00000000-0005-0000-0000-000010010000}"/>
    <cellStyle name="Normal 2 2 5 2 2" xfId="696" xr:uid="{00000000-0005-0000-0000-000011010000}"/>
    <cellStyle name="Normal 2 2 5 2 2 2" xfId="1304" xr:uid="{00000000-0005-0000-0000-000012010000}"/>
    <cellStyle name="Normal 2 2 5 2 3" xfId="1004" xr:uid="{00000000-0005-0000-0000-000013010000}"/>
    <cellStyle name="Normal 2 2 5 3" xfId="558" xr:uid="{00000000-0005-0000-0000-000014010000}"/>
    <cellStyle name="Normal 2 2 5 3 2" xfId="1168" xr:uid="{00000000-0005-0000-0000-000015010000}"/>
    <cellStyle name="Normal 2 2 5 4" xfId="844" xr:uid="{00000000-0005-0000-0000-000016010000}"/>
    <cellStyle name="Normal 2 2 6" xfId="182" xr:uid="{00000000-0005-0000-0000-000017010000}"/>
    <cellStyle name="Normal 2 2 6 2" xfId="327" xr:uid="{00000000-0005-0000-0000-000018010000}"/>
    <cellStyle name="Normal 2 2 6 2 2" xfId="661" xr:uid="{00000000-0005-0000-0000-000019010000}"/>
    <cellStyle name="Normal 2 2 6 2 2 2" xfId="1270" xr:uid="{00000000-0005-0000-0000-00001A010000}"/>
    <cellStyle name="Normal 2 2 6 2 3" xfId="968" xr:uid="{00000000-0005-0000-0000-00001B010000}"/>
    <cellStyle name="Normal 2 2 6 3" xfId="523" xr:uid="{00000000-0005-0000-0000-00001C010000}"/>
    <cellStyle name="Normal 2 2 6 3 2" xfId="1134" xr:uid="{00000000-0005-0000-0000-00001D010000}"/>
    <cellStyle name="Normal 2 2 6 4" xfId="809" xr:uid="{00000000-0005-0000-0000-00001E010000}"/>
    <cellStyle name="Normal 2 2 7" xfId="290" xr:uid="{00000000-0005-0000-0000-00001F010000}"/>
    <cellStyle name="Normal 2 2 7 2" xfId="626" xr:uid="{00000000-0005-0000-0000-000020010000}"/>
    <cellStyle name="Normal 2 2 7 2 2" xfId="1236" xr:uid="{00000000-0005-0000-0000-000021010000}"/>
    <cellStyle name="Normal 2 2 7 3" xfId="933" xr:uid="{00000000-0005-0000-0000-000022010000}"/>
    <cellStyle name="Normal 2 2 8" xfId="488" xr:uid="{00000000-0005-0000-0000-000023010000}"/>
    <cellStyle name="Normal 2 2 8 2" xfId="1101" xr:uid="{00000000-0005-0000-0000-000024010000}"/>
    <cellStyle name="Normal 2 2 9" xfId="774" xr:uid="{00000000-0005-0000-0000-000025010000}"/>
    <cellStyle name="Normal 2 3" xfId="99" xr:uid="{00000000-0005-0000-0000-000026010000}"/>
    <cellStyle name="Normal 2 4" xfId="481" xr:uid="{00000000-0005-0000-0000-000027010000}"/>
    <cellStyle name="Normal 2 4 2" xfId="1094" xr:uid="{00000000-0005-0000-0000-000028010000}"/>
    <cellStyle name="Normal 2 5" xfId="1376" xr:uid="{00000000-0005-0000-0000-000029010000}"/>
    <cellStyle name="Normal 3" xfId="60" xr:uid="{00000000-0005-0000-0000-00002A010000}"/>
    <cellStyle name="Normal 3 10" xfId="769" xr:uid="{00000000-0005-0000-0000-00002B010000}"/>
    <cellStyle name="Normal 3 11" xfId="1375" xr:uid="{00000000-0005-0000-0000-00002C010000}"/>
    <cellStyle name="Normal 3 2" xfId="108" xr:uid="{00000000-0005-0000-0000-00002D010000}"/>
    <cellStyle name="Normal 3 2 2" xfId="138" xr:uid="{00000000-0005-0000-0000-00002E010000}"/>
    <cellStyle name="Normal 3 2 2 2" xfId="272" xr:uid="{00000000-0005-0000-0000-00002F010000}"/>
    <cellStyle name="Normal 3 2 2 2 2" xfId="419" xr:uid="{00000000-0005-0000-0000-000030010000}"/>
    <cellStyle name="Normal 3 2 2 2 2 2" xfId="748" xr:uid="{00000000-0005-0000-0000-000031010000}"/>
    <cellStyle name="Normal 3 2 2 2 2 2 2" xfId="1356" xr:uid="{00000000-0005-0000-0000-000032010000}"/>
    <cellStyle name="Normal 3 2 2 2 2 3" xfId="1059" xr:uid="{00000000-0005-0000-0000-000033010000}"/>
    <cellStyle name="Normal 3 2 2 2 3" xfId="610" xr:uid="{00000000-0005-0000-0000-000034010000}"/>
    <cellStyle name="Normal 3 2 2 2 3 2" xfId="1220" xr:uid="{00000000-0005-0000-0000-000035010000}"/>
    <cellStyle name="Normal 3 2 2 2 4" xfId="896" xr:uid="{00000000-0005-0000-0000-000036010000}"/>
    <cellStyle name="Normal 3 2 2 3" xfId="238" xr:uid="{00000000-0005-0000-0000-000037010000}"/>
    <cellStyle name="Normal 3 2 2 3 2" xfId="383" xr:uid="{00000000-0005-0000-0000-000038010000}"/>
    <cellStyle name="Normal 3 2 2 3 2 2" xfId="714" xr:uid="{00000000-0005-0000-0000-000039010000}"/>
    <cellStyle name="Normal 3 2 2 3 2 2 2" xfId="1322" xr:uid="{00000000-0005-0000-0000-00003A010000}"/>
    <cellStyle name="Normal 3 2 2 3 2 3" xfId="1023" xr:uid="{00000000-0005-0000-0000-00003B010000}"/>
    <cellStyle name="Normal 3 2 2 3 3" xfId="576" xr:uid="{00000000-0005-0000-0000-00003C010000}"/>
    <cellStyle name="Normal 3 2 2 3 3 2" xfId="1186" xr:uid="{00000000-0005-0000-0000-00003D010000}"/>
    <cellStyle name="Normal 3 2 2 3 4" xfId="862" xr:uid="{00000000-0005-0000-0000-00003E010000}"/>
    <cellStyle name="Normal 3 2 2 4" xfId="201" xr:uid="{00000000-0005-0000-0000-00003F010000}"/>
    <cellStyle name="Normal 3 2 2 4 2" xfId="346" xr:uid="{00000000-0005-0000-0000-000040010000}"/>
    <cellStyle name="Normal 3 2 2 4 2 2" xfId="679" xr:uid="{00000000-0005-0000-0000-000041010000}"/>
    <cellStyle name="Normal 3 2 2 4 2 2 2" xfId="1288" xr:uid="{00000000-0005-0000-0000-000042010000}"/>
    <cellStyle name="Normal 3 2 2 4 2 3" xfId="987" xr:uid="{00000000-0005-0000-0000-000043010000}"/>
    <cellStyle name="Normal 3 2 2 4 3" xfId="541" xr:uid="{00000000-0005-0000-0000-000044010000}"/>
    <cellStyle name="Normal 3 2 2 4 3 2" xfId="1152" xr:uid="{00000000-0005-0000-0000-000045010000}"/>
    <cellStyle name="Normal 3 2 2 4 4" xfId="827" xr:uid="{00000000-0005-0000-0000-000046010000}"/>
    <cellStyle name="Normal 3 2 2 5" xfId="309" xr:uid="{00000000-0005-0000-0000-000047010000}"/>
    <cellStyle name="Normal 3 2 2 5 2" xfId="644" xr:uid="{00000000-0005-0000-0000-000048010000}"/>
    <cellStyle name="Normal 3 2 2 5 2 2" xfId="1254" xr:uid="{00000000-0005-0000-0000-000049010000}"/>
    <cellStyle name="Normal 3 2 2 5 3" xfId="951" xr:uid="{00000000-0005-0000-0000-00004A010000}"/>
    <cellStyle name="Normal 3 2 2 6" xfId="506" xr:uid="{00000000-0005-0000-0000-00004B010000}"/>
    <cellStyle name="Normal 3 2 2 6 2" xfId="1118" xr:uid="{00000000-0005-0000-0000-00004C010000}"/>
    <cellStyle name="Normal 3 2 2 7" xfId="792" xr:uid="{00000000-0005-0000-0000-00004D010000}"/>
    <cellStyle name="Normal 3 2 3" xfId="256" xr:uid="{00000000-0005-0000-0000-00004E010000}"/>
    <cellStyle name="Normal 3 2 3 2" xfId="402" xr:uid="{00000000-0005-0000-0000-00004F010000}"/>
    <cellStyle name="Normal 3 2 3 2 2" xfId="732" xr:uid="{00000000-0005-0000-0000-000050010000}"/>
    <cellStyle name="Normal 3 2 3 2 2 2" xfId="1340" xr:uid="{00000000-0005-0000-0000-000051010000}"/>
    <cellStyle name="Normal 3 2 3 2 3" xfId="1042" xr:uid="{00000000-0005-0000-0000-000052010000}"/>
    <cellStyle name="Normal 3 2 3 3" xfId="594" xr:uid="{00000000-0005-0000-0000-000053010000}"/>
    <cellStyle name="Normal 3 2 3 3 2" xfId="1204" xr:uid="{00000000-0005-0000-0000-000054010000}"/>
    <cellStyle name="Normal 3 2 3 4" xfId="880" xr:uid="{00000000-0005-0000-0000-000055010000}"/>
    <cellStyle name="Normal 3 2 4" xfId="221" xr:uid="{00000000-0005-0000-0000-000056010000}"/>
    <cellStyle name="Normal 3 2 4 2" xfId="366" xr:uid="{00000000-0005-0000-0000-000057010000}"/>
    <cellStyle name="Normal 3 2 4 2 2" xfId="698" xr:uid="{00000000-0005-0000-0000-000058010000}"/>
    <cellStyle name="Normal 3 2 4 2 2 2" xfId="1306" xr:uid="{00000000-0005-0000-0000-000059010000}"/>
    <cellStyle name="Normal 3 2 4 2 3" xfId="1006" xr:uid="{00000000-0005-0000-0000-00005A010000}"/>
    <cellStyle name="Normal 3 2 4 3" xfId="560" xr:uid="{00000000-0005-0000-0000-00005B010000}"/>
    <cellStyle name="Normal 3 2 4 3 2" xfId="1170" xr:uid="{00000000-0005-0000-0000-00005C010000}"/>
    <cellStyle name="Normal 3 2 4 4" xfId="846" xr:uid="{00000000-0005-0000-0000-00005D010000}"/>
    <cellStyle name="Normal 3 2 5" xfId="184" xr:uid="{00000000-0005-0000-0000-00005E010000}"/>
    <cellStyle name="Normal 3 2 5 2" xfId="329" xr:uid="{00000000-0005-0000-0000-00005F010000}"/>
    <cellStyle name="Normal 3 2 5 2 2" xfId="663" xr:uid="{00000000-0005-0000-0000-000060010000}"/>
    <cellStyle name="Normal 3 2 5 2 2 2" xfId="1272" xr:uid="{00000000-0005-0000-0000-000061010000}"/>
    <cellStyle name="Normal 3 2 5 2 3" xfId="970" xr:uid="{00000000-0005-0000-0000-000062010000}"/>
    <cellStyle name="Normal 3 2 5 3" xfId="525" xr:uid="{00000000-0005-0000-0000-000063010000}"/>
    <cellStyle name="Normal 3 2 5 3 2" xfId="1136" xr:uid="{00000000-0005-0000-0000-000064010000}"/>
    <cellStyle name="Normal 3 2 5 4" xfId="811" xr:uid="{00000000-0005-0000-0000-000065010000}"/>
    <cellStyle name="Normal 3 2 6" xfId="292" xr:uid="{00000000-0005-0000-0000-000066010000}"/>
    <cellStyle name="Normal 3 2 6 2" xfId="628" xr:uid="{00000000-0005-0000-0000-000067010000}"/>
    <cellStyle name="Normal 3 2 6 2 2" xfId="1238" xr:uid="{00000000-0005-0000-0000-000068010000}"/>
    <cellStyle name="Normal 3 2 6 3" xfId="935" xr:uid="{00000000-0005-0000-0000-000069010000}"/>
    <cellStyle name="Normal 3 2 7" xfId="490" xr:uid="{00000000-0005-0000-0000-00006A010000}"/>
    <cellStyle name="Normal 3 2 7 2" xfId="1103" xr:uid="{00000000-0005-0000-0000-00006B010000}"/>
    <cellStyle name="Normal 3 2 8" xfId="776" xr:uid="{00000000-0005-0000-0000-00006C010000}"/>
    <cellStyle name="Normal 3 3" xfId="112" xr:uid="{00000000-0005-0000-0000-00006D010000}"/>
    <cellStyle name="Normal 3 3 2" xfId="142" xr:uid="{00000000-0005-0000-0000-00006E010000}"/>
    <cellStyle name="Normal 3 3 2 2" xfId="276" xr:uid="{00000000-0005-0000-0000-00006F010000}"/>
    <cellStyle name="Normal 3 3 2 2 2" xfId="423" xr:uid="{00000000-0005-0000-0000-000070010000}"/>
    <cellStyle name="Normal 3 3 2 2 2 2" xfId="752" xr:uid="{00000000-0005-0000-0000-000071010000}"/>
    <cellStyle name="Normal 3 3 2 2 2 2 2" xfId="1360" xr:uid="{00000000-0005-0000-0000-000072010000}"/>
    <cellStyle name="Normal 3 3 2 2 2 3" xfId="1063" xr:uid="{00000000-0005-0000-0000-000073010000}"/>
    <cellStyle name="Normal 3 3 2 2 3" xfId="614" xr:uid="{00000000-0005-0000-0000-000074010000}"/>
    <cellStyle name="Normal 3 3 2 2 3 2" xfId="1224" xr:uid="{00000000-0005-0000-0000-000075010000}"/>
    <cellStyle name="Normal 3 3 2 2 4" xfId="900" xr:uid="{00000000-0005-0000-0000-000076010000}"/>
    <cellStyle name="Normal 3 3 2 3" xfId="242" xr:uid="{00000000-0005-0000-0000-000077010000}"/>
    <cellStyle name="Normal 3 3 2 3 2" xfId="387" xr:uid="{00000000-0005-0000-0000-000078010000}"/>
    <cellStyle name="Normal 3 3 2 3 2 2" xfId="718" xr:uid="{00000000-0005-0000-0000-000079010000}"/>
    <cellStyle name="Normal 3 3 2 3 2 2 2" xfId="1326" xr:uid="{00000000-0005-0000-0000-00007A010000}"/>
    <cellStyle name="Normal 3 3 2 3 2 3" xfId="1027" xr:uid="{00000000-0005-0000-0000-00007B010000}"/>
    <cellStyle name="Normal 3 3 2 3 3" xfId="580" xr:uid="{00000000-0005-0000-0000-00007C010000}"/>
    <cellStyle name="Normal 3 3 2 3 3 2" xfId="1190" xr:uid="{00000000-0005-0000-0000-00007D010000}"/>
    <cellStyle name="Normal 3 3 2 3 4" xfId="866" xr:uid="{00000000-0005-0000-0000-00007E010000}"/>
    <cellStyle name="Normal 3 3 2 4" xfId="205" xr:uid="{00000000-0005-0000-0000-00007F010000}"/>
    <cellStyle name="Normal 3 3 2 4 2" xfId="350" xr:uid="{00000000-0005-0000-0000-000080010000}"/>
    <cellStyle name="Normal 3 3 2 4 2 2" xfId="683" xr:uid="{00000000-0005-0000-0000-000081010000}"/>
    <cellStyle name="Normal 3 3 2 4 2 2 2" xfId="1292" xr:uid="{00000000-0005-0000-0000-000082010000}"/>
    <cellStyle name="Normal 3 3 2 4 2 3" xfId="991" xr:uid="{00000000-0005-0000-0000-000083010000}"/>
    <cellStyle name="Normal 3 3 2 4 3" xfId="545" xr:uid="{00000000-0005-0000-0000-000084010000}"/>
    <cellStyle name="Normal 3 3 2 4 3 2" xfId="1156" xr:uid="{00000000-0005-0000-0000-000085010000}"/>
    <cellStyle name="Normal 3 3 2 4 4" xfId="831" xr:uid="{00000000-0005-0000-0000-000086010000}"/>
    <cellStyle name="Normal 3 3 2 5" xfId="313" xr:uid="{00000000-0005-0000-0000-000087010000}"/>
    <cellStyle name="Normal 3 3 2 5 2" xfId="648" xr:uid="{00000000-0005-0000-0000-000088010000}"/>
    <cellStyle name="Normal 3 3 2 5 2 2" xfId="1258" xr:uid="{00000000-0005-0000-0000-000089010000}"/>
    <cellStyle name="Normal 3 3 2 5 3" xfId="955" xr:uid="{00000000-0005-0000-0000-00008A010000}"/>
    <cellStyle name="Normal 3 3 2 6" xfId="510" xr:uid="{00000000-0005-0000-0000-00008B010000}"/>
    <cellStyle name="Normal 3 3 2 6 2" xfId="1122" xr:uid="{00000000-0005-0000-0000-00008C010000}"/>
    <cellStyle name="Normal 3 3 2 7" xfId="796" xr:uid="{00000000-0005-0000-0000-00008D010000}"/>
    <cellStyle name="Normal 3 3 3" xfId="259" xr:uid="{00000000-0005-0000-0000-00008E010000}"/>
    <cellStyle name="Normal 3 3 3 2" xfId="406" xr:uid="{00000000-0005-0000-0000-00008F010000}"/>
    <cellStyle name="Normal 3 3 3 2 2" xfId="736" xr:uid="{00000000-0005-0000-0000-000090010000}"/>
    <cellStyle name="Normal 3 3 3 2 2 2" xfId="1344" xr:uid="{00000000-0005-0000-0000-000091010000}"/>
    <cellStyle name="Normal 3 3 3 2 3" xfId="1046" xr:uid="{00000000-0005-0000-0000-000092010000}"/>
    <cellStyle name="Normal 3 3 3 3" xfId="598" xr:uid="{00000000-0005-0000-0000-000093010000}"/>
    <cellStyle name="Normal 3 3 3 3 2" xfId="1208" xr:uid="{00000000-0005-0000-0000-000094010000}"/>
    <cellStyle name="Normal 3 3 3 4" xfId="884" xr:uid="{00000000-0005-0000-0000-000095010000}"/>
    <cellStyle name="Normal 3 3 4" xfId="225" xr:uid="{00000000-0005-0000-0000-000096010000}"/>
    <cellStyle name="Normal 3 3 4 2" xfId="370" xr:uid="{00000000-0005-0000-0000-000097010000}"/>
    <cellStyle name="Normal 3 3 4 2 2" xfId="702" xr:uid="{00000000-0005-0000-0000-000098010000}"/>
    <cellStyle name="Normal 3 3 4 2 2 2" xfId="1310" xr:uid="{00000000-0005-0000-0000-000099010000}"/>
    <cellStyle name="Normal 3 3 4 2 3" xfId="1010" xr:uid="{00000000-0005-0000-0000-00009A010000}"/>
    <cellStyle name="Normal 3 3 4 3" xfId="564" xr:uid="{00000000-0005-0000-0000-00009B010000}"/>
    <cellStyle name="Normal 3 3 4 3 2" xfId="1174" xr:uid="{00000000-0005-0000-0000-00009C010000}"/>
    <cellStyle name="Normal 3 3 4 4" xfId="850" xr:uid="{00000000-0005-0000-0000-00009D010000}"/>
    <cellStyle name="Normal 3 3 5" xfId="188" xr:uid="{00000000-0005-0000-0000-00009E010000}"/>
    <cellStyle name="Normal 3 3 5 2" xfId="333" xr:uid="{00000000-0005-0000-0000-00009F010000}"/>
    <cellStyle name="Normal 3 3 5 2 2" xfId="667" xr:uid="{00000000-0005-0000-0000-0000A0010000}"/>
    <cellStyle name="Normal 3 3 5 2 2 2" xfId="1276" xr:uid="{00000000-0005-0000-0000-0000A1010000}"/>
    <cellStyle name="Normal 3 3 5 2 3" xfId="974" xr:uid="{00000000-0005-0000-0000-0000A2010000}"/>
    <cellStyle name="Normal 3 3 5 3" xfId="529" xr:uid="{00000000-0005-0000-0000-0000A3010000}"/>
    <cellStyle name="Normal 3 3 5 3 2" xfId="1140" xr:uid="{00000000-0005-0000-0000-0000A4010000}"/>
    <cellStyle name="Normal 3 3 5 4" xfId="815" xr:uid="{00000000-0005-0000-0000-0000A5010000}"/>
    <cellStyle name="Normal 3 3 6" xfId="296" xr:uid="{00000000-0005-0000-0000-0000A6010000}"/>
    <cellStyle name="Normal 3 3 6 2" xfId="632" xr:uid="{00000000-0005-0000-0000-0000A7010000}"/>
    <cellStyle name="Normal 3 3 6 2 2" xfId="1242" xr:uid="{00000000-0005-0000-0000-0000A8010000}"/>
    <cellStyle name="Normal 3 3 6 3" xfId="938" xr:uid="{00000000-0005-0000-0000-0000A9010000}"/>
    <cellStyle name="Normal 3 3 7" xfId="494" xr:uid="{00000000-0005-0000-0000-0000AA010000}"/>
    <cellStyle name="Normal 3 3 7 2" xfId="1106" xr:uid="{00000000-0005-0000-0000-0000AB010000}"/>
    <cellStyle name="Normal 3 3 8" xfId="780" xr:uid="{00000000-0005-0000-0000-0000AC010000}"/>
    <cellStyle name="Normal 3 4" xfId="131" xr:uid="{00000000-0005-0000-0000-0000AD010000}"/>
    <cellStyle name="Normal 3 4 2" xfId="265" xr:uid="{00000000-0005-0000-0000-0000AE010000}"/>
    <cellStyle name="Normal 3 4 2 2" xfId="412" xr:uid="{00000000-0005-0000-0000-0000AF010000}"/>
    <cellStyle name="Normal 3 4 2 2 2" xfId="741" xr:uid="{00000000-0005-0000-0000-0000B0010000}"/>
    <cellStyle name="Normal 3 4 2 2 2 2" xfId="1349" xr:uid="{00000000-0005-0000-0000-0000B1010000}"/>
    <cellStyle name="Normal 3 4 2 2 3" xfId="1052" xr:uid="{00000000-0005-0000-0000-0000B2010000}"/>
    <cellStyle name="Normal 3 4 2 3" xfId="603" xr:uid="{00000000-0005-0000-0000-0000B3010000}"/>
    <cellStyle name="Normal 3 4 2 3 2" xfId="1213" xr:uid="{00000000-0005-0000-0000-0000B4010000}"/>
    <cellStyle name="Normal 3 4 2 4" xfId="889" xr:uid="{00000000-0005-0000-0000-0000B5010000}"/>
    <cellStyle name="Normal 3 4 3" xfId="231" xr:uid="{00000000-0005-0000-0000-0000B6010000}"/>
    <cellStyle name="Normal 3 4 3 2" xfId="376" xr:uid="{00000000-0005-0000-0000-0000B7010000}"/>
    <cellStyle name="Normal 3 4 3 2 2" xfId="707" xr:uid="{00000000-0005-0000-0000-0000B8010000}"/>
    <cellStyle name="Normal 3 4 3 2 2 2" xfId="1315" xr:uid="{00000000-0005-0000-0000-0000B9010000}"/>
    <cellStyle name="Normal 3 4 3 2 3" xfId="1016" xr:uid="{00000000-0005-0000-0000-0000BA010000}"/>
    <cellStyle name="Normal 3 4 3 3" xfId="569" xr:uid="{00000000-0005-0000-0000-0000BB010000}"/>
    <cellStyle name="Normal 3 4 3 3 2" xfId="1179" xr:uid="{00000000-0005-0000-0000-0000BC010000}"/>
    <cellStyle name="Normal 3 4 3 4" xfId="855" xr:uid="{00000000-0005-0000-0000-0000BD010000}"/>
    <cellStyle name="Normal 3 4 4" xfId="194" xr:uid="{00000000-0005-0000-0000-0000BE010000}"/>
    <cellStyle name="Normal 3 4 4 2" xfId="339" xr:uid="{00000000-0005-0000-0000-0000BF010000}"/>
    <cellStyle name="Normal 3 4 4 2 2" xfId="672" xr:uid="{00000000-0005-0000-0000-0000C0010000}"/>
    <cellStyle name="Normal 3 4 4 2 2 2" xfId="1281" xr:uid="{00000000-0005-0000-0000-0000C1010000}"/>
    <cellStyle name="Normal 3 4 4 2 3" xfId="980" xr:uid="{00000000-0005-0000-0000-0000C2010000}"/>
    <cellStyle name="Normal 3 4 4 3" xfId="534" xr:uid="{00000000-0005-0000-0000-0000C3010000}"/>
    <cellStyle name="Normal 3 4 4 3 2" xfId="1145" xr:uid="{00000000-0005-0000-0000-0000C4010000}"/>
    <cellStyle name="Normal 3 4 4 4" xfId="820" xr:uid="{00000000-0005-0000-0000-0000C5010000}"/>
    <cellStyle name="Normal 3 4 5" xfId="302" xr:uid="{00000000-0005-0000-0000-0000C6010000}"/>
    <cellStyle name="Normal 3 4 5 2" xfId="637" xr:uid="{00000000-0005-0000-0000-0000C7010000}"/>
    <cellStyle name="Normal 3 4 5 2 2" xfId="1247" xr:uid="{00000000-0005-0000-0000-0000C8010000}"/>
    <cellStyle name="Normal 3 4 5 3" xfId="944" xr:uid="{00000000-0005-0000-0000-0000C9010000}"/>
    <cellStyle name="Normal 3 4 6" xfId="499" xr:uid="{00000000-0005-0000-0000-0000CA010000}"/>
    <cellStyle name="Normal 3 4 6 2" xfId="1111" xr:uid="{00000000-0005-0000-0000-0000CB010000}"/>
    <cellStyle name="Normal 3 4 7" xfId="785" xr:uid="{00000000-0005-0000-0000-0000CC010000}"/>
    <cellStyle name="Normal 3 5" xfId="100" xr:uid="{00000000-0005-0000-0000-0000CD010000}"/>
    <cellStyle name="Normal 3 5 2" xfId="395" xr:uid="{00000000-0005-0000-0000-0000CE010000}"/>
    <cellStyle name="Normal 3 5 2 2" xfId="725" xr:uid="{00000000-0005-0000-0000-0000CF010000}"/>
    <cellStyle name="Normal 3 5 2 2 2" xfId="1333" xr:uid="{00000000-0005-0000-0000-0000D0010000}"/>
    <cellStyle name="Normal 3 5 2 3" xfId="1035" xr:uid="{00000000-0005-0000-0000-0000D1010000}"/>
    <cellStyle name="Normal 3 5 3" xfId="587" xr:uid="{00000000-0005-0000-0000-0000D2010000}"/>
    <cellStyle name="Normal 3 5 3 2" xfId="1197" xr:uid="{00000000-0005-0000-0000-0000D3010000}"/>
    <cellStyle name="Normal 3 5 4" xfId="873" xr:uid="{00000000-0005-0000-0000-0000D4010000}"/>
    <cellStyle name="Normal 3 6" xfId="214" xr:uid="{00000000-0005-0000-0000-0000D5010000}"/>
    <cellStyle name="Normal 3 6 2" xfId="359" xr:uid="{00000000-0005-0000-0000-0000D6010000}"/>
    <cellStyle name="Normal 3 6 2 2" xfId="691" xr:uid="{00000000-0005-0000-0000-0000D7010000}"/>
    <cellStyle name="Normal 3 6 2 2 2" xfId="1299" xr:uid="{00000000-0005-0000-0000-0000D8010000}"/>
    <cellStyle name="Normal 3 6 2 3" xfId="999" xr:uid="{00000000-0005-0000-0000-0000D9010000}"/>
    <cellStyle name="Normal 3 6 3" xfId="553" xr:uid="{00000000-0005-0000-0000-0000DA010000}"/>
    <cellStyle name="Normal 3 6 3 2" xfId="1163" xr:uid="{00000000-0005-0000-0000-0000DB010000}"/>
    <cellStyle name="Normal 3 6 4" xfId="839" xr:uid="{00000000-0005-0000-0000-0000DC010000}"/>
    <cellStyle name="Normal 3 7" xfId="177" xr:uid="{00000000-0005-0000-0000-0000DD010000}"/>
    <cellStyle name="Normal 3 7 2" xfId="322" xr:uid="{00000000-0005-0000-0000-0000DE010000}"/>
    <cellStyle name="Normal 3 7 2 2" xfId="656" xr:uid="{00000000-0005-0000-0000-0000DF010000}"/>
    <cellStyle name="Normal 3 7 2 2 2" xfId="1265" xr:uid="{00000000-0005-0000-0000-0000E0010000}"/>
    <cellStyle name="Normal 3 7 2 3" xfId="963" xr:uid="{00000000-0005-0000-0000-0000E1010000}"/>
    <cellStyle name="Normal 3 7 3" xfId="518" xr:uid="{00000000-0005-0000-0000-0000E2010000}"/>
    <cellStyle name="Normal 3 7 3 2" xfId="1129" xr:uid="{00000000-0005-0000-0000-0000E3010000}"/>
    <cellStyle name="Normal 3 7 4" xfId="804" xr:uid="{00000000-0005-0000-0000-0000E4010000}"/>
    <cellStyle name="Normal 3 8" xfId="285" xr:uid="{00000000-0005-0000-0000-0000E5010000}"/>
    <cellStyle name="Normal 3 8 2" xfId="621" xr:uid="{00000000-0005-0000-0000-0000E6010000}"/>
    <cellStyle name="Normal 3 8 2 2" xfId="1231" xr:uid="{00000000-0005-0000-0000-0000E7010000}"/>
    <cellStyle name="Normal 3 8 3" xfId="928" xr:uid="{00000000-0005-0000-0000-0000E8010000}"/>
    <cellStyle name="Normal 3 9" xfId="478" xr:uid="{00000000-0005-0000-0000-0000E9010000}"/>
    <cellStyle name="Normal 3 9 2" xfId="1091" xr:uid="{00000000-0005-0000-0000-0000EA010000}"/>
    <cellStyle name="Normal 4" xfId="93" xr:uid="{00000000-0005-0000-0000-0000EB010000}"/>
    <cellStyle name="Normal 4 2" xfId="141" xr:uid="{00000000-0005-0000-0000-0000EC010000}"/>
    <cellStyle name="Normal 4 2 2" xfId="275" xr:uid="{00000000-0005-0000-0000-0000ED010000}"/>
    <cellStyle name="Normal 4 2 2 2" xfId="422" xr:uid="{00000000-0005-0000-0000-0000EE010000}"/>
    <cellStyle name="Normal 4 2 2 2 2" xfId="751" xr:uid="{00000000-0005-0000-0000-0000EF010000}"/>
    <cellStyle name="Normal 4 2 2 2 2 2" xfId="1359" xr:uid="{00000000-0005-0000-0000-0000F0010000}"/>
    <cellStyle name="Normal 4 2 2 2 3" xfId="1062" xr:uid="{00000000-0005-0000-0000-0000F1010000}"/>
    <cellStyle name="Normal 4 2 2 3" xfId="613" xr:uid="{00000000-0005-0000-0000-0000F2010000}"/>
    <cellStyle name="Normal 4 2 2 3 2" xfId="1223" xr:uid="{00000000-0005-0000-0000-0000F3010000}"/>
    <cellStyle name="Normal 4 2 2 4" xfId="899" xr:uid="{00000000-0005-0000-0000-0000F4010000}"/>
    <cellStyle name="Normal 4 2 3" xfId="241" xr:uid="{00000000-0005-0000-0000-0000F5010000}"/>
    <cellStyle name="Normal 4 2 3 2" xfId="386" xr:uid="{00000000-0005-0000-0000-0000F6010000}"/>
    <cellStyle name="Normal 4 2 3 2 2" xfId="717" xr:uid="{00000000-0005-0000-0000-0000F7010000}"/>
    <cellStyle name="Normal 4 2 3 2 2 2" xfId="1325" xr:uid="{00000000-0005-0000-0000-0000F8010000}"/>
    <cellStyle name="Normal 4 2 3 2 3" xfId="1026" xr:uid="{00000000-0005-0000-0000-0000F9010000}"/>
    <cellStyle name="Normal 4 2 3 3" xfId="579" xr:uid="{00000000-0005-0000-0000-0000FA010000}"/>
    <cellStyle name="Normal 4 2 3 3 2" xfId="1189" xr:uid="{00000000-0005-0000-0000-0000FB010000}"/>
    <cellStyle name="Normal 4 2 3 4" xfId="865" xr:uid="{00000000-0005-0000-0000-0000FC010000}"/>
    <cellStyle name="Normal 4 2 4" xfId="204" xr:uid="{00000000-0005-0000-0000-0000FD010000}"/>
    <cellStyle name="Normal 4 2 4 2" xfId="349" xr:uid="{00000000-0005-0000-0000-0000FE010000}"/>
    <cellStyle name="Normal 4 2 4 2 2" xfId="682" xr:uid="{00000000-0005-0000-0000-0000FF010000}"/>
    <cellStyle name="Normal 4 2 4 2 2 2" xfId="1291" xr:uid="{00000000-0005-0000-0000-000000020000}"/>
    <cellStyle name="Normal 4 2 4 2 3" xfId="990" xr:uid="{00000000-0005-0000-0000-000001020000}"/>
    <cellStyle name="Normal 4 2 4 3" xfId="544" xr:uid="{00000000-0005-0000-0000-000002020000}"/>
    <cellStyle name="Normal 4 2 4 3 2" xfId="1155" xr:uid="{00000000-0005-0000-0000-000003020000}"/>
    <cellStyle name="Normal 4 2 4 4" xfId="830" xr:uid="{00000000-0005-0000-0000-000004020000}"/>
    <cellStyle name="Normal 4 2 5" xfId="312" xr:uid="{00000000-0005-0000-0000-000005020000}"/>
    <cellStyle name="Normal 4 2 5 2" xfId="647" xr:uid="{00000000-0005-0000-0000-000006020000}"/>
    <cellStyle name="Normal 4 2 5 2 2" xfId="1257" xr:uid="{00000000-0005-0000-0000-000007020000}"/>
    <cellStyle name="Normal 4 2 5 3" xfId="954" xr:uid="{00000000-0005-0000-0000-000008020000}"/>
    <cellStyle name="Normal 4 2 6" xfId="509" xr:uid="{00000000-0005-0000-0000-000009020000}"/>
    <cellStyle name="Normal 4 2 6 2" xfId="1121" xr:uid="{00000000-0005-0000-0000-00000A020000}"/>
    <cellStyle name="Normal 4 2 7" xfId="795" xr:uid="{00000000-0005-0000-0000-00000B020000}"/>
    <cellStyle name="Normal 4 2 8" xfId="910" xr:uid="{00000000-0005-0000-0000-00000C020000}"/>
    <cellStyle name="Normal 4 3" xfId="111" xr:uid="{00000000-0005-0000-0000-00000D020000}"/>
    <cellStyle name="Normal 4 3 2" xfId="405" xr:uid="{00000000-0005-0000-0000-00000E020000}"/>
    <cellStyle name="Normal 4 3 2 2" xfId="735" xr:uid="{00000000-0005-0000-0000-00000F020000}"/>
    <cellStyle name="Normal 4 3 2 2 2" xfId="1343" xr:uid="{00000000-0005-0000-0000-000010020000}"/>
    <cellStyle name="Normal 4 3 2 3" xfId="1045" xr:uid="{00000000-0005-0000-0000-000011020000}"/>
    <cellStyle name="Normal 4 3 3" xfId="597" xr:uid="{00000000-0005-0000-0000-000012020000}"/>
    <cellStyle name="Normal 4 3 3 2" xfId="1207" xr:uid="{00000000-0005-0000-0000-000013020000}"/>
    <cellStyle name="Normal 4 3 4" xfId="883" xr:uid="{00000000-0005-0000-0000-000014020000}"/>
    <cellStyle name="Normal 4 4" xfId="224" xr:uid="{00000000-0005-0000-0000-000015020000}"/>
    <cellStyle name="Normal 4 4 2" xfId="369" xr:uid="{00000000-0005-0000-0000-000016020000}"/>
    <cellStyle name="Normal 4 4 2 2" xfId="701" xr:uid="{00000000-0005-0000-0000-000017020000}"/>
    <cellStyle name="Normal 4 4 2 2 2" xfId="1309" xr:uid="{00000000-0005-0000-0000-000018020000}"/>
    <cellStyle name="Normal 4 4 2 3" xfId="1009" xr:uid="{00000000-0005-0000-0000-000019020000}"/>
    <cellStyle name="Normal 4 4 3" xfId="563" xr:uid="{00000000-0005-0000-0000-00001A020000}"/>
    <cellStyle name="Normal 4 4 3 2" xfId="1173" xr:uid="{00000000-0005-0000-0000-00001B020000}"/>
    <cellStyle name="Normal 4 4 4" xfId="849" xr:uid="{00000000-0005-0000-0000-00001C020000}"/>
    <cellStyle name="Normal 4 5" xfId="187" xr:uid="{00000000-0005-0000-0000-00001D020000}"/>
    <cellStyle name="Normal 4 5 2" xfId="332" xr:uid="{00000000-0005-0000-0000-00001E020000}"/>
    <cellStyle name="Normal 4 5 2 2" xfId="666" xr:uid="{00000000-0005-0000-0000-00001F020000}"/>
    <cellStyle name="Normal 4 5 2 2 2" xfId="1275" xr:uid="{00000000-0005-0000-0000-000020020000}"/>
    <cellStyle name="Normal 4 5 2 3" xfId="973" xr:uid="{00000000-0005-0000-0000-000021020000}"/>
    <cellStyle name="Normal 4 5 3" xfId="528" xr:uid="{00000000-0005-0000-0000-000022020000}"/>
    <cellStyle name="Normal 4 5 3 2" xfId="1139" xr:uid="{00000000-0005-0000-0000-000023020000}"/>
    <cellStyle name="Normal 4 5 4" xfId="814" xr:uid="{00000000-0005-0000-0000-000024020000}"/>
    <cellStyle name="Normal 4 6" xfId="295" xr:uid="{00000000-0005-0000-0000-000025020000}"/>
    <cellStyle name="Normal 4 6 2" xfId="631" xr:uid="{00000000-0005-0000-0000-000026020000}"/>
    <cellStyle name="Normal 4 6 2 2" xfId="1241" xr:uid="{00000000-0005-0000-0000-000027020000}"/>
    <cellStyle name="Normal 4 6 3" xfId="937" xr:uid="{00000000-0005-0000-0000-000028020000}"/>
    <cellStyle name="Normal 4 7" xfId="472" xr:uid="{00000000-0005-0000-0000-000029020000}"/>
    <cellStyle name="Normal 4 8" xfId="493" xr:uid="{00000000-0005-0000-0000-00002A020000}"/>
    <cellStyle name="Normal 4 8 2" xfId="1105" xr:uid="{00000000-0005-0000-0000-00002B020000}"/>
    <cellStyle name="Normal 4 9" xfId="779" xr:uid="{00000000-0005-0000-0000-00002C020000}"/>
    <cellStyle name="Normal 5" xfId="115" xr:uid="{00000000-0005-0000-0000-00002D020000}"/>
    <cellStyle name="Normal 5 2" xfId="1374" xr:uid="{00000000-0005-0000-0000-00002E020000}"/>
    <cellStyle name="Normal 5 2 2" xfId="1377" xr:uid="{00000000-0005-0000-0000-00002F020000}"/>
    <cellStyle name="Normal 6" xfId="97" xr:uid="{00000000-0005-0000-0000-000030020000}"/>
    <cellStyle name="Normal 7" xfId="476" xr:uid="{00000000-0005-0000-0000-000031020000}"/>
    <cellStyle name="Normal 7 2" xfId="1089" xr:uid="{00000000-0005-0000-0000-000032020000}"/>
    <cellStyle name="Normal 8" xfId="768" xr:uid="{00000000-0005-0000-0000-000033020000}"/>
    <cellStyle name="Normal 8 2" xfId="1373" xr:uid="{00000000-0005-0000-0000-000034020000}"/>
    <cellStyle name="Normal 9" xfId="909" xr:uid="{00000000-0005-0000-0000-000035020000}"/>
    <cellStyle name="Normal_Data" xfId="61" xr:uid="{00000000-0005-0000-0000-000036020000}"/>
    <cellStyle name="Note" xfId="62" builtinId="10" customBuiltin="1"/>
    <cellStyle name="Note 2" xfId="444" xr:uid="{00000000-0005-0000-0000-000038020000}"/>
    <cellStyle name="Note 2 2" xfId="767" xr:uid="{00000000-0005-0000-0000-000039020000}"/>
    <cellStyle name="Note 2 3" xfId="1070" xr:uid="{00000000-0005-0000-0000-00003A020000}"/>
    <cellStyle name="Note 3" xfId="759" xr:uid="{00000000-0005-0000-0000-00003B020000}"/>
    <cellStyle name="Note 3 2" xfId="1367" xr:uid="{00000000-0005-0000-0000-00003C020000}"/>
    <cellStyle name="Output" xfId="63" builtinId="21" customBuiltin="1"/>
    <cellStyle name="Output 2" xfId="439" xr:uid="{00000000-0005-0000-0000-00003E020000}"/>
    <cellStyle name="Percent 2" xfId="101" xr:uid="{00000000-0005-0000-0000-00003F020000}"/>
    <cellStyle name="Percent 2 2" xfId="106" xr:uid="{00000000-0005-0000-0000-000040020000}"/>
    <cellStyle name="Percent 2 3" xfId="132" xr:uid="{00000000-0005-0000-0000-000041020000}"/>
    <cellStyle name="Percent 2 3 2" xfId="266" xr:uid="{00000000-0005-0000-0000-000042020000}"/>
    <cellStyle name="Percent 2 3 2 2" xfId="413" xr:uid="{00000000-0005-0000-0000-000043020000}"/>
    <cellStyle name="Percent 2 3 2 2 2" xfId="742" xr:uid="{00000000-0005-0000-0000-000044020000}"/>
    <cellStyle name="Percent 2 3 2 2 2 2" xfId="1350" xr:uid="{00000000-0005-0000-0000-000045020000}"/>
    <cellStyle name="Percent 2 3 2 2 3" xfId="1053" xr:uid="{00000000-0005-0000-0000-000046020000}"/>
    <cellStyle name="Percent 2 3 2 3" xfId="604" xr:uid="{00000000-0005-0000-0000-000047020000}"/>
    <cellStyle name="Percent 2 3 2 3 2" xfId="1214" xr:uid="{00000000-0005-0000-0000-000048020000}"/>
    <cellStyle name="Percent 2 3 2 4" xfId="890" xr:uid="{00000000-0005-0000-0000-000049020000}"/>
    <cellStyle name="Percent 2 3 3" xfId="232" xr:uid="{00000000-0005-0000-0000-00004A020000}"/>
    <cellStyle name="Percent 2 3 3 2" xfId="377" xr:uid="{00000000-0005-0000-0000-00004B020000}"/>
    <cellStyle name="Percent 2 3 3 2 2" xfId="708" xr:uid="{00000000-0005-0000-0000-00004C020000}"/>
    <cellStyle name="Percent 2 3 3 2 2 2" xfId="1316" xr:uid="{00000000-0005-0000-0000-00004D020000}"/>
    <cellStyle name="Percent 2 3 3 2 3" xfId="1017" xr:uid="{00000000-0005-0000-0000-00004E020000}"/>
    <cellStyle name="Percent 2 3 3 3" xfId="570" xr:uid="{00000000-0005-0000-0000-00004F020000}"/>
    <cellStyle name="Percent 2 3 3 3 2" xfId="1180" xr:uid="{00000000-0005-0000-0000-000050020000}"/>
    <cellStyle name="Percent 2 3 3 4" xfId="856" xr:uid="{00000000-0005-0000-0000-000051020000}"/>
    <cellStyle name="Percent 2 3 4" xfId="195" xr:uid="{00000000-0005-0000-0000-000052020000}"/>
    <cellStyle name="Percent 2 3 4 2" xfId="340" xr:uid="{00000000-0005-0000-0000-000053020000}"/>
    <cellStyle name="Percent 2 3 4 2 2" xfId="673" xr:uid="{00000000-0005-0000-0000-000054020000}"/>
    <cellStyle name="Percent 2 3 4 2 2 2" xfId="1282" xr:uid="{00000000-0005-0000-0000-000055020000}"/>
    <cellStyle name="Percent 2 3 4 2 3" xfId="981" xr:uid="{00000000-0005-0000-0000-000056020000}"/>
    <cellStyle name="Percent 2 3 4 3" xfId="535" xr:uid="{00000000-0005-0000-0000-000057020000}"/>
    <cellStyle name="Percent 2 3 4 3 2" xfId="1146" xr:uid="{00000000-0005-0000-0000-000058020000}"/>
    <cellStyle name="Percent 2 3 4 4" xfId="821" xr:uid="{00000000-0005-0000-0000-000059020000}"/>
    <cellStyle name="Percent 2 3 5" xfId="303" xr:uid="{00000000-0005-0000-0000-00005A020000}"/>
    <cellStyle name="Percent 2 3 5 2" xfId="638" xr:uid="{00000000-0005-0000-0000-00005B020000}"/>
    <cellStyle name="Percent 2 3 5 2 2" xfId="1248" xr:uid="{00000000-0005-0000-0000-00005C020000}"/>
    <cellStyle name="Percent 2 3 5 3" xfId="945" xr:uid="{00000000-0005-0000-0000-00005D020000}"/>
    <cellStyle name="Percent 2 3 6" xfId="500" xr:uid="{00000000-0005-0000-0000-00005E020000}"/>
    <cellStyle name="Percent 2 3 6 2" xfId="1112" xr:uid="{00000000-0005-0000-0000-00005F020000}"/>
    <cellStyle name="Percent 2 3 7" xfId="786" xr:uid="{00000000-0005-0000-0000-000060020000}"/>
    <cellStyle name="Percent 2 4" xfId="250" xr:uid="{00000000-0005-0000-0000-000061020000}"/>
    <cellStyle name="Percent 2 4 2" xfId="396" xr:uid="{00000000-0005-0000-0000-000062020000}"/>
    <cellStyle name="Percent 2 4 2 2" xfId="726" xr:uid="{00000000-0005-0000-0000-000063020000}"/>
    <cellStyle name="Percent 2 4 2 2 2" xfId="1334" xr:uid="{00000000-0005-0000-0000-000064020000}"/>
    <cellStyle name="Percent 2 4 2 3" xfId="1036" xr:uid="{00000000-0005-0000-0000-000065020000}"/>
    <cellStyle name="Percent 2 4 3" xfId="588" xr:uid="{00000000-0005-0000-0000-000066020000}"/>
    <cellStyle name="Percent 2 4 3 2" xfId="1198" xr:uid="{00000000-0005-0000-0000-000067020000}"/>
    <cellStyle name="Percent 2 4 4" xfId="874" xr:uid="{00000000-0005-0000-0000-000068020000}"/>
    <cellStyle name="Percent 2 5" xfId="215" xr:uid="{00000000-0005-0000-0000-000069020000}"/>
    <cellStyle name="Percent 2 5 2" xfId="360" xr:uid="{00000000-0005-0000-0000-00006A020000}"/>
    <cellStyle name="Percent 2 5 2 2" xfId="692" xr:uid="{00000000-0005-0000-0000-00006B020000}"/>
    <cellStyle name="Percent 2 5 2 2 2" xfId="1300" xr:uid="{00000000-0005-0000-0000-00006C020000}"/>
    <cellStyle name="Percent 2 5 2 3" xfId="1000" xr:uid="{00000000-0005-0000-0000-00006D020000}"/>
    <cellStyle name="Percent 2 5 3" xfId="554" xr:uid="{00000000-0005-0000-0000-00006E020000}"/>
    <cellStyle name="Percent 2 5 3 2" xfId="1164" xr:uid="{00000000-0005-0000-0000-00006F020000}"/>
    <cellStyle name="Percent 2 5 4" xfId="840" xr:uid="{00000000-0005-0000-0000-000070020000}"/>
    <cellStyle name="Percent 2 6" xfId="178" xr:uid="{00000000-0005-0000-0000-000071020000}"/>
    <cellStyle name="Percent 2 6 2" xfId="323" xr:uid="{00000000-0005-0000-0000-000072020000}"/>
    <cellStyle name="Percent 2 6 2 2" xfId="657" xr:uid="{00000000-0005-0000-0000-000073020000}"/>
    <cellStyle name="Percent 2 6 2 2 2" xfId="1266" xr:uid="{00000000-0005-0000-0000-000074020000}"/>
    <cellStyle name="Percent 2 6 2 3" xfId="964" xr:uid="{00000000-0005-0000-0000-000075020000}"/>
    <cellStyle name="Percent 2 6 3" xfId="519" xr:uid="{00000000-0005-0000-0000-000076020000}"/>
    <cellStyle name="Percent 2 6 3 2" xfId="1130" xr:uid="{00000000-0005-0000-0000-000077020000}"/>
    <cellStyle name="Percent 2 6 4" xfId="805" xr:uid="{00000000-0005-0000-0000-000078020000}"/>
    <cellStyle name="Percent 2 7" xfId="286" xr:uid="{00000000-0005-0000-0000-000079020000}"/>
    <cellStyle name="Percent 2 7 2" xfId="622" xr:uid="{00000000-0005-0000-0000-00007A020000}"/>
    <cellStyle name="Percent 2 7 2 2" xfId="1232" xr:uid="{00000000-0005-0000-0000-00007B020000}"/>
    <cellStyle name="Percent 2 7 3" xfId="929" xr:uid="{00000000-0005-0000-0000-00007C020000}"/>
    <cellStyle name="Percent 2 8" xfId="171" xr:uid="{00000000-0005-0000-0000-00007D020000}"/>
    <cellStyle name="Percent 2 8 2" xfId="485" xr:uid="{00000000-0005-0000-0000-00007E020000}"/>
    <cellStyle name="Percent 2 8 2 2" xfId="1098" xr:uid="{00000000-0005-0000-0000-00007F020000}"/>
    <cellStyle name="Percent 2 8 3" xfId="919" xr:uid="{00000000-0005-0000-0000-000080020000}"/>
    <cellStyle name="Percent 2 9" xfId="770" xr:uid="{00000000-0005-0000-0000-000081020000}"/>
    <cellStyle name="Percent 3" xfId="113" xr:uid="{00000000-0005-0000-0000-000082020000}"/>
    <cellStyle name="Percent 3 2" xfId="143" xr:uid="{00000000-0005-0000-0000-000083020000}"/>
    <cellStyle name="Percent 3 2 2" xfId="277" xr:uid="{00000000-0005-0000-0000-000084020000}"/>
    <cellStyle name="Percent 3 2 2 2" xfId="424" xr:uid="{00000000-0005-0000-0000-000085020000}"/>
    <cellStyle name="Percent 3 2 2 2 2" xfId="753" xr:uid="{00000000-0005-0000-0000-000086020000}"/>
    <cellStyle name="Percent 3 2 2 2 2 2" xfId="1361" xr:uid="{00000000-0005-0000-0000-000087020000}"/>
    <cellStyle name="Percent 3 2 2 2 3" xfId="1064" xr:uid="{00000000-0005-0000-0000-000088020000}"/>
    <cellStyle name="Percent 3 2 2 3" xfId="615" xr:uid="{00000000-0005-0000-0000-000089020000}"/>
    <cellStyle name="Percent 3 2 2 3 2" xfId="1225" xr:uid="{00000000-0005-0000-0000-00008A020000}"/>
    <cellStyle name="Percent 3 2 2 4" xfId="901" xr:uid="{00000000-0005-0000-0000-00008B020000}"/>
    <cellStyle name="Percent 3 2 3" xfId="243" xr:uid="{00000000-0005-0000-0000-00008C020000}"/>
    <cellStyle name="Percent 3 2 3 2" xfId="388" xr:uid="{00000000-0005-0000-0000-00008D020000}"/>
    <cellStyle name="Percent 3 2 3 2 2" xfId="719" xr:uid="{00000000-0005-0000-0000-00008E020000}"/>
    <cellStyle name="Percent 3 2 3 2 2 2" xfId="1327" xr:uid="{00000000-0005-0000-0000-00008F020000}"/>
    <cellStyle name="Percent 3 2 3 2 3" xfId="1028" xr:uid="{00000000-0005-0000-0000-000090020000}"/>
    <cellStyle name="Percent 3 2 3 3" xfId="581" xr:uid="{00000000-0005-0000-0000-000091020000}"/>
    <cellStyle name="Percent 3 2 3 3 2" xfId="1191" xr:uid="{00000000-0005-0000-0000-000092020000}"/>
    <cellStyle name="Percent 3 2 3 4" xfId="867" xr:uid="{00000000-0005-0000-0000-000093020000}"/>
    <cellStyle name="Percent 3 2 4" xfId="206" xr:uid="{00000000-0005-0000-0000-000094020000}"/>
    <cellStyle name="Percent 3 2 4 2" xfId="351" xr:uid="{00000000-0005-0000-0000-000095020000}"/>
    <cellStyle name="Percent 3 2 4 2 2" xfId="684" xr:uid="{00000000-0005-0000-0000-000096020000}"/>
    <cellStyle name="Percent 3 2 4 2 2 2" xfId="1293" xr:uid="{00000000-0005-0000-0000-000097020000}"/>
    <cellStyle name="Percent 3 2 4 2 3" xfId="992" xr:uid="{00000000-0005-0000-0000-000098020000}"/>
    <cellStyle name="Percent 3 2 4 3" xfId="546" xr:uid="{00000000-0005-0000-0000-000099020000}"/>
    <cellStyle name="Percent 3 2 4 3 2" xfId="1157" xr:uid="{00000000-0005-0000-0000-00009A020000}"/>
    <cellStyle name="Percent 3 2 4 4" xfId="832" xr:uid="{00000000-0005-0000-0000-00009B020000}"/>
    <cellStyle name="Percent 3 2 5" xfId="314" xr:uid="{00000000-0005-0000-0000-00009C020000}"/>
    <cellStyle name="Percent 3 2 5 2" xfId="649" xr:uid="{00000000-0005-0000-0000-00009D020000}"/>
    <cellStyle name="Percent 3 2 5 2 2" xfId="1259" xr:uid="{00000000-0005-0000-0000-00009E020000}"/>
    <cellStyle name="Percent 3 2 5 3" xfId="956" xr:uid="{00000000-0005-0000-0000-00009F020000}"/>
    <cellStyle name="Percent 3 2 6" xfId="511" xr:uid="{00000000-0005-0000-0000-0000A0020000}"/>
    <cellStyle name="Percent 3 2 6 2" xfId="1123" xr:uid="{00000000-0005-0000-0000-0000A1020000}"/>
    <cellStyle name="Percent 3 2 7" xfId="797" xr:uid="{00000000-0005-0000-0000-0000A2020000}"/>
    <cellStyle name="Percent 3 3" xfId="260" xr:uid="{00000000-0005-0000-0000-0000A3020000}"/>
    <cellStyle name="Percent 3 3 2" xfId="407" xr:uid="{00000000-0005-0000-0000-0000A4020000}"/>
    <cellStyle name="Percent 3 3 2 2" xfId="737" xr:uid="{00000000-0005-0000-0000-0000A5020000}"/>
    <cellStyle name="Percent 3 3 2 2 2" xfId="1345" xr:uid="{00000000-0005-0000-0000-0000A6020000}"/>
    <cellStyle name="Percent 3 3 2 3" xfId="1047" xr:uid="{00000000-0005-0000-0000-0000A7020000}"/>
    <cellStyle name="Percent 3 3 3" xfId="599" xr:uid="{00000000-0005-0000-0000-0000A8020000}"/>
    <cellStyle name="Percent 3 3 3 2" xfId="1209" xr:uid="{00000000-0005-0000-0000-0000A9020000}"/>
    <cellStyle name="Percent 3 3 4" xfId="885" xr:uid="{00000000-0005-0000-0000-0000AA020000}"/>
    <cellStyle name="Percent 3 4" xfId="226" xr:uid="{00000000-0005-0000-0000-0000AB020000}"/>
    <cellStyle name="Percent 3 4 2" xfId="371" xr:uid="{00000000-0005-0000-0000-0000AC020000}"/>
    <cellStyle name="Percent 3 4 2 2" xfId="703" xr:uid="{00000000-0005-0000-0000-0000AD020000}"/>
    <cellStyle name="Percent 3 4 2 2 2" xfId="1311" xr:uid="{00000000-0005-0000-0000-0000AE020000}"/>
    <cellStyle name="Percent 3 4 2 3" xfId="1011" xr:uid="{00000000-0005-0000-0000-0000AF020000}"/>
    <cellStyle name="Percent 3 4 3" xfId="565" xr:uid="{00000000-0005-0000-0000-0000B0020000}"/>
    <cellStyle name="Percent 3 4 3 2" xfId="1175" xr:uid="{00000000-0005-0000-0000-0000B1020000}"/>
    <cellStyle name="Percent 3 4 4" xfId="851" xr:uid="{00000000-0005-0000-0000-0000B2020000}"/>
    <cellStyle name="Percent 3 5" xfId="189" xr:uid="{00000000-0005-0000-0000-0000B3020000}"/>
    <cellStyle name="Percent 3 5 2" xfId="334" xr:uid="{00000000-0005-0000-0000-0000B4020000}"/>
    <cellStyle name="Percent 3 5 2 2" xfId="668" xr:uid="{00000000-0005-0000-0000-0000B5020000}"/>
    <cellStyle name="Percent 3 5 2 2 2" xfId="1277" xr:uid="{00000000-0005-0000-0000-0000B6020000}"/>
    <cellStyle name="Percent 3 5 2 3" xfId="975" xr:uid="{00000000-0005-0000-0000-0000B7020000}"/>
    <cellStyle name="Percent 3 5 3" xfId="530" xr:uid="{00000000-0005-0000-0000-0000B8020000}"/>
    <cellStyle name="Percent 3 5 3 2" xfId="1141" xr:uid="{00000000-0005-0000-0000-0000B9020000}"/>
    <cellStyle name="Percent 3 5 4" xfId="816" xr:uid="{00000000-0005-0000-0000-0000BA020000}"/>
    <cellStyle name="Percent 3 6" xfId="297" xr:uid="{00000000-0005-0000-0000-0000BB020000}"/>
    <cellStyle name="Percent 3 6 2" xfId="633" xr:uid="{00000000-0005-0000-0000-0000BC020000}"/>
    <cellStyle name="Percent 3 6 2 2" xfId="1243" xr:uid="{00000000-0005-0000-0000-0000BD020000}"/>
    <cellStyle name="Percent 3 6 3" xfId="939" xr:uid="{00000000-0005-0000-0000-0000BE020000}"/>
    <cellStyle name="Percent 3 7" xfId="495" xr:uid="{00000000-0005-0000-0000-0000BF020000}"/>
    <cellStyle name="Percent 3 7 2" xfId="1107" xr:uid="{00000000-0005-0000-0000-0000C0020000}"/>
    <cellStyle name="Percent 3 8" xfId="781" xr:uid="{00000000-0005-0000-0000-0000C1020000}"/>
    <cellStyle name="Percent 4" xfId="283" xr:uid="{00000000-0005-0000-0000-0000C2020000}"/>
    <cellStyle name="Percent 5" xfId="477" xr:uid="{00000000-0005-0000-0000-0000C3020000}"/>
    <cellStyle name="Percent 5 2" xfId="1090" xr:uid="{00000000-0005-0000-0000-0000C4020000}"/>
    <cellStyle name="SAPBEXexcGood3" xfId="64" xr:uid="{00000000-0005-0000-0000-0000C5020000}"/>
    <cellStyle name="SAPBEXstdItem" xfId="65" xr:uid="{00000000-0005-0000-0000-0000C6020000}"/>
    <cellStyle name="Style 1" xfId="121" xr:uid="{00000000-0005-0000-0000-0000C7020000}"/>
    <cellStyle name="Title" xfId="66" builtinId="15" customBuiltin="1"/>
    <cellStyle name="Title 2" xfId="430" xr:uid="{00000000-0005-0000-0000-0000C9020000}"/>
    <cellStyle name="Total" xfId="67" builtinId="25" customBuiltin="1"/>
    <cellStyle name="Total 2" xfId="446" xr:uid="{00000000-0005-0000-0000-0000CB020000}"/>
    <cellStyle name="Warning Text" xfId="68" builtinId="11" customBuiltin="1"/>
    <cellStyle name="Warning Text 2" xfId="443" xr:uid="{00000000-0005-0000-0000-0000CD020000}"/>
    <cellStyle name="アクセント 1" xfId="69" xr:uid="{00000000-0005-0000-0000-0000CE020000}"/>
    <cellStyle name="アクセント 2" xfId="70" xr:uid="{00000000-0005-0000-0000-0000CF020000}"/>
    <cellStyle name="アクセント 3" xfId="71" xr:uid="{00000000-0005-0000-0000-0000D0020000}"/>
    <cellStyle name="アクセント 4" xfId="72" xr:uid="{00000000-0005-0000-0000-0000D1020000}"/>
    <cellStyle name="アクセント 5" xfId="73" xr:uid="{00000000-0005-0000-0000-0000D2020000}"/>
    <cellStyle name="アクセント 6" xfId="74" xr:uid="{00000000-0005-0000-0000-0000D3020000}"/>
    <cellStyle name="スタイル 1" xfId="118" xr:uid="{00000000-0005-0000-0000-0000D4020000}"/>
    <cellStyle name="タイトル" xfId="75" xr:uid="{00000000-0005-0000-0000-0000D5020000}"/>
    <cellStyle name="チェック セル" xfId="76" xr:uid="{00000000-0005-0000-0000-0000D6020000}"/>
    <cellStyle name="どちらでもない" xfId="77" xr:uid="{00000000-0005-0000-0000-0000D7020000}"/>
    <cellStyle name="パーセント 2" xfId="103" xr:uid="{00000000-0005-0000-0000-0000D8020000}"/>
    <cellStyle name="パーセント 2 2" xfId="134" xr:uid="{00000000-0005-0000-0000-0000D9020000}"/>
    <cellStyle name="パーセント 2 2 2" xfId="268" xr:uid="{00000000-0005-0000-0000-0000DA020000}"/>
    <cellStyle name="パーセント 2 2 2 2" xfId="415" xr:uid="{00000000-0005-0000-0000-0000DB020000}"/>
    <cellStyle name="パーセント 2 2 2 2 2" xfId="744" xr:uid="{00000000-0005-0000-0000-0000DC020000}"/>
    <cellStyle name="パーセント 2 2 2 2 2 2" xfId="1352" xr:uid="{00000000-0005-0000-0000-0000DD020000}"/>
    <cellStyle name="パーセント 2 2 2 2 3" xfId="1055" xr:uid="{00000000-0005-0000-0000-0000DE020000}"/>
    <cellStyle name="パーセント 2 2 2 3" xfId="606" xr:uid="{00000000-0005-0000-0000-0000DF020000}"/>
    <cellStyle name="パーセント 2 2 2 3 2" xfId="1216" xr:uid="{00000000-0005-0000-0000-0000E0020000}"/>
    <cellStyle name="パーセント 2 2 2 4" xfId="892" xr:uid="{00000000-0005-0000-0000-0000E1020000}"/>
    <cellStyle name="パーセント 2 2 3" xfId="234" xr:uid="{00000000-0005-0000-0000-0000E2020000}"/>
    <cellStyle name="パーセント 2 2 3 2" xfId="379" xr:uid="{00000000-0005-0000-0000-0000E3020000}"/>
    <cellStyle name="パーセント 2 2 3 2 2" xfId="710" xr:uid="{00000000-0005-0000-0000-0000E4020000}"/>
    <cellStyle name="パーセント 2 2 3 2 2 2" xfId="1318" xr:uid="{00000000-0005-0000-0000-0000E5020000}"/>
    <cellStyle name="パーセント 2 2 3 2 3" xfId="1019" xr:uid="{00000000-0005-0000-0000-0000E6020000}"/>
    <cellStyle name="パーセント 2 2 3 3" xfId="572" xr:uid="{00000000-0005-0000-0000-0000E7020000}"/>
    <cellStyle name="パーセント 2 2 3 3 2" xfId="1182" xr:uid="{00000000-0005-0000-0000-0000E8020000}"/>
    <cellStyle name="パーセント 2 2 3 4" xfId="858" xr:uid="{00000000-0005-0000-0000-0000E9020000}"/>
    <cellStyle name="パーセント 2 2 4" xfId="197" xr:uid="{00000000-0005-0000-0000-0000EA020000}"/>
    <cellStyle name="パーセント 2 2 4 2" xfId="342" xr:uid="{00000000-0005-0000-0000-0000EB020000}"/>
    <cellStyle name="パーセント 2 2 4 2 2" xfId="675" xr:uid="{00000000-0005-0000-0000-0000EC020000}"/>
    <cellStyle name="パーセント 2 2 4 2 2 2" xfId="1284" xr:uid="{00000000-0005-0000-0000-0000ED020000}"/>
    <cellStyle name="パーセント 2 2 4 2 3" xfId="983" xr:uid="{00000000-0005-0000-0000-0000EE020000}"/>
    <cellStyle name="パーセント 2 2 4 3" xfId="537" xr:uid="{00000000-0005-0000-0000-0000EF020000}"/>
    <cellStyle name="パーセント 2 2 4 3 2" xfId="1148" xr:uid="{00000000-0005-0000-0000-0000F0020000}"/>
    <cellStyle name="パーセント 2 2 4 4" xfId="823" xr:uid="{00000000-0005-0000-0000-0000F1020000}"/>
    <cellStyle name="パーセント 2 2 5" xfId="305" xr:uid="{00000000-0005-0000-0000-0000F2020000}"/>
    <cellStyle name="パーセント 2 2 5 2" xfId="640" xr:uid="{00000000-0005-0000-0000-0000F3020000}"/>
    <cellStyle name="パーセント 2 2 5 2 2" xfId="1250" xr:uid="{00000000-0005-0000-0000-0000F4020000}"/>
    <cellStyle name="パーセント 2 2 5 3" xfId="947" xr:uid="{00000000-0005-0000-0000-0000F5020000}"/>
    <cellStyle name="パーセント 2 2 6" xfId="502" xr:uid="{00000000-0005-0000-0000-0000F6020000}"/>
    <cellStyle name="パーセント 2 2 6 2" xfId="1114" xr:uid="{00000000-0005-0000-0000-0000F7020000}"/>
    <cellStyle name="パーセント 2 2 7" xfId="788" xr:uid="{00000000-0005-0000-0000-0000F8020000}"/>
    <cellStyle name="パーセント 2 3" xfId="252" xr:uid="{00000000-0005-0000-0000-0000F9020000}"/>
    <cellStyle name="パーセント 2 3 2" xfId="398" xr:uid="{00000000-0005-0000-0000-0000FA020000}"/>
    <cellStyle name="パーセント 2 3 2 2" xfId="728" xr:uid="{00000000-0005-0000-0000-0000FB020000}"/>
    <cellStyle name="パーセント 2 3 2 2 2" xfId="1336" xr:uid="{00000000-0005-0000-0000-0000FC020000}"/>
    <cellStyle name="パーセント 2 3 2 3" xfId="1038" xr:uid="{00000000-0005-0000-0000-0000FD020000}"/>
    <cellStyle name="パーセント 2 3 3" xfId="590" xr:uid="{00000000-0005-0000-0000-0000FE020000}"/>
    <cellStyle name="パーセント 2 3 3 2" xfId="1200" xr:uid="{00000000-0005-0000-0000-0000FF020000}"/>
    <cellStyle name="パーセント 2 3 4" xfId="876" xr:uid="{00000000-0005-0000-0000-000000030000}"/>
    <cellStyle name="パーセント 2 4" xfId="217" xr:uid="{00000000-0005-0000-0000-000001030000}"/>
    <cellStyle name="パーセント 2 4 2" xfId="362" xr:uid="{00000000-0005-0000-0000-000002030000}"/>
    <cellStyle name="パーセント 2 4 2 2" xfId="694" xr:uid="{00000000-0005-0000-0000-000003030000}"/>
    <cellStyle name="パーセント 2 4 2 2 2" xfId="1302" xr:uid="{00000000-0005-0000-0000-000004030000}"/>
    <cellStyle name="パーセント 2 4 2 3" xfId="1002" xr:uid="{00000000-0005-0000-0000-000005030000}"/>
    <cellStyle name="パーセント 2 4 3" xfId="556" xr:uid="{00000000-0005-0000-0000-000006030000}"/>
    <cellStyle name="パーセント 2 4 3 2" xfId="1166" xr:uid="{00000000-0005-0000-0000-000007030000}"/>
    <cellStyle name="パーセント 2 4 4" xfId="842" xr:uid="{00000000-0005-0000-0000-000008030000}"/>
    <cellStyle name="パーセント 2 5" xfId="180" xr:uid="{00000000-0005-0000-0000-000009030000}"/>
    <cellStyle name="パーセント 2 5 2" xfId="325" xr:uid="{00000000-0005-0000-0000-00000A030000}"/>
    <cellStyle name="パーセント 2 5 2 2" xfId="659" xr:uid="{00000000-0005-0000-0000-00000B030000}"/>
    <cellStyle name="パーセント 2 5 2 2 2" xfId="1268" xr:uid="{00000000-0005-0000-0000-00000C030000}"/>
    <cellStyle name="パーセント 2 5 2 3" xfId="966" xr:uid="{00000000-0005-0000-0000-00000D030000}"/>
    <cellStyle name="パーセント 2 5 3" xfId="521" xr:uid="{00000000-0005-0000-0000-00000E030000}"/>
    <cellStyle name="パーセント 2 5 3 2" xfId="1132" xr:uid="{00000000-0005-0000-0000-00000F030000}"/>
    <cellStyle name="パーセント 2 5 4" xfId="807" xr:uid="{00000000-0005-0000-0000-000010030000}"/>
    <cellStyle name="パーセント 2 6" xfId="288" xr:uid="{00000000-0005-0000-0000-000011030000}"/>
    <cellStyle name="パーセント 2 6 2" xfId="624" xr:uid="{00000000-0005-0000-0000-000012030000}"/>
    <cellStyle name="パーセント 2 6 2 2" xfId="1234" xr:uid="{00000000-0005-0000-0000-000013030000}"/>
    <cellStyle name="パーセント 2 6 3" xfId="931" xr:uid="{00000000-0005-0000-0000-000014030000}"/>
    <cellStyle name="パーセント 2 7" xfId="486" xr:uid="{00000000-0005-0000-0000-000015030000}"/>
    <cellStyle name="パーセント 2 7 2" xfId="1099" xr:uid="{00000000-0005-0000-0000-000016030000}"/>
    <cellStyle name="パーセント 2 8" xfId="772" xr:uid="{00000000-0005-0000-0000-000017030000}"/>
    <cellStyle name="メモ" xfId="78" xr:uid="{00000000-0005-0000-0000-000018030000}"/>
    <cellStyle name="リンク セル" xfId="79" xr:uid="{00000000-0005-0000-0000-000019030000}"/>
    <cellStyle name="悪い" xfId="82" xr:uid="{00000000-0005-0000-0000-00001C030000}"/>
    <cellStyle name="計算" xfId="89" xr:uid="{00000000-0005-0000-0000-000062050000}"/>
    <cellStyle name="警告文" xfId="91" xr:uid="{00000000-0005-0000-0000-000064050000}"/>
    <cellStyle name="桁区切り 2" xfId="117" xr:uid="{00000000-0005-0000-0000-00001D030000}"/>
    <cellStyle name="桁区切り 2 3" xfId="125" xr:uid="{00000000-0005-0000-0000-00001E030000}"/>
    <cellStyle name="桁区切り 2 3 2" xfId="120" xr:uid="{00000000-0005-0000-0000-00001F030000}"/>
    <cellStyle name="桁区切り 2 3 2 2" xfId="126" xr:uid="{00000000-0005-0000-0000-000020030000}"/>
    <cellStyle name="桁区切り 3 2" xfId="119" xr:uid="{00000000-0005-0000-0000-000021030000}"/>
    <cellStyle name="桁区切り 5" xfId="128" xr:uid="{00000000-0005-0000-0000-000022030000}"/>
    <cellStyle name="桁区切り 5 2" xfId="145" xr:uid="{00000000-0005-0000-0000-000023030000}"/>
    <cellStyle name="桁区切り 5 2 2" xfId="279" xr:uid="{00000000-0005-0000-0000-000024030000}"/>
    <cellStyle name="桁区切り 5 2 2 2" xfId="426" xr:uid="{00000000-0005-0000-0000-000025030000}"/>
    <cellStyle name="桁区切り 5 2 2 2 2" xfId="755" xr:uid="{00000000-0005-0000-0000-000026030000}"/>
    <cellStyle name="桁区切り 5 2 2 2 2 2" xfId="1363" xr:uid="{00000000-0005-0000-0000-000027030000}"/>
    <cellStyle name="桁区切り 5 2 2 2 3" xfId="1066" xr:uid="{00000000-0005-0000-0000-000028030000}"/>
    <cellStyle name="桁区切り 5 2 2 3" xfId="617" xr:uid="{00000000-0005-0000-0000-000029030000}"/>
    <cellStyle name="桁区切り 5 2 2 3 2" xfId="1227" xr:uid="{00000000-0005-0000-0000-00002A030000}"/>
    <cellStyle name="桁区切り 5 2 2 4" xfId="903" xr:uid="{00000000-0005-0000-0000-00002B030000}"/>
    <cellStyle name="桁区切り 5 2 3" xfId="245" xr:uid="{00000000-0005-0000-0000-00002C030000}"/>
    <cellStyle name="桁区切り 5 2 3 2" xfId="390" xr:uid="{00000000-0005-0000-0000-00002D030000}"/>
    <cellStyle name="桁区切り 5 2 3 2 2" xfId="721" xr:uid="{00000000-0005-0000-0000-00002E030000}"/>
    <cellStyle name="桁区切り 5 2 3 2 2 2" xfId="1329" xr:uid="{00000000-0005-0000-0000-00002F030000}"/>
    <cellStyle name="桁区切り 5 2 3 2 3" xfId="1030" xr:uid="{00000000-0005-0000-0000-000030030000}"/>
    <cellStyle name="桁区切り 5 2 3 3" xfId="583" xr:uid="{00000000-0005-0000-0000-000031030000}"/>
    <cellStyle name="桁区切り 5 2 3 3 2" xfId="1193" xr:uid="{00000000-0005-0000-0000-000032030000}"/>
    <cellStyle name="桁区切り 5 2 3 4" xfId="869" xr:uid="{00000000-0005-0000-0000-000033030000}"/>
    <cellStyle name="桁区切り 5 2 4" xfId="208" xr:uid="{00000000-0005-0000-0000-000034030000}"/>
    <cellStyle name="桁区切り 5 2 4 2" xfId="353" xr:uid="{00000000-0005-0000-0000-000035030000}"/>
    <cellStyle name="桁区切り 5 2 4 2 2" xfId="686" xr:uid="{00000000-0005-0000-0000-000036030000}"/>
    <cellStyle name="桁区切り 5 2 4 2 2 2" xfId="1295" xr:uid="{00000000-0005-0000-0000-000037030000}"/>
    <cellStyle name="桁区切り 5 2 4 2 3" xfId="994" xr:uid="{00000000-0005-0000-0000-000038030000}"/>
    <cellStyle name="桁区切り 5 2 4 3" xfId="548" xr:uid="{00000000-0005-0000-0000-000039030000}"/>
    <cellStyle name="桁区切り 5 2 4 3 2" xfId="1159" xr:uid="{00000000-0005-0000-0000-00003A030000}"/>
    <cellStyle name="桁区切り 5 2 4 4" xfId="834" xr:uid="{00000000-0005-0000-0000-00003B030000}"/>
    <cellStyle name="桁区切り 5 2 5" xfId="316" xr:uid="{00000000-0005-0000-0000-00003C030000}"/>
    <cellStyle name="桁区切り 5 2 5 2" xfId="651" xr:uid="{00000000-0005-0000-0000-00003D030000}"/>
    <cellStyle name="桁区切り 5 2 5 2 2" xfId="1261" xr:uid="{00000000-0005-0000-0000-00003E030000}"/>
    <cellStyle name="桁区切り 5 2 5 3" xfId="958" xr:uid="{00000000-0005-0000-0000-00003F030000}"/>
    <cellStyle name="桁区切り 5 2 6" xfId="513" xr:uid="{00000000-0005-0000-0000-000040030000}"/>
    <cellStyle name="桁区切り 5 2 6 2" xfId="1125" xr:uid="{00000000-0005-0000-0000-000041030000}"/>
    <cellStyle name="桁区切り 5 2 7" xfId="799" xr:uid="{00000000-0005-0000-0000-000042030000}"/>
    <cellStyle name="桁区切り 5 3" xfId="262" xr:uid="{00000000-0005-0000-0000-000043030000}"/>
    <cellStyle name="桁区切り 5 3 2" xfId="409" xr:uid="{00000000-0005-0000-0000-000044030000}"/>
    <cellStyle name="桁区切り 5 3 2 2" xfId="739" xr:uid="{00000000-0005-0000-0000-000045030000}"/>
    <cellStyle name="桁区切り 5 3 2 2 2" xfId="1347" xr:uid="{00000000-0005-0000-0000-000046030000}"/>
    <cellStyle name="桁区切り 5 3 2 3" xfId="1049" xr:uid="{00000000-0005-0000-0000-000047030000}"/>
    <cellStyle name="桁区切り 5 3 3" xfId="601" xr:uid="{00000000-0005-0000-0000-000048030000}"/>
    <cellStyle name="桁区切り 5 3 3 2" xfId="1211" xr:uid="{00000000-0005-0000-0000-000049030000}"/>
    <cellStyle name="桁区切り 5 3 4" xfId="887" xr:uid="{00000000-0005-0000-0000-00004A030000}"/>
    <cellStyle name="桁区切り 5 4" xfId="228" xr:uid="{00000000-0005-0000-0000-00004B030000}"/>
    <cellStyle name="桁区切り 5 4 2" xfId="373" xr:uid="{00000000-0005-0000-0000-00004C030000}"/>
    <cellStyle name="桁区切り 5 4 2 2" xfId="705" xr:uid="{00000000-0005-0000-0000-00004D030000}"/>
    <cellStyle name="桁区切り 5 4 2 2 2" xfId="1313" xr:uid="{00000000-0005-0000-0000-00004E030000}"/>
    <cellStyle name="桁区切り 5 4 2 3" xfId="1013" xr:uid="{00000000-0005-0000-0000-00004F030000}"/>
    <cellStyle name="桁区切り 5 4 3" xfId="567" xr:uid="{00000000-0005-0000-0000-000050030000}"/>
    <cellStyle name="桁区切り 5 4 3 2" xfId="1177" xr:uid="{00000000-0005-0000-0000-000051030000}"/>
    <cellStyle name="桁区切り 5 4 4" xfId="853" xr:uid="{00000000-0005-0000-0000-000052030000}"/>
    <cellStyle name="桁区切り 5 5" xfId="191" xr:uid="{00000000-0005-0000-0000-000053030000}"/>
    <cellStyle name="桁区切り 5 5 2" xfId="336" xr:uid="{00000000-0005-0000-0000-000054030000}"/>
    <cellStyle name="桁区切り 5 5 2 2" xfId="670" xr:uid="{00000000-0005-0000-0000-000055030000}"/>
    <cellStyle name="桁区切り 5 5 2 2 2" xfId="1279" xr:uid="{00000000-0005-0000-0000-000056030000}"/>
    <cellStyle name="桁区切り 5 5 2 3" xfId="977" xr:uid="{00000000-0005-0000-0000-000057030000}"/>
    <cellStyle name="桁区切り 5 5 3" xfId="532" xr:uid="{00000000-0005-0000-0000-000058030000}"/>
    <cellStyle name="桁区切り 5 5 3 2" xfId="1143" xr:uid="{00000000-0005-0000-0000-000059030000}"/>
    <cellStyle name="桁区切り 5 5 4" xfId="818" xr:uid="{00000000-0005-0000-0000-00005A030000}"/>
    <cellStyle name="桁区切り 5 6" xfId="299" xr:uid="{00000000-0005-0000-0000-00005B030000}"/>
    <cellStyle name="桁区切り 5 6 2" xfId="635" xr:uid="{00000000-0005-0000-0000-00005C030000}"/>
    <cellStyle name="桁区切り 5 6 2 2" xfId="1245" xr:uid="{00000000-0005-0000-0000-00005D030000}"/>
    <cellStyle name="桁区切り 5 6 3" xfId="941" xr:uid="{00000000-0005-0000-0000-00005E030000}"/>
    <cellStyle name="桁区切り 5 7" xfId="497" xr:uid="{00000000-0005-0000-0000-00005F030000}"/>
    <cellStyle name="桁区切り 5 7 2" xfId="1109" xr:uid="{00000000-0005-0000-0000-000060030000}"/>
    <cellStyle name="桁区切り 5 8" xfId="783" xr:uid="{00000000-0005-0000-0000-000061030000}"/>
    <cellStyle name="見出し 1" xfId="85" xr:uid="{00000000-0005-0000-0000-00005E050000}"/>
    <cellStyle name="見出し 2" xfId="86" xr:uid="{00000000-0005-0000-0000-00005F050000}"/>
    <cellStyle name="見出し 3" xfId="87" xr:uid="{00000000-0005-0000-0000-000060050000}"/>
    <cellStyle name="見出し 4" xfId="88" xr:uid="{00000000-0005-0000-0000-000061050000}"/>
    <cellStyle name="集計" xfId="92" xr:uid="{00000000-0005-0000-0000-000065050000}"/>
    <cellStyle name="出力" xfId="81" xr:uid="{00000000-0005-0000-0000-00001B030000}"/>
    <cellStyle name="説明文" xfId="90" xr:uid="{00000000-0005-0000-0000-000063050000}"/>
    <cellStyle name="入力" xfId="80" xr:uid="{00000000-0005-0000-0000-00001A030000}"/>
    <cellStyle name="標準 10 3" xfId="127" xr:uid="{00000000-0005-0000-0000-000062030000}"/>
    <cellStyle name="標準 2" xfId="98" xr:uid="{00000000-0005-0000-0000-000063030000}"/>
    <cellStyle name="標準 2 10" xfId="760" xr:uid="{00000000-0005-0000-0000-000064030000}"/>
    <cellStyle name="標準 2 10 2" xfId="1368" xr:uid="{00000000-0005-0000-0000-000065030000}"/>
    <cellStyle name="標準 2 11" xfId="480" xr:uid="{00000000-0005-0000-0000-000066030000}"/>
    <cellStyle name="標準 2 11 2" xfId="1093" xr:uid="{00000000-0005-0000-0000-000067030000}"/>
    <cellStyle name="標準 2 12" xfId="911" xr:uid="{00000000-0005-0000-0000-000068030000}"/>
    <cellStyle name="標準 2 2" xfId="104" xr:uid="{00000000-0005-0000-0000-000069030000}"/>
    <cellStyle name="標準 2 2 2" xfId="109" xr:uid="{00000000-0005-0000-0000-00006A030000}"/>
    <cellStyle name="標準 2 2 2 2" xfId="139" xr:uid="{00000000-0005-0000-0000-00006B030000}"/>
    <cellStyle name="標準 2 2 2 2 2" xfId="174" xr:uid="{00000000-0005-0000-0000-00006C030000}"/>
    <cellStyle name="標準 2 2 2 2 2 2" xfId="282" xr:uid="{00000000-0005-0000-0000-00006D030000}"/>
    <cellStyle name="標準 2 2 2 2 2 2 2" xfId="429" xr:uid="{00000000-0005-0000-0000-00006E030000}"/>
    <cellStyle name="標準 2 2 2 2 2 2 2 2" xfId="758" xr:uid="{00000000-0005-0000-0000-00006F030000}"/>
    <cellStyle name="標準 2 2 2 2 2 2 2 2 2" xfId="1366" xr:uid="{00000000-0005-0000-0000-000070030000}"/>
    <cellStyle name="標準 2 2 2 2 2 2 2 3" xfId="1069" xr:uid="{00000000-0005-0000-0000-000071030000}"/>
    <cellStyle name="標準 2 2 2 2 2 2 3" xfId="620" xr:uid="{00000000-0005-0000-0000-000072030000}"/>
    <cellStyle name="標準 2 2 2 2 2 2 3 2" xfId="1230" xr:uid="{00000000-0005-0000-0000-000073030000}"/>
    <cellStyle name="標準 2 2 2 2 2 2 4" xfId="906" xr:uid="{00000000-0005-0000-0000-000074030000}"/>
    <cellStyle name="標準 2 2 2 2 2 3" xfId="248" xr:uid="{00000000-0005-0000-0000-000075030000}"/>
    <cellStyle name="標準 2 2 2 2 2 3 2" xfId="393" xr:uid="{00000000-0005-0000-0000-000076030000}"/>
    <cellStyle name="標準 2 2 2 2 2 3 2 2" xfId="724" xr:uid="{00000000-0005-0000-0000-000077030000}"/>
    <cellStyle name="標準 2 2 2 2 2 3 2 2 2" xfId="1332" xr:uid="{00000000-0005-0000-0000-000078030000}"/>
    <cellStyle name="標準 2 2 2 2 2 3 2 3" xfId="1033" xr:uid="{00000000-0005-0000-0000-000079030000}"/>
    <cellStyle name="標準 2 2 2 2 2 3 3" xfId="586" xr:uid="{00000000-0005-0000-0000-00007A030000}"/>
    <cellStyle name="標準 2 2 2 2 2 3 3 2" xfId="1196" xr:uid="{00000000-0005-0000-0000-00007B030000}"/>
    <cellStyle name="標準 2 2 2 2 2 3 4" xfId="872" xr:uid="{00000000-0005-0000-0000-00007C030000}"/>
    <cellStyle name="標準 2 2 2 2 2 4" xfId="211" xr:uid="{00000000-0005-0000-0000-00007D030000}"/>
    <cellStyle name="標準 2 2 2 2 2 4 2" xfId="356" xr:uid="{00000000-0005-0000-0000-00007E030000}"/>
    <cellStyle name="標準 2 2 2 2 2 4 2 2" xfId="689" xr:uid="{00000000-0005-0000-0000-00007F030000}"/>
    <cellStyle name="標準 2 2 2 2 2 4 2 2 2" xfId="1298" xr:uid="{00000000-0005-0000-0000-000080030000}"/>
    <cellStyle name="標準 2 2 2 2 2 4 2 3" xfId="997" xr:uid="{00000000-0005-0000-0000-000081030000}"/>
    <cellStyle name="標準 2 2 2 2 2 4 3" xfId="551" xr:uid="{00000000-0005-0000-0000-000082030000}"/>
    <cellStyle name="標準 2 2 2 2 2 4 3 2" xfId="1162" xr:uid="{00000000-0005-0000-0000-000083030000}"/>
    <cellStyle name="標準 2 2 2 2 2 4 4" xfId="837" xr:uid="{00000000-0005-0000-0000-000084030000}"/>
    <cellStyle name="標準 2 2 2 2 2 5" xfId="319" xr:uid="{00000000-0005-0000-0000-000085030000}"/>
    <cellStyle name="標準 2 2 2 2 2 5 2" xfId="654" xr:uid="{00000000-0005-0000-0000-000086030000}"/>
    <cellStyle name="標準 2 2 2 2 2 5 2 2" xfId="1264" xr:uid="{00000000-0005-0000-0000-000087030000}"/>
    <cellStyle name="標準 2 2 2 2 2 5 3" xfId="961" xr:uid="{00000000-0005-0000-0000-000088030000}"/>
    <cellStyle name="標準 2 2 2 2 2 6" xfId="516" xr:uid="{00000000-0005-0000-0000-000089030000}"/>
    <cellStyle name="標準 2 2 2 2 2 6 2" xfId="1128" xr:uid="{00000000-0005-0000-0000-00008A030000}"/>
    <cellStyle name="標準 2 2 2 2 2 7" xfId="802" xr:uid="{00000000-0005-0000-0000-00008B030000}"/>
    <cellStyle name="標準 2 2 2 2 3" xfId="273" xr:uid="{00000000-0005-0000-0000-00008C030000}"/>
    <cellStyle name="標準 2 2 2 2 3 2" xfId="420" xr:uid="{00000000-0005-0000-0000-00008D030000}"/>
    <cellStyle name="標準 2 2 2 2 3 2 2" xfId="749" xr:uid="{00000000-0005-0000-0000-00008E030000}"/>
    <cellStyle name="標準 2 2 2 2 3 2 2 2" xfId="1357" xr:uid="{00000000-0005-0000-0000-00008F030000}"/>
    <cellStyle name="標準 2 2 2 2 3 2 3" xfId="1060" xr:uid="{00000000-0005-0000-0000-000090030000}"/>
    <cellStyle name="標準 2 2 2 2 3 3" xfId="611" xr:uid="{00000000-0005-0000-0000-000091030000}"/>
    <cellStyle name="標準 2 2 2 2 3 3 2" xfId="1221" xr:uid="{00000000-0005-0000-0000-000092030000}"/>
    <cellStyle name="標準 2 2 2 2 3 4" xfId="897" xr:uid="{00000000-0005-0000-0000-000093030000}"/>
    <cellStyle name="標準 2 2 2 2 4" xfId="239" xr:uid="{00000000-0005-0000-0000-000094030000}"/>
    <cellStyle name="標準 2 2 2 2 4 2" xfId="384" xr:uid="{00000000-0005-0000-0000-000095030000}"/>
    <cellStyle name="標準 2 2 2 2 4 2 2" xfId="715" xr:uid="{00000000-0005-0000-0000-000096030000}"/>
    <cellStyle name="標準 2 2 2 2 4 2 2 2" xfId="1323" xr:uid="{00000000-0005-0000-0000-000097030000}"/>
    <cellStyle name="標準 2 2 2 2 4 2 3" xfId="1024" xr:uid="{00000000-0005-0000-0000-000098030000}"/>
    <cellStyle name="標準 2 2 2 2 4 3" xfId="577" xr:uid="{00000000-0005-0000-0000-000099030000}"/>
    <cellStyle name="標準 2 2 2 2 4 3 2" xfId="1187" xr:uid="{00000000-0005-0000-0000-00009A030000}"/>
    <cellStyle name="標準 2 2 2 2 4 4" xfId="863" xr:uid="{00000000-0005-0000-0000-00009B030000}"/>
    <cellStyle name="標準 2 2 2 2 5" xfId="202" xr:uid="{00000000-0005-0000-0000-00009C030000}"/>
    <cellStyle name="標準 2 2 2 2 5 2" xfId="347" xr:uid="{00000000-0005-0000-0000-00009D030000}"/>
    <cellStyle name="標準 2 2 2 2 5 2 2" xfId="680" xr:uid="{00000000-0005-0000-0000-00009E030000}"/>
    <cellStyle name="標準 2 2 2 2 5 2 2 2" xfId="1289" xr:uid="{00000000-0005-0000-0000-00009F030000}"/>
    <cellStyle name="標準 2 2 2 2 5 2 3" xfId="988" xr:uid="{00000000-0005-0000-0000-0000A0030000}"/>
    <cellStyle name="標準 2 2 2 2 5 3" xfId="542" xr:uid="{00000000-0005-0000-0000-0000A1030000}"/>
    <cellStyle name="標準 2 2 2 2 5 3 2" xfId="1153" xr:uid="{00000000-0005-0000-0000-0000A2030000}"/>
    <cellStyle name="標準 2 2 2 2 5 4" xfId="828" xr:uid="{00000000-0005-0000-0000-0000A3030000}"/>
    <cellStyle name="標準 2 2 2 2 6" xfId="310" xr:uid="{00000000-0005-0000-0000-0000A4030000}"/>
    <cellStyle name="標準 2 2 2 2 6 2" xfId="645" xr:uid="{00000000-0005-0000-0000-0000A5030000}"/>
    <cellStyle name="標準 2 2 2 2 6 2 2" xfId="1255" xr:uid="{00000000-0005-0000-0000-0000A6030000}"/>
    <cellStyle name="標準 2 2 2 2 6 3" xfId="952" xr:uid="{00000000-0005-0000-0000-0000A7030000}"/>
    <cellStyle name="標準 2 2 2 2 7" xfId="507" xr:uid="{00000000-0005-0000-0000-0000A8030000}"/>
    <cellStyle name="標準 2 2 2 2 7 2" xfId="1119" xr:uid="{00000000-0005-0000-0000-0000A9030000}"/>
    <cellStyle name="標準 2 2 2 2 8" xfId="793" xr:uid="{00000000-0005-0000-0000-0000AA030000}"/>
    <cellStyle name="標準 2 2 2 3" xfId="173" xr:uid="{00000000-0005-0000-0000-0000AB030000}"/>
    <cellStyle name="標準 2 2 2 3 2" xfId="281" xr:uid="{00000000-0005-0000-0000-0000AC030000}"/>
    <cellStyle name="標準 2 2 2 3 2 2" xfId="428" xr:uid="{00000000-0005-0000-0000-0000AD030000}"/>
    <cellStyle name="標準 2 2 2 3 2 2 2" xfId="757" xr:uid="{00000000-0005-0000-0000-0000AE030000}"/>
    <cellStyle name="標準 2 2 2 3 2 2 2 2" xfId="1365" xr:uid="{00000000-0005-0000-0000-0000AF030000}"/>
    <cellStyle name="標準 2 2 2 3 2 2 3" xfId="1068" xr:uid="{00000000-0005-0000-0000-0000B0030000}"/>
    <cellStyle name="標準 2 2 2 3 2 3" xfId="619" xr:uid="{00000000-0005-0000-0000-0000B1030000}"/>
    <cellStyle name="標準 2 2 2 3 2 3 2" xfId="1229" xr:uid="{00000000-0005-0000-0000-0000B2030000}"/>
    <cellStyle name="標準 2 2 2 3 2 4" xfId="905" xr:uid="{00000000-0005-0000-0000-0000B3030000}"/>
    <cellStyle name="標準 2 2 2 3 3" xfId="247" xr:uid="{00000000-0005-0000-0000-0000B4030000}"/>
    <cellStyle name="標準 2 2 2 3 3 2" xfId="392" xr:uid="{00000000-0005-0000-0000-0000B5030000}"/>
    <cellStyle name="標準 2 2 2 3 3 2 2" xfId="723" xr:uid="{00000000-0005-0000-0000-0000B6030000}"/>
    <cellStyle name="標準 2 2 2 3 3 2 2 2" xfId="1331" xr:uid="{00000000-0005-0000-0000-0000B7030000}"/>
    <cellStyle name="標準 2 2 2 3 3 2 3" xfId="1032" xr:uid="{00000000-0005-0000-0000-0000B8030000}"/>
    <cellStyle name="標準 2 2 2 3 3 3" xfId="585" xr:uid="{00000000-0005-0000-0000-0000B9030000}"/>
    <cellStyle name="標準 2 2 2 3 3 3 2" xfId="1195" xr:uid="{00000000-0005-0000-0000-0000BA030000}"/>
    <cellStyle name="標準 2 2 2 3 3 4" xfId="871" xr:uid="{00000000-0005-0000-0000-0000BB030000}"/>
    <cellStyle name="標準 2 2 2 3 4" xfId="210" xr:uid="{00000000-0005-0000-0000-0000BC030000}"/>
    <cellStyle name="標準 2 2 2 3 4 2" xfId="355" xr:uid="{00000000-0005-0000-0000-0000BD030000}"/>
    <cellStyle name="標準 2 2 2 3 4 2 2" xfId="688" xr:uid="{00000000-0005-0000-0000-0000BE030000}"/>
    <cellStyle name="標準 2 2 2 3 4 2 2 2" xfId="1297" xr:uid="{00000000-0005-0000-0000-0000BF030000}"/>
    <cellStyle name="標準 2 2 2 3 4 2 3" xfId="996" xr:uid="{00000000-0005-0000-0000-0000C0030000}"/>
    <cellStyle name="標準 2 2 2 3 4 3" xfId="550" xr:uid="{00000000-0005-0000-0000-0000C1030000}"/>
    <cellStyle name="標準 2 2 2 3 4 3 2" xfId="1161" xr:uid="{00000000-0005-0000-0000-0000C2030000}"/>
    <cellStyle name="標準 2 2 2 3 4 4" xfId="836" xr:uid="{00000000-0005-0000-0000-0000C3030000}"/>
    <cellStyle name="標準 2 2 2 3 5" xfId="318" xr:uid="{00000000-0005-0000-0000-0000C4030000}"/>
    <cellStyle name="標準 2 2 2 3 5 2" xfId="653" xr:uid="{00000000-0005-0000-0000-0000C5030000}"/>
    <cellStyle name="標準 2 2 2 3 5 2 2" xfId="1263" xr:uid="{00000000-0005-0000-0000-0000C6030000}"/>
    <cellStyle name="標準 2 2 2 3 5 3" xfId="960" xr:uid="{00000000-0005-0000-0000-0000C7030000}"/>
    <cellStyle name="標準 2 2 2 3 6" xfId="515" xr:uid="{00000000-0005-0000-0000-0000C8030000}"/>
    <cellStyle name="標準 2 2 2 3 6 2" xfId="1127" xr:uid="{00000000-0005-0000-0000-0000C9030000}"/>
    <cellStyle name="標準 2 2 2 3 7" xfId="801" xr:uid="{00000000-0005-0000-0000-0000CA030000}"/>
    <cellStyle name="標準 2 2 2 4" xfId="257" xr:uid="{00000000-0005-0000-0000-0000CB030000}"/>
    <cellStyle name="標準 2 2 2 4 2" xfId="403" xr:uid="{00000000-0005-0000-0000-0000CC030000}"/>
    <cellStyle name="標準 2 2 2 4 2 2" xfId="733" xr:uid="{00000000-0005-0000-0000-0000CD030000}"/>
    <cellStyle name="標準 2 2 2 4 2 2 2" xfId="1341" xr:uid="{00000000-0005-0000-0000-0000CE030000}"/>
    <cellStyle name="標準 2 2 2 4 2 3" xfId="1043" xr:uid="{00000000-0005-0000-0000-0000CF030000}"/>
    <cellStyle name="標準 2 2 2 4 3" xfId="595" xr:uid="{00000000-0005-0000-0000-0000D0030000}"/>
    <cellStyle name="標準 2 2 2 4 3 2" xfId="1205" xr:uid="{00000000-0005-0000-0000-0000D1030000}"/>
    <cellStyle name="標準 2 2 2 4 4" xfId="881" xr:uid="{00000000-0005-0000-0000-0000D2030000}"/>
    <cellStyle name="標準 2 2 2 5" xfId="222" xr:uid="{00000000-0005-0000-0000-0000D3030000}"/>
    <cellStyle name="標準 2 2 2 5 2" xfId="367" xr:uid="{00000000-0005-0000-0000-0000D4030000}"/>
    <cellStyle name="標準 2 2 2 5 2 2" xfId="699" xr:uid="{00000000-0005-0000-0000-0000D5030000}"/>
    <cellStyle name="標準 2 2 2 5 2 2 2" xfId="1307" xr:uid="{00000000-0005-0000-0000-0000D6030000}"/>
    <cellStyle name="標準 2 2 2 5 2 3" xfId="1007" xr:uid="{00000000-0005-0000-0000-0000D7030000}"/>
    <cellStyle name="標準 2 2 2 5 3" xfId="561" xr:uid="{00000000-0005-0000-0000-0000D8030000}"/>
    <cellStyle name="標準 2 2 2 5 3 2" xfId="1171" xr:uid="{00000000-0005-0000-0000-0000D9030000}"/>
    <cellStyle name="標準 2 2 2 5 4" xfId="847" xr:uid="{00000000-0005-0000-0000-0000DA030000}"/>
    <cellStyle name="標準 2 2 2 6" xfId="185" xr:uid="{00000000-0005-0000-0000-0000DB030000}"/>
    <cellStyle name="標準 2 2 2 6 2" xfId="330" xr:uid="{00000000-0005-0000-0000-0000DC030000}"/>
    <cellStyle name="標準 2 2 2 6 2 2" xfId="664" xr:uid="{00000000-0005-0000-0000-0000DD030000}"/>
    <cellStyle name="標準 2 2 2 6 2 2 2" xfId="1273" xr:uid="{00000000-0005-0000-0000-0000DE030000}"/>
    <cellStyle name="標準 2 2 2 6 2 3" xfId="971" xr:uid="{00000000-0005-0000-0000-0000DF030000}"/>
    <cellStyle name="標準 2 2 2 6 3" xfId="526" xr:uid="{00000000-0005-0000-0000-0000E0030000}"/>
    <cellStyle name="標準 2 2 2 6 3 2" xfId="1137" xr:uid="{00000000-0005-0000-0000-0000E1030000}"/>
    <cellStyle name="標準 2 2 2 6 4" xfId="812" xr:uid="{00000000-0005-0000-0000-0000E2030000}"/>
    <cellStyle name="標準 2 2 2 7" xfId="293" xr:uid="{00000000-0005-0000-0000-0000E3030000}"/>
    <cellStyle name="標準 2 2 2 7 2" xfId="629" xr:uid="{00000000-0005-0000-0000-0000E4030000}"/>
    <cellStyle name="標準 2 2 2 7 2 2" xfId="1239" xr:uid="{00000000-0005-0000-0000-0000E5030000}"/>
    <cellStyle name="標準 2 2 2 7 3" xfId="908" xr:uid="{00000000-0005-0000-0000-0000E6030000}"/>
    <cellStyle name="標準 2 2 2 8" xfId="491" xr:uid="{00000000-0005-0000-0000-0000E7030000}"/>
    <cellStyle name="標準 2 2 2 8 2" xfId="907" xr:uid="{00000000-0005-0000-0000-0000E8030000}"/>
    <cellStyle name="標準 2 2 2 9" xfId="777" xr:uid="{00000000-0005-0000-0000-0000E9030000}"/>
    <cellStyle name="標準 2 2 3" xfId="135" xr:uid="{00000000-0005-0000-0000-0000EA030000}"/>
    <cellStyle name="標準 2 2 3 2" xfId="269" xr:uid="{00000000-0005-0000-0000-0000EB030000}"/>
    <cellStyle name="標準 2 2 3 2 2" xfId="416" xr:uid="{00000000-0005-0000-0000-0000EC030000}"/>
    <cellStyle name="標準 2 2 3 2 2 2" xfId="745" xr:uid="{00000000-0005-0000-0000-0000ED030000}"/>
    <cellStyle name="標準 2 2 3 2 2 2 2" xfId="1353" xr:uid="{00000000-0005-0000-0000-0000EE030000}"/>
    <cellStyle name="標準 2 2 3 2 2 3" xfId="1056" xr:uid="{00000000-0005-0000-0000-0000EF030000}"/>
    <cellStyle name="標準 2 2 3 2 3" xfId="607" xr:uid="{00000000-0005-0000-0000-0000F0030000}"/>
    <cellStyle name="標準 2 2 3 2 3 2" xfId="1217" xr:uid="{00000000-0005-0000-0000-0000F1030000}"/>
    <cellStyle name="標準 2 2 3 2 4" xfId="893" xr:uid="{00000000-0005-0000-0000-0000F2030000}"/>
    <cellStyle name="標準 2 2 3 3" xfId="235" xr:uid="{00000000-0005-0000-0000-0000F3030000}"/>
    <cellStyle name="標準 2 2 3 3 2" xfId="380" xr:uid="{00000000-0005-0000-0000-0000F4030000}"/>
    <cellStyle name="標準 2 2 3 3 2 2" xfId="711" xr:uid="{00000000-0005-0000-0000-0000F5030000}"/>
    <cellStyle name="標準 2 2 3 3 2 2 2" xfId="1319" xr:uid="{00000000-0005-0000-0000-0000F6030000}"/>
    <cellStyle name="標準 2 2 3 3 2 3" xfId="1020" xr:uid="{00000000-0005-0000-0000-0000F7030000}"/>
    <cellStyle name="標準 2 2 3 3 3" xfId="573" xr:uid="{00000000-0005-0000-0000-0000F8030000}"/>
    <cellStyle name="標準 2 2 3 3 3 2" xfId="1183" xr:uid="{00000000-0005-0000-0000-0000F9030000}"/>
    <cellStyle name="標準 2 2 3 3 4" xfId="859" xr:uid="{00000000-0005-0000-0000-0000FA030000}"/>
    <cellStyle name="標準 2 2 3 4" xfId="198" xr:uid="{00000000-0005-0000-0000-0000FB030000}"/>
    <cellStyle name="標準 2 2 3 4 2" xfId="343" xr:uid="{00000000-0005-0000-0000-0000FC030000}"/>
    <cellStyle name="標準 2 2 3 4 2 2" xfId="676" xr:uid="{00000000-0005-0000-0000-0000FD030000}"/>
    <cellStyle name="標準 2 2 3 4 2 2 2" xfId="1285" xr:uid="{00000000-0005-0000-0000-0000FE030000}"/>
    <cellStyle name="標準 2 2 3 4 2 3" xfId="984" xr:uid="{00000000-0005-0000-0000-0000FF030000}"/>
    <cellStyle name="標準 2 2 3 4 3" xfId="538" xr:uid="{00000000-0005-0000-0000-000000040000}"/>
    <cellStyle name="標準 2 2 3 4 3 2" xfId="1149" xr:uid="{00000000-0005-0000-0000-000001040000}"/>
    <cellStyle name="標準 2 2 3 4 4" xfId="824" xr:uid="{00000000-0005-0000-0000-000002040000}"/>
    <cellStyle name="標準 2 2 3 5" xfId="306" xr:uid="{00000000-0005-0000-0000-000003040000}"/>
    <cellStyle name="標準 2 2 3 5 2" xfId="641" xr:uid="{00000000-0005-0000-0000-000004040000}"/>
    <cellStyle name="標準 2 2 3 5 2 2" xfId="1251" xr:uid="{00000000-0005-0000-0000-000005040000}"/>
    <cellStyle name="標準 2 2 3 5 3" xfId="948" xr:uid="{00000000-0005-0000-0000-000006040000}"/>
    <cellStyle name="標準 2 2 3 6" xfId="503" xr:uid="{00000000-0005-0000-0000-000007040000}"/>
    <cellStyle name="標準 2 2 3 6 2" xfId="1115" xr:uid="{00000000-0005-0000-0000-000008040000}"/>
    <cellStyle name="標準 2 2 3 7" xfId="789" xr:uid="{00000000-0005-0000-0000-000009040000}"/>
    <cellStyle name="標準 2 2 4" xfId="253" xr:uid="{00000000-0005-0000-0000-00000A040000}"/>
    <cellStyle name="標準 2 2 4 2" xfId="399" xr:uid="{00000000-0005-0000-0000-00000B040000}"/>
    <cellStyle name="標準 2 2 4 2 2" xfId="729" xr:uid="{00000000-0005-0000-0000-00000C040000}"/>
    <cellStyle name="標準 2 2 4 2 2 2" xfId="1337" xr:uid="{00000000-0005-0000-0000-00000D040000}"/>
    <cellStyle name="標準 2 2 4 2 3" xfId="1039" xr:uid="{00000000-0005-0000-0000-00000E040000}"/>
    <cellStyle name="標準 2 2 4 3" xfId="591" xr:uid="{00000000-0005-0000-0000-00000F040000}"/>
    <cellStyle name="標準 2 2 4 3 2" xfId="1201" xr:uid="{00000000-0005-0000-0000-000010040000}"/>
    <cellStyle name="標準 2 2 4 4" xfId="877" xr:uid="{00000000-0005-0000-0000-000011040000}"/>
    <cellStyle name="標準 2 2 5" xfId="218" xr:uid="{00000000-0005-0000-0000-000012040000}"/>
    <cellStyle name="標準 2 2 5 2" xfId="363" xr:uid="{00000000-0005-0000-0000-000013040000}"/>
    <cellStyle name="標準 2 2 5 2 2" xfId="695" xr:uid="{00000000-0005-0000-0000-000014040000}"/>
    <cellStyle name="標準 2 2 5 2 2 2" xfId="1303" xr:uid="{00000000-0005-0000-0000-000015040000}"/>
    <cellStyle name="標準 2 2 5 2 3" xfId="1003" xr:uid="{00000000-0005-0000-0000-000016040000}"/>
    <cellStyle name="標準 2 2 5 3" xfId="557" xr:uid="{00000000-0005-0000-0000-000017040000}"/>
    <cellStyle name="標準 2 2 5 3 2" xfId="1167" xr:uid="{00000000-0005-0000-0000-000018040000}"/>
    <cellStyle name="標準 2 2 5 4" xfId="843" xr:uid="{00000000-0005-0000-0000-000019040000}"/>
    <cellStyle name="標準 2 2 6" xfId="181" xr:uid="{00000000-0005-0000-0000-00001A040000}"/>
    <cellStyle name="標準 2 2 6 2" xfId="326" xr:uid="{00000000-0005-0000-0000-00001B040000}"/>
    <cellStyle name="標準 2 2 6 2 2" xfId="660" xr:uid="{00000000-0005-0000-0000-00001C040000}"/>
    <cellStyle name="標準 2 2 6 2 2 2" xfId="1269" xr:uid="{00000000-0005-0000-0000-00001D040000}"/>
    <cellStyle name="標準 2 2 6 2 3" xfId="967" xr:uid="{00000000-0005-0000-0000-00001E040000}"/>
    <cellStyle name="標準 2 2 6 3" xfId="522" xr:uid="{00000000-0005-0000-0000-00001F040000}"/>
    <cellStyle name="標準 2 2 6 3 2" xfId="1133" xr:uid="{00000000-0005-0000-0000-000020040000}"/>
    <cellStyle name="標準 2 2 6 4" xfId="808" xr:uid="{00000000-0005-0000-0000-000021040000}"/>
    <cellStyle name="標準 2 2 7" xfId="289" xr:uid="{00000000-0005-0000-0000-000022040000}"/>
    <cellStyle name="標準 2 2 7 2" xfId="625" xr:uid="{00000000-0005-0000-0000-000023040000}"/>
    <cellStyle name="標準 2 2 7 2 2" xfId="1235" xr:uid="{00000000-0005-0000-0000-000024040000}"/>
    <cellStyle name="標準 2 2 7 3" xfId="932" xr:uid="{00000000-0005-0000-0000-000025040000}"/>
    <cellStyle name="標準 2 2 8" xfId="487" xr:uid="{00000000-0005-0000-0000-000026040000}"/>
    <cellStyle name="標準 2 2 8 2" xfId="1100" xr:uid="{00000000-0005-0000-0000-000027040000}"/>
    <cellStyle name="標準 2 2 9" xfId="773" xr:uid="{00000000-0005-0000-0000-000028040000}"/>
    <cellStyle name="標準 2 3" xfId="116" xr:uid="{00000000-0005-0000-0000-000029040000}"/>
    <cellStyle name="標準 2 4" xfId="130" xr:uid="{00000000-0005-0000-0000-00002A040000}"/>
    <cellStyle name="標準 2 4 2" xfId="156" xr:uid="{00000000-0005-0000-0000-00002B040000}"/>
    <cellStyle name="標準 2 4 2 2" xfId="411" xr:uid="{00000000-0005-0000-0000-00002C040000}"/>
    <cellStyle name="標準 2 4 2 2 2" xfId="1051" xr:uid="{00000000-0005-0000-0000-00002D040000}"/>
    <cellStyle name="標準 2 4 2 3" xfId="264" xr:uid="{00000000-0005-0000-0000-00002E040000}"/>
    <cellStyle name="標準 2 4 2 3 2" xfId="926" xr:uid="{00000000-0005-0000-0000-00002F040000}"/>
    <cellStyle name="標準 2 4 2 4" xfId="914" xr:uid="{00000000-0005-0000-0000-000030040000}"/>
    <cellStyle name="標準 2 4 3" xfId="230" xr:uid="{00000000-0005-0000-0000-000031040000}"/>
    <cellStyle name="標準 2 4 3 2" xfId="375" xr:uid="{00000000-0005-0000-0000-000032040000}"/>
    <cellStyle name="標準 2 4 3 2 2" xfId="1015" xr:uid="{00000000-0005-0000-0000-000033040000}"/>
    <cellStyle name="標準 2 4 3 3" xfId="766" xr:uid="{00000000-0005-0000-0000-000034040000}"/>
    <cellStyle name="標準 2 4 3 3 2" xfId="1372" xr:uid="{00000000-0005-0000-0000-000035040000}"/>
    <cellStyle name="標準 2 4 3 4" xfId="924" xr:uid="{00000000-0005-0000-0000-000036040000}"/>
    <cellStyle name="標準 2 4 4" xfId="193" xr:uid="{00000000-0005-0000-0000-000037040000}"/>
    <cellStyle name="標準 2 4 4 2" xfId="338" xr:uid="{00000000-0005-0000-0000-000038040000}"/>
    <cellStyle name="標準 2 4 4 2 2" xfId="979" xr:uid="{00000000-0005-0000-0000-000039040000}"/>
    <cellStyle name="標準 2 4 4 3" xfId="763" xr:uid="{00000000-0005-0000-0000-00003A040000}"/>
    <cellStyle name="標準 2 4 4 3 2" xfId="1370" xr:uid="{00000000-0005-0000-0000-00003B040000}"/>
    <cellStyle name="標準 2 4 4 4" xfId="922" xr:uid="{00000000-0005-0000-0000-00003C040000}"/>
    <cellStyle name="標準 2 4 5" xfId="301" xr:uid="{00000000-0005-0000-0000-00003D040000}"/>
    <cellStyle name="標準 2 4 5 2" xfId="943" xr:uid="{00000000-0005-0000-0000-00003E040000}"/>
    <cellStyle name="標準 2 4 6" xfId="172" xr:uid="{00000000-0005-0000-0000-00003F040000}"/>
    <cellStyle name="標準 2 4 6 2" xfId="920" xr:uid="{00000000-0005-0000-0000-000040040000}"/>
    <cellStyle name="標準 2 4 7" xfId="912" xr:uid="{00000000-0005-0000-0000-000041040000}"/>
    <cellStyle name="標準 2 5" xfId="155" xr:uid="{00000000-0005-0000-0000-000042040000}"/>
    <cellStyle name="標準 2 5 2" xfId="394" xr:uid="{00000000-0005-0000-0000-000043040000}"/>
    <cellStyle name="標準 2 5 2 2" xfId="1034" xr:uid="{00000000-0005-0000-0000-000044040000}"/>
    <cellStyle name="標準 2 5 3" xfId="249" xr:uid="{00000000-0005-0000-0000-000045040000}"/>
    <cellStyle name="標準 2 5 3 2" xfId="925" xr:uid="{00000000-0005-0000-0000-000046040000}"/>
    <cellStyle name="標準 2 5 4" xfId="913" xr:uid="{00000000-0005-0000-0000-000047040000}"/>
    <cellStyle name="標準 2 6" xfId="213" xr:uid="{00000000-0005-0000-0000-000048040000}"/>
    <cellStyle name="標準 2 6 2" xfId="358" xr:uid="{00000000-0005-0000-0000-000049040000}"/>
    <cellStyle name="標準 2 6 2 2" xfId="998" xr:uid="{00000000-0005-0000-0000-00004A040000}"/>
    <cellStyle name="標準 2 6 3" xfId="765" xr:uid="{00000000-0005-0000-0000-00004B040000}"/>
    <cellStyle name="標準 2 6 3 2" xfId="1371" xr:uid="{00000000-0005-0000-0000-00004C040000}"/>
    <cellStyle name="標準 2 6 4" xfId="923" xr:uid="{00000000-0005-0000-0000-00004D040000}"/>
    <cellStyle name="標準 2 7" xfId="176" xr:uid="{00000000-0005-0000-0000-00004E040000}"/>
    <cellStyle name="標準 2 7 2" xfId="321" xr:uid="{00000000-0005-0000-0000-00004F040000}"/>
    <cellStyle name="標準 2 7 2 2" xfId="962" xr:uid="{00000000-0005-0000-0000-000050040000}"/>
    <cellStyle name="標準 2 7 3" xfId="762" xr:uid="{00000000-0005-0000-0000-000051040000}"/>
    <cellStyle name="標準 2 7 3 2" xfId="1369" xr:uid="{00000000-0005-0000-0000-000052040000}"/>
    <cellStyle name="標準 2 7 4" xfId="921" xr:uid="{00000000-0005-0000-0000-000053040000}"/>
    <cellStyle name="標準 2 8" xfId="284" xr:uid="{00000000-0005-0000-0000-000054040000}"/>
    <cellStyle name="標準 2 8 2" xfId="927" xr:uid="{00000000-0005-0000-0000-000055040000}"/>
    <cellStyle name="標準 2 9" xfId="170" xr:uid="{00000000-0005-0000-0000-000056040000}"/>
    <cellStyle name="標準 2 9 2" xfId="918" xr:uid="{00000000-0005-0000-0000-000057040000}"/>
    <cellStyle name="標準 3" xfId="102" xr:uid="{00000000-0005-0000-0000-000058040000}"/>
    <cellStyle name="標準 3 10" xfId="771" xr:uid="{00000000-0005-0000-0000-000059040000}"/>
    <cellStyle name="標準 3 2" xfId="107" xr:uid="{00000000-0005-0000-0000-00005A040000}"/>
    <cellStyle name="標準 3 2 10" xfId="775" xr:uid="{00000000-0005-0000-0000-00005B040000}"/>
    <cellStyle name="標準 3 2 11" xfId="1381" xr:uid="{00000000-0005-0000-0000-00005C040000}"/>
    <cellStyle name="標準 3 2 2" xfId="114" xr:uid="{00000000-0005-0000-0000-00005D040000}"/>
    <cellStyle name="標準 3 2 2 2" xfId="144" xr:uid="{00000000-0005-0000-0000-00005E040000}"/>
    <cellStyle name="標準 3 2 2 2 2" xfId="278" xr:uid="{00000000-0005-0000-0000-00005F040000}"/>
    <cellStyle name="標準 3 2 2 2 2 2" xfId="425" xr:uid="{00000000-0005-0000-0000-000060040000}"/>
    <cellStyle name="標準 3 2 2 2 2 2 2" xfId="754" xr:uid="{00000000-0005-0000-0000-000061040000}"/>
    <cellStyle name="標準 3 2 2 2 2 2 2 2" xfId="1362" xr:uid="{00000000-0005-0000-0000-000062040000}"/>
    <cellStyle name="標準 3 2 2 2 2 2 3" xfId="1065" xr:uid="{00000000-0005-0000-0000-000063040000}"/>
    <cellStyle name="標準 3 2 2 2 2 3" xfId="616" xr:uid="{00000000-0005-0000-0000-000064040000}"/>
    <cellStyle name="標準 3 2 2 2 2 3 2" xfId="1226" xr:uid="{00000000-0005-0000-0000-000065040000}"/>
    <cellStyle name="標準 3 2 2 2 2 4" xfId="902" xr:uid="{00000000-0005-0000-0000-000066040000}"/>
    <cellStyle name="標準 3 2 2 2 3" xfId="244" xr:uid="{00000000-0005-0000-0000-000067040000}"/>
    <cellStyle name="標準 3 2 2 2 3 2" xfId="389" xr:uid="{00000000-0005-0000-0000-000068040000}"/>
    <cellStyle name="標準 3 2 2 2 3 2 2" xfId="720" xr:uid="{00000000-0005-0000-0000-000069040000}"/>
    <cellStyle name="標準 3 2 2 2 3 2 2 2" xfId="1328" xr:uid="{00000000-0005-0000-0000-00006A040000}"/>
    <cellStyle name="標準 3 2 2 2 3 2 3" xfId="1029" xr:uid="{00000000-0005-0000-0000-00006B040000}"/>
    <cellStyle name="標準 3 2 2 2 3 3" xfId="582" xr:uid="{00000000-0005-0000-0000-00006C040000}"/>
    <cellStyle name="標準 3 2 2 2 3 3 2" xfId="1192" xr:uid="{00000000-0005-0000-0000-00006D040000}"/>
    <cellStyle name="標準 3 2 2 2 3 4" xfId="868" xr:uid="{00000000-0005-0000-0000-00006E040000}"/>
    <cellStyle name="標準 3 2 2 2 4" xfId="207" xr:uid="{00000000-0005-0000-0000-00006F040000}"/>
    <cellStyle name="標準 3 2 2 2 4 2" xfId="352" xr:uid="{00000000-0005-0000-0000-000070040000}"/>
    <cellStyle name="標準 3 2 2 2 4 2 2" xfId="685" xr:uid="{00000000-0005-0000-0000-000071040000}"/>
    <cellStyle name="標準 3 2 2 2 4 2 2 2" xfId="1294" xr:uid="{00000000-0005-0000-0000-000072040000}"/>
    <cellStyle name="標準 3 2 2 2 4 2 3" xfId="993" xr:uid="{00000000-0005-0000-0000-000073040000}"/>
    <cellStyle name="標準 3 2 2 2 4 3" xfId="547" xr:uid="{00000000-0005-0000-0000-000074040000}"/>
    <cellStyle name="標準 3 2 2 2 4 3 2" xfId="1158" xr:uid="{00000000-0005-0000-0000-000075040000}"/>
    <cellStyle name="標準 3 2 2 2 4 4" xfId="833" xr:uid="{00000000-0005-0000-0000-000076040000}"/>
    <cellStyle name="標準 3 2 2 2 5" xfId="315" xr:uid="{00000000-0005-0000-0000-000077040000}"/>
    <cellStyle name="標準 3 2 2 2 5 2" xfId="650" xr:uid="{00000000-0005-0000-0000-000078040000}"/>
    <cellStyle name="標準 3 2 2 2 5 2 2" xfId="1260" xr:uid="{00000000-0005-0000-0000-000079040000}"/>
    <cellStyle name="標準 3 2 2 2 5 3" xfId="957" xr:uid="{00000000-0005-0000-0000-00007A040000}"/>
    <cellStyle name="標準 3 2 2 2 6" xfId="512" xr:uid="{00000000-0005-0000-0000-00007B040000}"/>
    <cellStyle name="標準 3 2 2 2 6 2" xfId="1124" xr:uid="{00000000-0005-0000-0000-00007C040000}"/>
    <cellStyle name="標準 3 2 2 2 7" xfId="798" xr:uid="{00000000-0005-0000-0000-00007D040000}"/>
    <cellStyle name="標準 3 2 2 3" xfId="261" xr:uid="{00000000-0005-0000-0000-00007E040000}"/>
    <cellStyle name="標準 3 2 2 3 2" xfId="408" xr:uid="{00000000-0005-0000-0000-00007F040000}"/>
    <cellStyle name="標準 3 2 2 3 2 2" xfId="738" xr:uid="{00000000-0005-0000-0000-000080040000}"/>
    <cellStyle name="標準 3 2 2 3 2 2 2" xfId="1346" xr:uid="{00000000-0005-0000-0000-000081040000}"/>
    <cellStyle name="標準 3 2 2 3 2 3" xfId="1048" xr:uid="{00000000-0005-0000-0000-000082040000}"/>
    <cellStyle name="標準 3 2 2 3 3" xfId="600" xr:uid="{00000000-0005-0000-0000-000083040000}"/>
    <cellStyle name="標準 3 2 2 3 3 2" xfId="1210" xr:uid="{00000000-0005-0000-0000-000084040000}"/>
    <cellStyle name="標準 3 2 2 3 4" xfId="886" xr:uid="{00000000-0005-0000-0000-000085040000}"/>
    <cellStyle name="標準 3 2 2 4" xfId="227" xr:uid="{00000000-0005-0000-0000-000086040000}"/>
    <cellStyle name="標準 3 2 2 4 2" xfId="372" xr:uid="{00000000-0005-0000-0000-000087040000}"/>
    <cellStyle name="標準 3 2 2 4 2 2" xfId="704" xr:uid="{00000000-0005-0000-0000-000088040000}"/>
    <cellStyle name="標準 3 2 2 4 2 2 2" xfId="1312" xr:uid="{00000000-0005-0000-0000-000089040000}"/>
    <cellStyle name="標準 3 2 2 4 2 3" xfId="1012" xr:uid="{00000000-0005-0000-0000-00008A040000}"/>
    <cellStyle name="標準 3 2 2 4 3" xfId="566" xr:uid="{00000000-0005-0000-0000-00008B040000}"/>
    <cellStyle name="標準 3 2 2 4 3 2" xfId="1176" xr:uid="{00000000-0005-0000-0000-00008C040000}"/>
    <cellStyle name="標準 3 2 2 4 4" xfId="852" xr:uid="{00000000-0005-0000-0000-00008D040000}"/>
    <cellStyle name="標準 3 2 2 5" xfId="190" xr:uid="{00000000-0005-0000-0000-00008E040000}"/>
    <cellStyle name="標準 3 2 2 5 2" xfId="335" xr:uid="{00000000-0005-0000-0000-00008F040000}"/>
    <cellStyle name="標準 3 2 2 5 2 2" xfId="669" xr:uid="{00000000-0005-0000-0000-000090040000}"/>
    <cellStyle name="標準 3 2 2 5 2 2 2" xfId="1278" xr:uid="{00000000-0005-0000-0000-000091040000}"/>
    <cellStyle name="標準 3 2 2 5 2 3" xfId="976" xr:uid="{00000000-0005-0000-0000-000092040000}"/>
    <cellStyle name="標準 3 2 2 5 3" xfId="531" xr:uid="{00000000-0005-0000-0000-000093040000}"/>
    <cellStyle name="標準 3 2 2 5 3 2" xfId="1142" xr:uid="{00000000-0005-0000-0000-000094040000}"/>
    <cellStyle name="標準 3 2 2 5 4" xfId="817" xr:uid="{00000000-0005-0000-0000-000095040000}"/>
    <cellStyle name="標準 3 2 2 6" xfId="298" xr:uid="{00000000-0005-0000-0000-000096040000}"/>
    <cellStyle name="標準 3 2 2 6 2" xfId="634" xr:uid="{00000000-0005-0000-0000-000097040000}"/>
    <cellStyle name="標準 3 2 2 6 2 2" xfId="1244" xr:uid="{00000000-0005-0000-0000-000098040000}"/>
    <cellStyle name="標準 3 2 2 6 3" xfId="940" xr:uid="{00000000-0005-0000-0000-000099040000}"/>
    <cellStyle name="標準 3 2 2 7" xfId="496" xr:uid="{00000000-0005-0000-0000-00009A040000}"/>
    <cellStyle name="標準 3 2 2 7 2" xfId="1108" xr:uid="{00000000-0005-0000-0000-00009B040000}"/>
    <cellStyle name="標準 3 2 2 8" xfId="782" xr:uid="{00000000-0005-0000-0000-00009C040000}"/>
    <cellStyle name="標準 3 2 3" xfId="122" xr:uid="{00000000-0005-0000-0000-00009D040000}"/>
    <cellStyle name="標準 3 2 4" xfId="137" xr:uid="{00000000-0005-0000-0000-00009E040000}"/>
    <cellStyle name="標準 3 2 4 2" xfId="271" xr:uid="{00000000-0005-0000-0000-00009F040000}"/>
    <cellStyle name="標準 3 2 4 2 2" xfId="418" xr:uid="{00000000-0005-0000-0000-0000A0040000}"/>
    <cellStyle name="標準 3 2 4 2 2 2" xfId="747" xr:uid="{00000000-0005-0000-0000-0000A1040000}"/>
    <cellStyle name="標準 3 2 4 2 2 2 2" xfId="1355" xr:uid="{00000000-0005-0000-0000-0000A2040000}"/>
    <cellStyle name="標準 3 2 4 2 2 3" xfId="1058" xr:uid="{00000000-0005-0000-0000-0000A3040000}"/>
    <cellStyle name="標準 3 2 4 2 3" xfId="609" xr:uid="{00000000-0005-0000-0000-0000A4040000}"/>
    <cellStyle name="標準 3 2 4 2 3 2" xfId="1219" xr:uid="{00000000-0005-0000-0000-0000A5040000}"/>
    <cellStyle name="標準 3 2 4 2 4" xfId="895" xr:uid="{00000000-0005-0000-0000-0000A6040000}"/>
    <cellStyle name="標準 3 2 4 3" xfId="237" xr:uid="{00000000-0005-0000-0000-0000A7040000}"/>
    <cellStyle name="標準 3 2 4 3 2" xfId="382" xr:uid="{00000000-0005-0000-0000-0000A8040000}"/>
    <cellStyle name="標準 3 2 4 3 2 2" xfId="713" xr:uid="{00000000-0005-0000-0000-0000A9040000}"/>
    <cellStyle name="標準 3 2 4 3 2 2 2" xfId="1321" xr:uid="{00000000-0005-0000-0000-0000AA040000}"/>
    <cellStyle name="標準 3 2 4 3 2 3" xfId="1022" xr:uid="{00000000-0005-0000-0000-0000AB040000}"/>
    <cellStyle name="標準 3 2 4 3 3" xfId="575" xr:uid="{00000000-0005-0000-0000-0000AC040000}"/>
    <cellStyle name="標準 3 2 4 3 3 2" xfId="1185" xr:uid="{00000000-0005-0000-0000-0000AD040000}"/>
    <cellStyle name="標準 3 2 4 3 4" xfId="861" xr:uid="{00000000-0005-0000-0000-0000AE040000}"/>
    <cellStyle name="標準 3 2 4 4" xfId="200" xr:uid="{00000000-0005-0000-0000-0000AF040000}"/>
    <cellStyle name="標準 3 2 4 4 2" xfId="345" xr:uid="{00000000-0005-0000-0000-0000B0040000}"/>
    <cellStyle name="標準 3 2 4 4 2 2" xfId="678" xr:uid="{00000000-0005-0000-0000-0000B1040000}"/>
    <cellStyle name="標準 3 2 4 4 2 2 2" xfId="1287" xr:uid="{00000000-0005-0000-0000-0000B2040000}"/>
    <cellStyle name="標準 3 2 4 4 2 3" xfId="986" xr:uid="{00000000-0005-0000-0000-0000B3040000}"/>
    <cellStyle name="標準 3 2 4 4 3" xfId="540" xr:uid="{00000000-0005-0000-0000-0000B4040000}"/>
    <cellStyle name="標準 3 2 4 4 3 2" xfId="1151" xr:uid="{00000000-0005-0000-0000-0000B5040000}"/>
    <cellStyle name="標準 3 2 4 4 4" xfId="826" xr:uid="{00000000-0005-0000-0000-0000B6040000}"/>
    <cellStyle name="標準 3 2 4 5" xfId="308" xr:uid="{00000000-0005-0000-0000-0000B7040000}"/>
    <cellStyle name="標準 3 2 4 5 2" xfId="643" xr:uid="{00000000-0005-0000-0000-0000B8040000}"/>
    <cellStyle name="標準 3 2 4 5 2 2" xfId="1253" xr:uid="{00000000-0005-0000-0000-0000B9040000}"/>
    <cellStyle name="標準 3 2 4 5 3" xfId="950" xr:uid="{00000000-0005-0000-0000-0000BA040000}"/>
    <cellStyle name="標準 3 2 4 6" xfId="505" xr:uid="{00000000-0005-0000-0000-0000BB040000}"/>
    <cellStyle name="標準 3 2 4 6 2" xfId="1117" xr:uid="{00000000-0005-0000-0000-0000BC040000}"/>
    <cellStyle name="標準 3 2 4 7" xfId="791" xr:uid="{00000000-0005-0000-0000-0000BD040000}"/>
    <cellStyle name="標準 3 2 5" xfId="255" xr:uid="{00000000-0005-0000-0000-0000BE040000}"/>
    <cellStyle name="標準 3 2 5 2" xfId="401" xr:uid="{00000000-0005-0000-0000-0000BF040000}"/>
    <cellStyle name="標準 3 2 5 2 2" xfId="731" xr:uid="{00000000-0005-0000-0000-0000C0040000}"/>
    <cellStyle name="標準 3 2 5 2 2 2" xfId="1339" xr:uid="{00000000-0005-0000-0000-0000C1040000}"/>
    <cellStyle name="標準 3 2 5 2 3" xfId="1041" xr:uid="{00000000-0005-0000-0000-0000C2040000}"/>
    <cellStyle name="標準 3 2 5 3" xfId="593" xr:uid="{00000000-0005-0000-0000-0000C3040000}"/>
    <cellStyle name="標準 3 2 5 3 2" xfId="1203" xr:uid="{00000000-0005-0000-0000-0000C4040000}"/>
    <cellStyle name="標準 3 2 5 4" xfId="879" xr:uid="{00000000-0005-0000-0000-0000C5040000}"/>
    <cellStyle name="標準 3 2 6" xfId="220" xr:uid="{00000000-0005-0000-0000-0000C6040000}"/>
    <cellStyle name="標準 3 2 6 2" xfId="365" xr:uid="{00000000-0005-0000-0000-0000C7040000}"/>
    <cellStyle name="標準 3 2 6 2 2" xfId="697" xr:uid="{00000000-0005-0000-0000-0000C8040000}"/>
    <cellStyle name="標準 3 2 6 2 2 2" xfId="1305" xr:uid="{00000000-0005-0000-0000-0000C9040000}"/>
    <cellStyle name="標準 3 2 6 2 3" xfId="1005" xr:uid="{00000000-0005-0000-0000-0000CA040000}"/>
    <cellStyle name="標準 3 2 6 3" xfId="559" xr:uid="{00000000-0005-0000-0000-0000CB040000}"/>
    <cellStyle name="標準 3 2 6 3 2" xfId="1169" xr:uid="{00000000-0005-0000-0000-0000CC040000}"/>
    <cellStyle name="標準 3 2 6 4" xfId="845" xr:uid="{00000000-0005-0000-0000-0000CD040000}"/>
    <cellStyle name="標準 3 2 7" xfId="183" xr:uid="{00000000-0005-0000-0000-0000CE040000}"/>
    <cellStyle name="標準 3 2 7 2" xfId="328" xr:uid="{00000000-0005-0000-0000-0000CF040000}"/>
    <cellStyle name="標準 3 2 7 2 2" xfId="662" xr:uid="{00000000-0005-0000-0000-0000D0040000}"/>
    <cellStyle name="標準 3 2 7 2 2 2" xfId="1271" xr:uid="{00000000-0005-0000-0000-0000D1040000}"/>
    <cellStyle name="標準 3 2 7 2 3" xfId="969" xr:uid="{00000000-0005-0000-0000-0000D2040000}"/>
    <cellStyle name="標準 3 2 7 3" xfId="524" xr:uid="{00000000-0005-0000-0000-0000D3040000}"/>
    <cellStyle name="標準 3 2 7 3 2" xfId="1135" xr:uid="{00000000-0005-0000-0000-0000D4040000}"/>
    <cellStyle name="標準 3 2 7 4" xfId="810" xr:uid="{00000000-0005-0000-0000-0000D5040000}"/>
    <cellStyle name="標準 3 2 8" xfId="291" xr:uid="{00000000-0005-0000-0000-0000D6040000}"/>
    <cellStyle name="標準 3 2 8 2" xfId="627" xr:uid="{00000000-0005-0000-0000-0000D7040000}"/>
    <cellStyle name="標準 3 2 8 2 2" xfId="1237" xr:uid="{00000000-0005-0000-0000-0000D8040000}"/>
    <cellStyle name="標準 3 2 8 3" xfId="934" xr:uid="{00000000-0005-0000-0000-0000D9040000}"/>
    <cellStyle name="標準 3 2 9" xfId="489" xr:uid="{00000000-0005-0000-0000-0000DA040000}"/>
    <cellStyle name="標準 3 2 9 2" xfId="1102" xr:uid="{00000000-0005-0000-0000-0000DB040000}"/>
    <cellStyle name="標準 3 3" xfId="124" xr:uid="{00000000-0005-0000-0000-0000DC040000}"/>
    <cellStyle name="標準 3 4" xfId="133" xr:uid="{00000000-0005-0000-0000-0000DD040000}"/>
    <cellStyle name="標準 3 4 2" xfId="267" xr:uid="{00000000-0005-0000-0000-0000DE040000}"/>
    <cellStyle name="標準 3 4 2 2" xfId="414" xr:uid="{00000000-0005-0000-0000-0000DF040000}"/>
    <cellStyle name="標準 3 4 2 2 2" xfId="743" xr:uid="{00000000-0005-0000-0000-0000E0040000}"/>
    <cellStyle name="標準 3 4 2 2 2 2" xfId="1351" xr:uid="{00000000-0005-0000-0000-0000E1040000}"/>
    <cellStyle name="標準 3 4 2 2 3" xfId="1054" xr:uid="{00000000-0005-0000-0000-0000E2040000}"/>
    <cellStyle name="標準 3 4 2 3" xfId="605" xr:uid="{00000000-0005-0000-0000-0000E3040000}"/>
    <cellStyle name="標準 3 4 2 3 2" xfId="1215" xr:uid="{00000000-0005-0000-0000-0000E4040000}"/>
    <cellStyle name="標準 3 4 2 4" xfId="891" xr:uid="{00000000-0005-0000-0000-0000E5040000}"/>
    <cellStyle name="標準 3 4 3" xfId="233" xr:uid="{00000000-0005-0000-0000-0000E6040000}"/>
    <cellStyle name="標準 3 4 3 2" xfId="378" xr:uid="{00000000-0005-0000-0000-0000E7040000}"/>
    <cellStyle name="標準 3 4 3 2 2" xfId="709" xr:uid="{00000000-0005-0000-0000-0000E8040000}"/>
    <cellStyle name="標準 3 4 3 2 2 2" xfId="1317" xr:uid="{00000000-0005-0000-0000-0000E9040000}"/>
    <cellStyle name="標準 3 4 3 2 3" xfId="1018" xr:uid="{00000000-0005-0000-0000-0000EA040000}"/>
    <cellStyle name="標準 3 4 3 3" xfId="571" xr:uid="{00000000-0005-0000-0000-0000EB040000}"/>
    <cellStyle name="標準 3 4 3 3 2" xfId="1181" xr:uid="{00000000-0005-0000-0000-0000EC040000}"/>
    <cellStyle name="標準 3 4 3 4" xfId="857" xr:uid="{00000000-0005-0000-0000-0000ED040000}"/>
    <cellStyle name="標準 3 4 4" xfId="196" xr:uid="{00000000-0005-0000-0000-0000EE040000}"/>
    <cellStyle name="標準 3 4 4 2" xfId="341" xr:uid="{00000000-0005-0000-0000-0000EF040000}"/>
    <cellStyle name="標準 3 4 4 2 2" xfId="674" xr:uid="{00000000-0005-0000-0000-0000F0040000}"/>
    <cellStyle name="標準 3 4 4 2 2 2" xfId="1283" xr:uid="{00000000-0005-0000-0000-0000F1040000}"/>
    <cellStyle name="標準 3 4 4 2 3" xfId="982" xr:uid="{00000000-0005-0000-0000-0000F2040000}"/>
    <cellStyle name="標準 3 4 4 3" xfId="536" xr:uid="{00000000-0005-0000-0000-0000F3040000}"/>
    <cellStyle name="標準 3 4 4 3 2" xfId="1147" xr:uid="{00000000-0005-0000-0000-0000F4040000}"/>
    <cellStyle name="標準 3 4 4 4" xfId="822" xr:uid="{00000000-0005-0000-0000-0000F5040000}"/>
    <cellStyle name="標準 3 4 5" xfId="304" xr:uid="{00000000-0005-0000-0000-0000F6040000}"/>
    <cellStyle name="標準 3 4 5 2" xfId="639" xr:uid="{00000000-0005-0000-0000-0000F7040000}"/>
    <cellStyle name="標準 3 4 5 2 2" xfId="1249" xr:uid="{00000000-0005-0000-0000-0000F8040000}"/>
    <cellStyle name="標準 3 4 5 3" xfId="946" xr:uid="{00000000-0005-0000-0000-0000F9040000}"/>
    <cellStyle name="標準 3 4 6" xfId="501" xr:uid="{00000000-0005-0000-0000-0000FA040000}"/>
    <cellStyle name="標準 3 4 6 2" xfId="1113" xr:uid="{00000000-0005-0000-0000-0000FB040000}"/>
    <cellStyle name="標準 3 4 7" xfId="787" xr:uid="{00000000-0005-0000-0000-0000FC040000}"/>
    <cellStyle name="標準 3 5" xfId="251" xr:uid="{00000000-0005-0000-0000-0000FD040000}"/>
    <cellStyle name="標準 3 5 2" xfId="397" xr:uid="{00000000-0005-0000-0000-0000FE040000}"/>
    <cellStyle name="標準 3 5 2 2" xfId="727" xr:uid="{00000000-0005-0000-0000-0000FF040000}"/>
    <cellStyle name="標準 3 5 2 2 2" xfId="1335" xr:uid="{00000000-0005-0000-0000-000000050000}"/>
    <cellStyle name="標準 3 5 2 3" xfId="1037" xr:uid="{00000000-0005-0000-0000-000001050000}"/>
    <cellStyle name="標準 3 5 3" xfId="589" xr:uid="{00000000-0005-0000-0000-000002050000}"/>
    <cellStyle name="標準 3 5 3 2" xfId="1199" xr:uid="{00000000-0005-0000-0000-000003050000}"/>
    <cellStyle name="標準 3 5 4" xfId="875" xr:uid="{00000000-0005-0000-0000-000004050000}"/>
    <cellStyle name="標準 3 6" xfId="216" xr:uid="{00000000-0005-0000-0000-000005050000}"/>
    <cellStyle name="標準 3 6 2" xfId="361" xr:uid="{00000000-0005-0000-0000-000006050000}"/>
    <cellStyle name="標準 3 6 2 2" xfId="693" xr:uid="{00000000-0005-0000-0000-000007050000}"/>
    <cellStyle name="標準 3 6 2 2 2" xfId="1301" xr:uid="{00000000-0005-0000-0000-000008050000}"/>
    <cellStyle name="標準 3 6 2 3" xfId="1001" xr:uid="{00000000-0005-0000-0000-000009050000}"/>
    <cellStyle name="標準 3 6 3" xfId="555" xr:uid="{00000000-0005-0000-0000-00000A050000}"/>
    <cellStyle name="標準 3 6 3 2" xfId="1165" xr:uid="{00000000-0005-0000-0000-00000B050000}"/>
    <cellStyle name="標準 3 6 4" xfId="841" xr:uid="{00000000-0005-0000-0000-00000C050000}"/>
    <cellStyle name="標準 3 7" xfId="179" xr:uid="{00000000-0005-0000-0000-00000D050000}"/>
    <cellStyle name="標準 3 7 2" xfId="324" xr:uid="{00000000-0005-0000-0000-00000E050000}"/>
    <cellStyle name="標準 3 7 2 2" xfId="658" xr:uid="{00000000-0005-0000-0000-00000F050000}"/>
    <cellStyle name="標準 3 7 2 2 2" xfId="1267" xr:uid="{00000000-0005-0000-0000-000010050000}"/>
    <cellStyle name="標準 3 7 2 3" xfId="965" xr:uid="{00000000-0005-0000-0000-000011050000}"/>
    <cellStyle name="標準 3 7 3" xfId="520" xr:uid="{00000000-0005-0000-0000-000012050000}"/>
    <cellStyle name="標準 3 7 3 2" xfId="1131" xr:uid="{00000000-0005-0000-0000-000013050000}"/>
    <cellStyle name="標準 3 7 4" xfId="806" xr:uid="{00000000-0005-0000-0000-000014050000}"/>
    <cellStyle name="標準 3 8" xfId="287" xr:uid="{00000000-0005-0000-0000-000015050000}"/>
    <cellStyle name="標準 3 8 2" xfId="623" xr:uid="{00000000-0005-0000-0000-000016050000}"/>
    <cellStyle name="標準 3 8 2 2" xfId="1233" xr:uid="{00000000-0005-0000-0000-000017050000}"/>
    <cellStyle name="標準 3 8 3" xfId="930" xr:uid="{00000000-0005-0000-0000-000018050000}"/>
    <cellStyle name="標準 3 9" xfId="479" xr:uid="{00000000-0005-0000-0000-000019050000}"/>
    <cellStyle name="標準 3 9 2" xfId="1092" xr:uid="{00000000-0005-0000-0000-00001A050000}"/>
    <cellStyle name="標準 7" xfId="129" xr:uid="{00000000-0005-0000-0000-00001B050000}"/>
    <cellStyle name="標準 7 2" xfId="146" xr:uid="{00000000-0005-0000-0000-00001C050000}"/>
    <cellStyle name="標準 7 2 2" xfId="280" xr:uid="{00000000-0005-0000-0000-00001D050000}"/>
    <cellStyle name="標準 7 2 2 2" xfId="427" xr:uid="{00000000-0005-0000-0000-00001E050000}"/>
    <cellStyle name="標準 7 2 2 2 2" xfId="756" xr:uid="{00000000-0005-0000-0000-00001F050000}"/>
    <cellStyle name="標準 7 2 2 2 2 2" xfId="1364" xr:uid="{00000000-0005-0000-0000-000020050000}"/>
    <cellStyle name="標準 7 2 2 2 3" xfId="1067" xr:uid="{00000000-0005-0000-0000-000021050000}"/>
    <cellStyle name="標準 7 2 2 3" xfId="618" xr:uid="{00000000-0005-0000-0000-000022050000}"/>
    <cellStyle name="標準 7 2 2 3 2" xfId="1228" xr:uid="{00000000-0005-0000-0000-000023050000}"/>
    <cellStyle name="標準 7 2 2 4" xfId="904" xr:uid="{00000000-0005-0000-0000-000024050000}"/>
    <cellStyle name="標準 7 2 3" xfId="246" xr:uid="{00000000-0005-0000-0000-000025050000}"/>
    <cellStyle name="標準 7 2 3 2" xfId="391" xr:uid="{00000000-0005-0000-0000-000026050000}"/>
    <cellStyle name="標準 7 2 3 2 2" xfId="722" xr:uid="{00000000-0005-0000-0000-000027050000}"/>
    <cellStyle name="標準 7 2 3 2 2 2" xfId="1330" xr:uid="{00000000-0005-0000-0000-000028050000}"/>
    <cellStyle name="標準 7 2 3 2 3" xfId="1031" xr:uid="{00000000-0005-0000-0000-000029050000}"/>
    <cellStyle name="標準 7 2 3 3" xfId="584" xr:uid="{00000000-0005-0000-0000-00002A050000}"/>
    <cellStyle name="標準 7 2 3 3 2" xfId="1194" xr:uid="{00000000-0005-0000-0000-00002B050000}"/>
    <cellStyle name="標準 7 2 3 4" xfId="870" xr:uid="{00000000-0005-0000-0000-00002C050000}"/>
    <cellStyle name="標準 7 2 4" xfId="209" xr:uid="{00000000-0005-0000-0000-00002D050000}"/>
    <cellStyle name="標準 7 2 4 2" xfId="354" xr:uid="{00000000-0005-0000-0000-00002E050000}"/>
    <cellStyle name="標準 7 2 4 2 2" xfId="687" xr:uid="{00000000-0005-0000-0000-00002F050000}"/>
    <cellStyle name="標準 7 2 4 2 2 2" xfId="1296" xr:uid="{00000000-0005-0000-0000-000030050000}"/>
    <cellStyle name="標準 7 2 4 2 3" xfId="995" xr:uid="{00000000-0005-0000-0000-000031050000}"/>
    <cellStyle name="標準 7 2 4 3" xfId="549" xr:uid="{00000000-0005-0000-0000-000032050000}"/>
    <cellStyle name="標準 7 2 4 3 2" xfId="1160" xr:uid="{00000000-0005-0000-0000-000033050000}"/>
    <cellStyle name="標準 7 2 4 4" xfId="835" xr:uid="{00000000-0005-0000-0000-000034050000}"/>
    <cellStyle name="標準 7 2 5" xfId="317" xr:uid="{00000000-0005-0000-0000-000035050000}"/>
    <cellStyle name="標準 7 2 5 2" xfId="652" xr:uid="{00000000-0005-0000-0000-000036050000}"/>
    <cellStyle name="標準 7 2 5 2 2" xfId="1262" xr:uid="{00000000-0005-0000-0000-000037050000}"/>
    <cellStyle name="標準 7 2 5 3" xfId="959" xr:uid="{00000000-0005-0000-0000-000038050000}"/>
    <cellStyle name="標準 7 2 6" xfId="514" xr:uid="{00000000-0005-0000-0000-000039050000}"/>
    <cellStyle name="標準 7 2 6 2" xfId="1126" xr:uid="{00000000-0005-0000-0000-00003A050000}"/>
    <cellStyle name="標準 7 2 7" xfId="800" xr:uid="{00000000-0005-0000-0000-00003B050000}"/>
    <cellStyle name="標準 7 3" xfId="263" xr:uid="{00000000-0005-0000-0000-00003C050000}"/>
    <cellStyle name="標準 7 3 2" xfId="410" xr:uid="{00000000-0005-0000-0000-00003D050000}"/>
    <cellStyle name="標準 7 3 2 2" xfId="740" xr:uid="{00000000-0005-0000-0000-00003E050000}"/>
    <cellStyle name="標準 7 3 2 2 2" xfId="1348" xr:uid="{00000000-0005-0000-0000-00003F050000}"/>
    <cellStyle name="標準 7 3 2 3" xfId="1050" xr:uid="{00000000-0005-0000-0000-000040050000}"/>
    <cellStyle name="標準 7 3 3" xfId="602" xr:uid="{00000000-0005-0000-0000-000041050000}"/>
    <cellStyle name="標準 7 3 3 2" xfId="1212" xr:uid="{00000000-0005-0000-0000-000042050000}"/>
    <cellStyle name="標準 7 3 4" xfId="888" xr:uid="{00000000-0005-0000-0000-000043050000}"/>
    <cellStyle name="標準 7 4" xfId="229" xr:uid="{00000000-0005-0000-0000-000044050000}"/>
    <cellStyle name="標準 7 4 2" xfId="374" xr:uid="{00000000-0005-0000-0000-000045050000}"/>
    <cellStyle name="標準 7 4 2 2" xfId="706" xr:uid="{00000000-0005-0000-0000-000046050000}"/>
    <cellStyle name="標準 7 4 2 2 2" xfId="1314" xr:uid="{00000000-0005-0000-0000-000047050000}"/>
    <cellStyle name="標準 7 4 2 3" xfId="1014" xr:uid="{00000000-0005-0000-0000-000048050000}"/>
    <cellStyle name="標準 7 4 3" xfId="568" xr:uid="{00000000-0005-0000-0000-000049050000}"/>
    <cellStyle name="標準 7 4 3 2" xfId="1178" xr:uid="{00000000-0005-0000-0000-00004A050000}"/>
    <cellStyle name="標準 7 4 4" xfId="854" xr:uid="{00000000-0005-0000-0000-00004B050000}"/>
    <cellStyle name="標準 7 5" xfId="192" xr:uid="{00000000-0005-0000-0000-00004C050000}"/>
    <cellStyle name="標準 7 5 2" xfId="337" xr:uid="{00000000-0005-0000-0000-00004D050000}"/>
    <cellStyle name="標準 7 5 2 2" xfId="671" xr:uid="{00000000-0005-0000-0000-00004E050000}"/>
    <cellStyle name="標準 7 5 2 2 2" xfId="1280" xr:uid="{00000000-0005-0000-0000-00004F050000}"/>
    <cellStyle name="標準 7 5 2 3" xfId="978" xr:uid="{00000000-0005-0000-0000-000050050000}"/>
    <cellStyle name="標準 7 5 3" xfId="533" xr:uid="{00000000-0005-0000-0000-000051050000}"/>
    <cellStyle name="標準 7 5 3 2" xfId="1144" xr:uid="{00000000-0005-0000-0000-000052050000}"/>
    <cellStyle name="標準 7 5 4" xfId="819" xr:uid="{00000000-0005-0000-0000-000053050000}"/>
    <cellStyle name="標準 7 6" xfId="300" xr:uid="{00000000-0005-0000-0000-000054050000}"/>
    <cellStyle name="標準 7 6 2" xfId="636" xr:uid="{00000000-0005-0000-0000-000055050000}"/>
    <cellStyle name="標準 7 6 2 2" xfId="1246" xr:uid="{00000000-0005-0000-0000-000056050000}"/>
    <cellStyle name="標準 7 6 3" xfId="942" xr:uid="{00000000-0005-0000-0000-000057050000}"/>
    <cellStyle name="標準 7 7" xfId="498" xr:uid="{00000000-0005-0000-0000-000058050000}"/>
    <cellStyle name="標準 7 7 2" xfId="1110" xr:uid="{00000000-0005-0000-0000-000059050000}"/>
    <cellStyle name="標準 7 8" xfId="784" xr:uid="{00000000-0005-0000-0000-00005A050000}"/>
    <cellStyle name="標準 8" xfId="123" xr:uid="{00000000-0005-0000-0000-00005B050000}"/>
    <cellStyle name="標準_Sheet1" xfId="83" xr:uid="{00000000-0005-0000-0000-00005C050000}"/>
    <cellStyle name="良い" xfId="84" xr:uid="{00000000-0005-0000-0000-00005D05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FF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99CC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FF99"/>
      <color rgb="FF00FFFF"/>
      <color rgb="FFFFFF99"/>
      <color rgb="FFCC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1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externalLink" Target="externalLinks/externalLink7.xml"/><Relationship Id="rId133"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externalLink" Target="externalLinks/externalLink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18.xml"/><Relationship Id="rId128" Type="http://schemas.openxmlformats.org/officeDocument/2006/relationships/externalLink" Target="externalLinks/externalLink23.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externalLink" Target="externalLinks/externalLink8.xml"/><Relationship Id="rId118" Type="http://schemas.openxmlformats.org/officeDocument/2006/relationships/externalLink" Target="externalLinks/externalLink13.xml"/><Relationship Id="rId126" Type="http://schemas.openxmlformats.org/officeDocument/2006/relationships/externalLink" Target="externalLinks/externalLink21.xml"/><Relationship Id="rId13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externalLink" Target="externalLinks/externalLink3.xml"/><Relationship Id="rId116" Type="http://schemas.openxmlformats.org/officeDocument/2006/relationships/externalLink" Target="externalLinks/externalLink11.xml"/><Relationship Id="rId124" Type="http://schemas.openxmlformats.org/officeDocument/2006/relationships/externalLink" Target="externalLinks/externalLink19.xml"/><Relationship Id="rId129"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externalLink" Target="externalLinks/externalLink6.xml"/><Relationship Id="rId132" Type="http://schemas.openxmlformats.org/officeDocument/2006/relationships/externalLink" Target="externalLinks/externalLink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externalLink" Target="externalLinks/externalLink1.xml"/><Relationship Id="rId114" Type="http://schemas.openxmlformats.org/officeDocument/2006/relationships/externalLink" Target="externalLinks/externalLink9.xml"/><Relationship Id="rId119" Type="http://schemas.openxmlformats.org/officeDocument/2006/relationships/externalLink" Target="externalLinks/externalLink14.xml"/><Relationship Id="rId127" Type="http://schemas.openxmlformats.org/officeDocument/2006/relationships/externalLink" Target="externalLinks/externalLink2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17.xml"/><Relationship Id="rId130" Type="http://schemas.openxmlformats.org/officeDocument/2006/relationships/externalLink" Target="externalLinks/externalLink25.xml"/><Relationship Id="rId13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4.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externalLink" Target="externalLinks/externalLink15.xml"/><Relationship Id="rId125" Type="http://schemas.openxmlformats.org/officeDocument/2006/relationships/externalLink" Target="externalLinks/externalLink20.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5.xml"/><Relationship Id="rId115" Type="http://schemas.openxmlformats.org/officeDocument/2006/relationships/externalLink" Target="externalLinks/externalLink10.xml"/><Relationship Id="rId131" Type="http://schemas.openxmlformats.org/officeDocument/2006/relationships/externalLink" Target="externalLinks/externalLink26.xml"/><Relationship Id="rId136"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238125</xdr:colOff>
      <xdr:row>1</xdr:row>
      <xdr:rowOff>28575</xdr:rowOff>
    </xdr:from>
    <xdr:to>
      <xdr:col>2</xdr:col>
      <xdr:colOff>514350</xdr:colOff>
      <xdr:row>13</xdr:row>
      <xdr:rowOff>38100</xdr:rowOff>
    </xdr:to>
    <xdr:sp macro="" textlink="">
      <xdr:nvSpPr>
        <xdr:cNvPr id="1031" name="Text Box 7">
          <a:extLst>
            <a:ext uri="{FF2B5EF4-FFF2-40B4-BE49-F238E27FC236}">
              <a16:creationId xmlns:a16="http://schemas.microsoft.com/office/drawing/2014/main" id="{00000000-0008-0000-00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2</xdr:row>
      <xdr:rowOff>200025</xdr:rowOff>
    </xdr:from>
    <xdr:to>
      <xdr:col>20</xdr:col>
      <xdr:colOff>676275</xdr:colOff>
      <xdr:row>14</xdr:row>
      <xdr:rowOff>47625</xdr:rowOff>
    </xdr:to>
    <xdr:sp macro="" textlink="">
      <xdr:nvSpPr>
        <xdr:cNvPr id="21818784" name="Text 7">
          <a:extLst>
            <a:ext uri="{FF2B5EF4-FFF2-40B4-BE49-F238E27FC236}">
              <a16:creationId xmlns:a16="http://schemas.microsoft.com/office/drawing/2014/main" id="{00000000-0008-0000-0000-0000A0ED4C01}"/>
            </a:ext>
          </a:extLst>
        </xdr:cNvPr>
        <xdr:cNvSpPr txBox="1">
          <a:spLocks noChangeArrowheads="1"/>
        </xdr:cNvSpPr>
      </xdr:nvSpPr>
      <xdr:spPr bwMode="auto">
        <a:xfrm>
          <a:off x="10296525" y="0"/>
          <a:ext cx="1752600"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10</xdr:row>
      <xdr:rowOff>0</xdr:rowOff>
    </xdr:from>
    <xdr:to>
      <xdr:col>10</xdr:col>
      <xdr:colOff>371475</xdr:colOff>
      <xdr:row>13</xdr:row>
      <xdr:rowOff>0</xdr:rowOff>
    </xdr:to>
    <xdr:sp macro="" textlink="">
      <xdr:nvSpPr>
        <xdr:cNvPr id="21818785" name="Line 14">
          <a:extLst>
            <a:ext uri="{FF2B5EF4-FFF2-40B4-BE49-F238E27FC236}">
              <a16:creationId xmlns:a16="http://schemas.microsoft.com/office/drawing/2014/main" id="{00000000-0008-0000-0000-0000A1ED4C01}"/>
            </a:ext>
          </a:extLst>
        </xdr:cNvPr>
        <xdr:cNvSpPr>
          <a:spLocks noChangeShapeType="1"/>
        </xdr:cNvSpPr>
      </xdr:nvSpPr>
      <xdr:spPr bwMode="auto">
        <a:xfrm flipV="1">
          <a:off x="829627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57</xdr:row>
      <xdr:rowOff>0</xdr:rowOff>
    </xdr:from>
    <xdr:to>
      <xdr:col>2</xdr:col>
      <xdr:colOff>723900</xdr:colOff>
      <xdr:row>59</xdr:row>
      <xdr:rowOff>104775</xdr:rowOff>
    </xdr:to>
    <xdr:sp macro="" textlink="">
      <xdr:nvSpPr>
        <xdr:cNvPr id="1039" name="Text Box 15">
          <a:extLst>
            <a:ext uri="{FF2B5EF4-FFF2-40B4-BE49-F238E27FC236}">
              <a16:creationId xmlns:a16="http://schemas.microsoft.com/office/drawing/2014/main" id="{00000000-0008-0000-00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1</xdr:row>
      <xdr:rowOff>28575</xdr:rowOff>
    </xdr:from>
    <xdr:to>
      <xdr:col>2</xdr:col>
      <xdr:colOff>514350</xdr:colOff>
      <xdr:row>13</xdr:row>
      <xdr:rowOff>38100</xdr:rowOff>
    </xdr:to>
    <xdr:sp macro="" textlink="">
      <xdr:nvSpPr>
        <xdr:cNvPr id="1041" name="Text Box 17">
          <a:extLst>
            <a:ext uri="{FF2B5EF4-FFF2-40B4-BE49-F238E27FC236}">
              <a16:creationId xmlns:a16="http://schemas.microsoft.com/office/drawing/2014/main" id="{00000000-0008-0000-00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0</xdr:row>
      <xdr:rowOff>3175</xdr:rowOff>
    </xdr:from>
    <xdr:to>
      <xdr:col>2</xdr:col>
      <xdr:colOff>514350</xdr:colOff>
      <xdr:row>0</xdr:row>
      <xdr:rowOff>3175</xdr:rowOff>
    </xdr:to>
    <xdr:sp macro="" textlink="">
      <xdr:nvSpPr>
        <xdr:cNvPr id="1031" name="Text Box 7">
          <a:extLst>
            <a:ext uri="{FF2B5EF4-FFF2-40B4-BE49-F238E27FC236}">
              <a16:creationId xmlns:a16="http://schemas.microsoft.com/office/drawing/2014/main" id="{00000000-0008-0000-01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0</xdr:row>
      <xdr:rowOff>0</xdr:rowOff>
    </xdr:from>
    <xdr:to>
      <xdr:col>20</xdr:col>
      <xdr:colOff>676275</xdr:colOff>
      <xdr:row>0</xdr:row>
      <xdr:rowOff>0</xdr:rowOff>
    </xdr:to>
    <xdr:sp macro="" textlink="">
      <xdr:nvSpPr>
        <xdr:cNvPr id="21819808" name="Text 7">
          <a:extLst>
            <a:ext uri="{FF2B5EF4-FFF2-40B4-BE49-F238E27FC236}">
              <a16:creationId xmlns:a16="http://schemas.microsoft.com/office/drawing/2014/main" id="{00000000-0008-0000-0100-0000A0F14C01}"/>
            </a:ext>
          </a:extLst>
        </xdr:cNvPr>
        <xdr:cNvSpPr txBox="1">
          <a:spLocks noChangeArrowheads="1"/>
        </xdr:cNvSpPr>
      </xdr:nvSpPr>
      <xdr:spPr bwMode="auto">
        <a:xfrm>
          <a:off x="14049375" y="0"/>
          <a:ext cx="35623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0</xdr:row>
      <xdr:rowOff>0</xdr:rowOff>
    </xdr:from>
    <xdr:to>
      <xdr:col>10</xdr:col>
      <xdr:colOff>371475</xdr:colOff>
      <xdr:row>0</xdr:row>
      <xdr:rowOff>0</xdr:rowOff>
    </xdr:to>
    <xdr:sp macro="" textlink="">
      <xdr:nvSpPr>
        <xdr:cNvPr id="21819809" name="Line 14">
          <a:extLst>
            <a:ext uri="{FF2B5EF4-FFF2-40B4-BE49-F238E27FC236}">
              <a16:creationId xmlns:a16="http://schemas.microsoft.com/office/drawing/2014/main" id="{00000000-0008-0000-0100-0000A1F14C01}"/>
            </a:ext>
          </a:extLst>
        </xdr:cNvPr>
        <xdr:cNvSpPr>
          <a:spLocks noChangeShapeType="1"/>
        </xdr:cNvSpPr>
      </xdr:nvSpPr>
      <xdr:spPr bwMode="auto">
        <a:xfrm flipV="1">
          <a:off x="1014412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0</xdr:row>
      <xdr:rowOff>3175</xdr:rowOff>
    </xdr:from>
    <xdr:to>
      <xdr:col>3</xdr:col>
      <xdr:colOff>3175</xdr:colOff>
      <xdr:row>0</xdr:row>
      <xdr:rowOff>3175</xdr:rowOff>
    </xdr:to>
    <xdr:sp macro="" textlink="">
      <xdr:nvSpPr>
        <xdr:cNvPr id="1039" name="Text Box 15">
          <a:extLst>
            <a:ext uri="{FF2B5EF4-FFF2-40B4-BE49-F238E27FC236}">
              <a16:creationId xmlns:a16="http://schemas.microsoft.com/office/drawing/2014/main" id="{00000000-0008-0000-01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0</xdr:row>
      <xdr:rowOff>3175</xdr:rowOff>
    </xdr:from>
    <xdr:to>
      <xdr:col>2</xdr:col>
      <xdr:colOff>514350</xdr:colOff>
      <xdr:row>0</xdr:row>
      <xdr:rowOff>3175</xdr:rowOff>
    </xdr:to>
    <xdr:sp macro="" textlink="">
      <xdr:nvSpPr>
        <xdr:cNvPr id="1041" name="Text Box 17">
          <a:extLst>
            <a:ext uri="{FF2B5EF4-FFF2-40B4-BE49-F238E27FC236}">
              <a16:creationId xmlns:a16="http://schemas.microsoft.com/office/drawing/2014/main" id="{00000000-0008-0000-01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300-000002000000}"/>
            </a:ext>
          </a:extLst>
        </xdr:cNvPr>
        <xdr:cNvSpPr>
          <a:spLocks noChangeShapeType="1"/>
        </xdr:cNvSpPr>
      </xdr:nvSpPr>
      <xdr:spPr bwMode="auto">
        <a:xfrm flipV="1">
          <a:off x="5162550"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300-000003000000}"/>
            </a:ext>
          </a:extLst>
        </xdr:cNvPr>
        <xdr:cNvSpPr>
          <a:spLocks noChangeShapeType="1"/>
        </xdr:cNvSpPr>
      </xdr:nvSpPr>
      <xdr:spPr bwMode="auto">
        <a:xfrm flipV="1">
          <a:off x="3324225" y="2276475"/>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300-000004000000}"/>
            </a:ext>
          </a:extLst>
        </xdr:cNvPr>
        <xdr:cNvSpPr>
          <a:spLocks noChangeShapeType="1"/>
        </xdr:cNvSpPr>
      </xdr:nvSpPr>
      <xdr:spPr bwMode="auto">
        <a:xfrm flipV="1">
          <a:off x="5372100" y="2276475"/>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300-000005000000}"/>
            </a:ext>
          </a:extLst>
        </xdr:cNvPr>
        <xdr:cNvSpPr>
          <a:spLocks noChangeShapeType="1"/>
        </xdr:cNvSpPr>
      </xdr:nvSpPr>
      <xdr:spPr bwMode="auto">
        <a:xfrm flipV="1">
          <a:off x="62007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300-000006000000}"/>
            </a:ext>
          </a:extLst>
        </xdr:cNvPr>
        <xdr:cNvSpPr>
          <a:spLocks noChangeShapeType="1"/>
        </xdr:cNvSpPr>
      </xdr:nvSpPr>
      <xdr:spPr bwMode="auto">
        <a:xfrm flipV="1">
          <a:off x="64293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300-000007000000}"/>
            </a:ext>
          </a:extLst>
        </xdr:cNvPr>
        <xdr:cNvSpPr>
          <a:spLocks noChangeShapeType="1"/>
        </xdr:cNvSpPr>
      </xdr:nvSpPr>
      <xdr:spPr bwMode="auto">
        <a:xfrm flipV="1">
          <a:off x="5162550"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300-000008000000}"/>
            </a:ext>
          </a:extLst>
        </xdr:cNvPr>
        <xdr:cNvSpPr>
          <a:spLocks noChangeShapeType="1"/>
        </xdr:cNvSpPr>
      </xdr:nvSpPr>
      <xdr:spPr bwMode="auto">
        <a:xfrm flipV="1">
          <a:off x="3581400" y="2276475"/>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300-000009000000}"/>
            </a:ext>
          </a:extLst>
        </xdr:cNvPr>
        <xdr:cNvSpPr txBox="1">
          <a:spLocks noChangeArrowheads="1"/>
        </xdr:cNvSpPr>
      </xdr:nvSpPr>
      <xdr:spPr bwMode="auto">
        <a:xfrm>
          <a:off x="10321737" y="352425"/>
          <a:ext cx="2689972" cy="26838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FEBRUARI 029</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300-00000A000000}"/>
            </a:ext>
          </a:extLst>
        </xdr:cNvPr>
        <xdr:cNvSpPr>
          <a:spLocks noChangeShapeType="1"/>
        </xdr:cNvSpPr>
      </xdr:nvSpPr>
      <xdr:spPr bwMode="auto">
        <a:xfrm flipV="1">
          <a:off x="5372100" y="2276475"/>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300-00000B000000}"/>
            </a:ext>
          </a:extLst>
        </xdr:cNvPr>
        <xdr:cNvSpPr>
          <a:spLocks noChangeShapeType="1"/>
        </xdr:cNvSpPr>
      </xdr:nvSpPr>
      <xdr:spPr bwMode="auto">
        <a:xfrm flipV="1">
          <a:off x="62007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300-00000C000000}"/>
            </a:ext>
          </a:extLst>
        </xdr:cNvPr>
        <xdr:cNvSpPr>
          <a:spLocks noChangeShapeType="1"/>
        </xdr:cNvSpPr>
      </xdr:nvSpPr>
      <xdr:spPr bwMode="auto">
        <a:xfrm flipV="1">
          <a:off x="64293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50</xdr:row>
      <xdr:rowOff>2</xdr:rowOff>
    </xdr:from>
    <xdr:to>
      <xdr:col>21</xdr:col>
      <xdr:colOff>779318</xdr:colOff>
      <xdr:row>53</xdr:row>
      <xdr:rowOff>1</xdr:rowOff>
    </xdr:to>
    <xdr:sp macro="" textlink="">
      <xdr:nvSpPr>
        <xdr:cNvPr id="13" name="Text Box 14">
          <a:extLst>
            <a:ext uri="{FF2B5EF4-FFF2-40B4-BE49-F238E27FC236}">
              <a16:creationId xmlns:a16="http://schemas.microsoft.com/office/drawing/2014/main" id="{00000000-0008-0000-0300-00000D000000}"/>
            </a:ext>
          </a:extLst>
        </xdr:cNvPr>
        <xdr:cNvSpPr txBox="1">
          <a:spLocks noChangeArrowheads="1"/>
        </xdr:cNvSpPr>
      </xdr:nvSpPr>
      <xdr:spPr bwMode="auto">
        <a:xfrm>
          <a:off x="0" y="9867902"/>
          <a:ext cx="12961793" cy="6857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600689 -&gt; ORDER FEB'2021    </a:t>
          </a:r>
        </a:p>
        <a:p>
          <a:pPr algn="l" rtl="0">
            <a:defRPr sz="1000"/>
          </a:pPr>
          <a:r>
            <a:rPr lang="en-US" sz="1400" b="0" i="0" u="none" strike="noStrike" baseline="0">
              <a:solidFill>
                <a:srgbClr val="000000"/>
              </a:solidFill>
              <a:latin typeface="Arial"/>
              <a:cs typeface="Arial"/>
            </a:rPr>
            <a:t>    </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300-00000E000000}"/>
            </a:ext>
          </a:extLst>
        </xdr:cNvPr>
        <xdr:cNvSpPr txBox="1">
          <a:spLocks noChangeArrowheads="1"/>
        </xdr:cNvSpPr>
      </xdr:nvSpPr>
      <xdr:spPr bwMode="auto">
        <a:xfrm>
          <a:off x="38100" y="434975"/>
          <a:ext cx="2609850" cy="238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275664</xdr:colOff>
      <xdr:row>19</xdr:row>
      <xdr:rowOff>107576</xdr:rowOff>
    </xdr:from>
    <xdr:to>
      <xdr:col>4</xdr:col>
      <xdr:colOff>704289</xdr:colOff>
      <xdr:row>19</xdr:row>
      <xdr:rowOff>117101</xdr:rowOff>
    </xdr:to>
    <xdr:sp macro="" textlink="">
      <xdr:nvSpPr>
        <xdr:cNvPr id="16" name="Line 17">
          <a:extLst>
            <a:ext uri="{FF2B5EF4-FFF2-40B4-BE49-F238E27FC236}">
              <a16:creationId xmlns:a16="http://schemas.microsoft.com/office/drawing/2014/main" id="{00000000-0008-0000-0300-000010000000}"/>
            </a:ext>
          </a:extLst>
        </xdr:cNvPr>
        <xdr:cNvSpPr>
          <a:spLocks noChangeShapeType="1"/>
        </xdr:cNvSpPr>
      </xdr:nvSpPr>
      <xdr:spPr bwMode="auto">
        <a:xfrm flipV="1">
          <a:off x="4142814" y="3260351"/>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268941</xdr:colOff>
      <xdr:row>19</xdr:row>
      <xdr:rowOff>112058</xdr:rowOff>
    </xdr:from>
    <xdr:to>
      <xdr:col>4</xdr:col>
      <xdr:colOff>697566</xdr:colOff>
      <xdr:row>19</xdr:row>
      <xdr:rowOff>121583</xdr:rowOff>
    </xdr:to>
    <xdr:sp macro="" textlink="">
      <xdr:nvSpPr>
        <xdr:cNvPr id="17" name="Line 17">
          <a:extLst>
            <a:ext uri="{FF2B5EF4-FFF2-40B4-BE49-F238E27FC236}">
              <a16:creationId xmlns:a16="http://schemas.microsoft.com/office/drawing/2014/main" id="{00000000-0008-0000-0300-000011000000}"/>
            </a:ext>
          </a:extLst>
        </xdr:cNvPr>
        <xdr:cNvSpPr>
          <a:spLocks noChangeShapeType="1"/>
        </xdr:cNvSpPr>
      </xdr:nvSpPr>
      <xdr:spPr bwMode="auto">
        <a:xfrm flipV="1">
          <a:off x="4136091" y="3264833"/>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275664</xdr:colOff>
      <xdr:row>21</xdr:row>
      <xdr:rowOff>107576</xdr:rowOff>
    </xdr:from>
    <xdr:to>
      <xdr:col>4</xdr:col>
      <xdr:colOff>704289</xdr:colOff>
      <xdr:row>21</xdr:row>
      <xdr:rowOff>117101</xdr:rowOff>
    </xdr:to>
    <xdr:sp macro="" textlink="">
      <xdr:nvSpPr>
        <xdr:cNvPr id="18" name="Line 17">
          <a:extLst>
            <a:ext uri="{FF2B5EF4-FFF2-40B4-BE49-F238E27FC236}">
              <a16:creationId xmlns:a16="http://schemas.microsoft.com/office/drawing/2014/main" id="{00000000-0008-0000-0300-000012000000}"/>
            </a:ext>
          </a:extLst>
        </xdr:cNvPr>
        <xdr:cNvSpPr>
          <a:spLocks noChangeShapeType="1"/>
        </xdr:cNvSpPr>
      </xdr:nvSpPr>
      <xdr:spPr bwMode="auto">
        <a:xfrm flipV="1">
          <a:off x="4142814" y="3736601"/>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3400</xdr:rowOff>
    </xdr:from>
    <xdr:to>
      <xdr:col>23</xdr:col>
      <xdr:colOff>392206</xdr:colOff>
      <xdr:row>60</xdr:row>
      <xdr:rowOff>0</xdr:rowOff>
    </xdr:to>
    <xdr:sp macro="" textlink="">
      <xdr:nvSpPr>
        <xdr:cNvPr id="2" name="Text Box 14">
          <a:extLst>
            <a:ext uri="{FF2B5EF4-FFF2-40B4-BE49-F238E27FC236}">
              <a16:creationId xmlns:a16="http://schemas.microsoft.com/office/drawing/2014/main" id="{00000000-0008-0000-0400-000002000000}"/>
            </a:ext>
          </a:extLst>
        </xdr:cNvPr>
        <xdr:cNvSpPr txBox="1">
          <a:spLocks noChangeArrowheads="1"/>
        </xdr:cNvSpPr>
      </xdr:nvSpPr>
      <xdr:spPr bwMode="auto">
        <a:xfrm>
          <a:off x="330200" y="11655650"/>
          <a:ext cx="17029206" cy="10126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:1015422884 --&gt; AGUSTUS'20  PO : 1015452293--&gt; SEPT'20</a:t>
          </a:r>
        </a:p>
        <a:p>
          <a:pPr algn="l" rtl="0">
            <a:defRPr sz="1000"/>
          </a:pPr>
          <a:r>
            <a:rPr lang="en-US" sz="1400" b="0" i="0" u="none" strike="noStrike" baseline="0">
              <a:solidFill>
                <a:srgbClr val="000000"/>
              </a:solidFill>
              <a:latin typeface="Arial"/>
              <a:cs typeface="Arial"/>
            </a:rPr>
            <a:t>PO : 1015680760, </a:t>
          </a:r>
          <a:r>
            <a:rPr lang="id-ID" sz="1400" b="0" i="0" u="none" strike="noStrike" baseline="0">
              <a:solidFill>
                <a:srgbClr val="000000"/>
              </a:solidFill>
              <a:latin typeface="Arial"/>
              <a:cs typeface="Arial"/>
            </a:rPr>
            <a:t>1015680762, 1015680759</a:t>
          </a:r>
          <a:r>
            <a:rPr lang="en-US" sz="1400" b="0" i="0" u="none" strike="noStrike" baseline="0">
              <a:solidFill>
                <a:srgbClr val="000000"/>
              </a:solidFill>
              <a:latin typeface="Arial"/>
              <a:cs typeface="Arial"/>
            </a:rPr>
            <a:t> -&gt; ORDER </a:t>
          </a:r>
          <a:r>
            <a:rPr lang="en-ID" sz="1400" b="0" i="0" u="none" strike="noStrike" baseline="0">
              <a:solidFill>
                <a:srgbClr val="000000"/>
              </a:solidFill>
              <a:latin typeface="Arial"/>
              <a:cs typeface="Arial"/>
            </a:rPr>
            <a:t>FEB</a:t>
          </a:r>
          <a:r>
            <a:rPr lang="en-US" sz="1400" b="0" i="0" u="none" strike="noStrike" baseline="0">
              <a:solidFill>
                <a:srgbClr val="000000"/>
              </a:solidFill>
              <a:latin typeface="Arial"/>
              <a:cs typeface="Arial"/>
            </a:rPr>
            <a:t>'2</a:t>
          </a:r>
          <a:r>
            <a:rPr lang="id-ID" sz="1400" b="0" i="0" u="none" strike="noStrike" baseline="0">
              <a:solidFill>
                <a:srgbClr val="000000"/>
              </a:solidFill>
              <a:latin typeface="Arial"/>
              <a:cs typeface="Arial"/>
            </a:rPr>
            <a:t>1</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TOTAL : 28</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17</xdr:col>
      <xdr:colOff>18409</xdr:colOff>
      <xdr:row>2</xdr:row>
      <xdr:rowOff>20810</xdr:rowOff>
    </xdr:from>
    <xdr:to>
      <xdr:col>23</xdr:col>
      <xdr:colOff>638736</xdr:colOff>
      <xdr:row>3</xdr:row>
      <xdr:rowOff>11205</xdr:rowOff>
    </xdr:to>
    <xdr:sp macro="" textlink="">
      <xdr:nvSpPr>
        <xdr:cNvPr id="3" name="Text 7">
          <a:extLst>
            <a:ext uri="{FF2B5EF4-FFF2-40B4-BE49-F238E27FC236}">
              <a16:creationId xmlns:a16="http://schemas.microsoft.com/office/drawing/2014/main" id="{00000000-0008-0000-0400-000003000000}"/>
            </a:ext>
          </a:extLst>
        </xdr:cNvPr>
        <xdr:cNvSpPr txBox="1">
          <a:spLocks noChangeArrowheads="1"/>
        </xdr:cNvSpPr>
      </xdr:nvSpPr>
      <xdr:spPr bwMode="auto">
        <a:xfrm>
          <a:off x="15334609" y="370060"/>
          <a:ext cx="22713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2021 MARET 013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00000000-0008-0000-0400-000004000000}"/>
            </a:ext>
          </a:extLst>
        </xdr:cNvPr>
        <xdr:cNvSpPr txBox="1">
          <a:spLocks noChangeArrowheads="1"/>
        </xdr:cNvSpPr>
      </xdr:nvSpPr>
      <xdr:spPr bwMode="auto">
        <a:xfrm>
          <a:off x="337003" y="445860"/>
          <a:ext cx="559435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1</xdr:col>
      <xdr:colOff>0</xdr:colOff>
      <xdr:row>0</xdr:row>
      <xdr:rowOff>0</xdr:rowOff>
    </xdr:from>
    <xdr:to>
      <xdr:col>2</xdr:col>
      <xdr:colOff>628755</xdr:colOff>
      <xdr:row>2</xdr:row>
      <xdr:rowOff>27407</xdr:rowOff>
    </xdr:to>
    <xdr:pic>
      <xdr:nvPicPr>
        <xdr:cNvPr id="5" name="Picture 15">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330200" y="0"/>
          <a:ext cx="1593955"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85911</xdr:colOff>
      <xdr:row>20</xdr:row>
      <xdr:rowOff>104588</xdr:rowOff>
    </xdr:from>
    <xdr:to>
      <xdr:col>6</xdr:col>
      <xdr:colOff>724647</xdr:colOff>
      <xdr:row>20</xdr:row>
      <xdr:rowOff>115793</xdr:rowOff>
    </xdr:to>
    <xdr:cxnSp macro="">
      <xdr:nvCxnSpPr>
        <xdr:cNvPr id="6" name="Straight Connector 5">
          <a:extLst>
            <a:ext uri="{FF2B5EF4-FFF2-40B4-BE49-F238E27FC236}">
              <a16:creationId xmlns:a16="http://schemas.microsoft.com/office/drawing/2014/main" id="{00000000-0008-0000-0400-000006000000}"/>
            </a:ext>
          </a:extLst>
        </xdr:cNvPr>
        <xdr:cNvCxnSpPr/>
      </xdr:nvCxnSpPr>
      <xdr:spPr bwMode="auto">
        <a:xfrm flipV="1">
          <a:off x="7642411" y="3495488"/>
          <a:ext cx="638736" cy="1120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81429</xdr:colOff>
      <xdr:row>22</xdr:row>
      <xdr:rowOff>129988</xdr:rowOff>
    </xdr:from>
    <xdr:to>
      <xdr:col>6</xdr:col>
      <xdr:colOff>720165</xdr:colOff>
      <xdr:row>22</xdr:row>
      <xdr:rowOff>141193</xdr:rowOff>
    </xdr:to>
    <xdr:cxnSp macro="">
      <xdr:nvCxnSpPr>
        <xdr:cNvPr id="7" name="Straight Connector 6">
          <a:extLst>
            <a:ext uri="{FF2B5EF4-FFF2-40B4-BE49-F238E27FC236}">
              <a16:creationId xmlns:a16="http://schemas.microsoft.com/office/drawing/2014/main" id="{00000000-0008-0000-0400-000007000000}"/>
            </a:ext>
          </a:extLst>
        </xdr:cNvPr>
        <xdr:cNvCxnSpPr/>
      </xdr:nvCxnSpPr>
      <xdr:spPr bwMode="auto">
        <a:xfrm flipV="1">
          <a:off x="7637929" y="4016188"/>
          <a:ext cx="638736" cy="1120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500-000002000000}"/>
            </a:ext>
          </a:extLst>
        </xdr:cNvPr>
        <xdr:cNvSpPr>
          <a:spLocks noChangeShapeType="1"/>
        </xdr:cNvSpPr>
      </xdr:nvSpPr>
      <xdr:spPr bwMode="auto">
        <a:xfrm flipV="1">
          <a:off x="5476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500-000003000000}"/>
            </a:ext>
          </a:extLst>
        </xdr:cNvPr>
        <xdr:cNvSpPr>
          <a:spLocks noChangeShapeType="1"/>
        </xdr:cNvSpPr>
      </xdr:nvSpPr>
      <xdr:spPr bwMode="auto">
        <a:xfrm flipV="1">
          <a:off x="357505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500-000004000000}"/>
            </a:ext>
          </a:extLst>
        </xdr:cNvPr>
        <xdr:cNvSpPr>
          <a:spLocks noChangeShapeType="1"/>
        </xdr:cNvSpPr>
      </xdr:nvSpPr>
      <xdr:spPr bwMode="auto">
        <a:xfrm flipV="1">
          <a:off x="567690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500-000005000000}"/>
            </a:ext>
          </a:extLst>
        </xdr:cNvPr>
        <xdr:cNvSpPr>
          <a:spLocks noChangeShapeType="1"/>
        </xdr:cNvSpPr>
      </xdr:nvSpPr>
      <xdr:spPr bwMode="auto">
        <a:xfrm flipV="1">
          <a:off x="64230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500-000006000000}"/>
            </a:ext>
          </a:extLst>
        </xdr:cNvPr>
        <xdr:cNvSpPr>
          <a:spLocks noChangeShapeType="1"/>
        </xdr:cNvSpPr>
      </xdr:nvSpPr>
      <xdr:spPr bwMode="auto">
        <a:xfrm flipV="1">
          <a:off x="66516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500-000007000000}"/>
            </a:ext>
          </a:extLst>
        </xdr:cNvPr>
        <xdr:cNvSpPr txBox="1">
          <a:spLocks noChangeArrowheads="1"/>
        </xdr:cNvSpPr>
      </xdr:nvSpPr>
      <xdr:spPr bwMode="auto">
        <a:xfrm>
          <a:off x="61232" y="345169"/>
          <a:ext cx="27114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500-000008000000}"/>
            </a:ext>
          </a:extLst>
        </xdr:cNvPr>
        <xdr:cNvSpPr>
          <a:spLocks noChangeShapeType="1"/>
        </xdr:cNvSpPr>
      </xdr:nvSpPr>
      <xdr:spPr bwMode="auto">
        <a:xfrm flipV="1">
          <a:off x="5476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500-000009000000}"/>
            </a:ext>
          </a:extLst>
        </xdr:cNvPr>
        <xdr:cNvSpPr>
          <a:spLocks noChangeShapeType="1"/>
        </xdr:cNvSpPr>
      </xdr:nvSpPr>
      <xdr:spPr bwMode="auto">
        <a:xfrm flipV="1">
          <a:off x="376555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500-00000A000000}"/>
            </a:ext>
          </a:extLst>
        </xdr:cNvPr>
        <xdr:cNvSpPr txBox="1">
          <a:spLocks noChangeArrowheads="1"/>
        </xdr:cNvSpPr>
      </xdr:nvSpPr>
      <xdr:spPr bwMode="auto">
        <a:xfrm>
          <a:off x="1133157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500-00000B000000}"/>
            </a:ext>
          </a:extLst>
        </xdr:cNvPr>
        <xdr:cNvSpPr>
          <a:spLocks noChangeShapeType="1"/>
        </xdr:cNvSpPr>
      </xdr:nvSpPr>
      <xdr:spPr bwMode="auto">
        <a:xfrm flipV="1">
          <a:off x="567690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500-00000C000000}"/>
            </a:ext>
          </a:extLst>
        </xdr:cNvPr>
        <xdr:cNvSpPr>
          <a:spLocks noChangeShapeType="1"/>
        </xdr:cNvSpPr>
      </xdr:nvSpPr>
      <xdr:spPr bwMode="auto">
        <a:xfrm flipV="1">
          <a:off x="64420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500-00000D000000}"/>
            </a:ext>
          </a:extLst>
        </xdr:cNvPr>
        <xdr:cNvSpPr>
          <a:spLocks noChangeShapeType="1"/>
        </xdr:cNvSpPr>
      </xdr:nvSpPr>
      <xdr:spPr bwMode="auto">
        <a:xfrm flipV="1">
          <a:off x="66897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39</xdr:row>
      <xdr:rowOff>19049</xdr:rowOff>
    </xdr:from>
    <xdr:to>
      <xdr:col>21</xdr:col>
      <xdr:colOff>295275</xdr:colOff>
      <xdr:row>42</xdr:row>
      <xdr:rowOff>57150</xdr:rowOff>
    </xdr:to>
    <xdr:sp macro="" textlink="">
      <xdr:nvSpPr>
        <xdr:cNvPr id="14" name="Text Box 14">
          <a:extLst>
            <a:ext uri="{FF2B5EF4-FFF2-40B4-BE49-F238E27FC236}">
              <a16:creationId xmlns:a16="http://schemas.microsoft.com/office/drawing/2014/main" id="{00000000-0008-0000-0500-00000E000000}"/>
            </a:ext>
          </a:extLst>
        </xdr:cNvPr>
        <xdr:cNvSpPr txBox="1">
          <a:spLocks noChangeArrowheads="1"/>
        </xdr:cNvSpPr>
      </xdr:nvSpPr>
      <xdr:spPr bwMode="auto">
        <a:xfrm>
          <a:off x="19050" y="7435849"/>
          <a:ext cx="1371282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0" i="0" u="none" strike="noStrike" baseline="0">
            <a:solidFill>
              <a:srgbClr val="000000"/>
            </a:solidFill>
            <a:latin typeface="Arial" panose="020B0604020202020204" pitchFamily="34" charset="0"/>
            <a:cs typeface="Arial" panose="020B0604020202020204" pitchFamily="34" charset="0"/>
          </a:endParaRPr>
        </a:p>
        <a:p>
          <a:pPr algn="l" rtl="0">
            <a:lnSpc>
              <a:spcPts val="1000"/>
            </a:lnSpc>
            <a:defRPr sz="1000"/>
          </a:pPr>
          <a:r>
            <a:rPr lang="en-US" sz="1400" b="1" i="0" u="none" strike="noStrike" baseline="0">
              <a:solidFill>
                <a:srgbClr val="000000"/>
              </a:solidFill>
              <a:latin typeface="Arial" panose="020B0604020202020204" pitchFamily="34" charset="0"/>
              <a:cs typeface="Arial" panose="020B0604020202020204" pitchFamily="34" charset="0"/>
            </a:rPr>
            <a:t>PO : 607911-&gt; ORDER JULI'21  </a:t>
          </a:r>
        </a:p>
        <a:p>
          <a:pPr algn="l" rtl="0">
            <a:lnSpc>
              <a:spcPts val="1000"/>
            </a:lnSpc>
            <a:defRPr sz="1000"/>
          </a:pPr>
          <a:endParaRPr lang="en-US" sz="1400" b="1" i="0" u="none" strike="noStrike" baseline="0">
            <a:solidFill>
              <a:srgbClr val="000000"/>
            </a:solidFill>
            <a:latin typeface="Arial" panose="020B0604020202020204" pitchFamily="34" charset="0"/>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400" b="1" i="0" baseline="0">
              <a:effectLst/>
              <a:latin typeface="Arial" panose="020B0604020202020204" pitchFamily="34" charset="0"/>
              <a:ea typeface="+mn-ea"/>
              <a:cs typeface="Arial" panose="020B0604020202020204" pitchFamily="34" charset="0"/>
            </a:rPr>
            <a:t>PO : 612257--&gt; ORDER AGUSTUS'21  </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500-000010000000}"/>
            </a:ext>
          </a:extLst>
        </xdr:cNvPr>
        <xdr:cNvSpPr>
          <a:spLocks noChangeShapeType="1"/>
        </xdr:cNvSpPr>
      </xdr:nvSpPr>
      <xdr:spPr bwMode="auto">
        <a:xfrm flipV="1">
          <a:off x="5476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500-000011000000}"/>
            </a:ext>
          </a:extLst>
        </xdr:cNvPr>
        <xdr:cNvSpPr>
          <a:spLocks noChangeShapeType="1"/>
        </xdr:cNvSpPr>
      </xdr:nvSpPr>
      <xdr:spPr bwMode="auto">
        <a:xfrm flipV="1">
          <a:off x="357505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500-000012000000}"/>
            </a:ext>
          </a:extLst>
        </xdr:cNvPr>
        <xdr:cNvSpPr>
          <a:spLocks noChangeShapeType="1"/>
        </xdr:cNvSpPr>
      </xdr:nvSpPr>
      <xdr:spPr bwMode="auto">
        <a:xfrm flipV="1">
          <a:off x="567690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500-000013000000}"/>
            </a:ext>
          </a:extLst>
        </xdr:cNvPr>
        <xdr:cNvSpPr>
          <a:spLocks noChangeShapeType="1"/>
        </xdr:cNvSpPr>
      </xdr:nvSpPr>
      <xdr:spPr bwMode="auto">
        <a:xfrm flipV="1">
          <a:off x="64230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500-000014000000}"/>
            </a:ext>
          </a:extLst>
        </xdr:cNvPr>
        <xdr:cNvSpPr>
          <a:spLocks noChangeShapeType="1"/>
        </xdr:cNvSpPr>
      </xdr:nvSpPr>
      <xdr:spPr bwMode="auto">
        <a:xfrm flipV="1">
          <a:off x="66516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500-000015000000}"/>
            </a:ext>
          </a:extLst>
        </xdr:cNvPr>
        <xdr:cNvSpPr txBox="1">
          <a:spLocks noChangeArrowheads="1"/>
        </xdr:cNvSpPr>
      </xdr:nvSpPr>
      <xdr:spPr bwMode="auto">
        <a:xfrm>
          <a:off x="61232" y="345169"/>
          <a:ext cx="27114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500-000016000000}"/>
            </a:ext>
          </a:extLst>
        </xdr:cNvPr>
        <xdr:cNvSpPr>
          <a:spLocks noChangeShapeType="1"/>
        </xdr:cNvSpPr>
      </xdr:nvSpPr>
      <xdr:spPr bwMode="auto">
        <a:xfrm flipV="1">
          <a:off x="5476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500-000017000000}"/>
            </a:ext>
          </a:extLst>
        </xdr:cNvPr>
        <xdr:cNvSpPr>
          <a:spLocks noChangeShapeType="1"/>
        </xdr:cNvSpPr>
      </xdr:nvSpPr>
      <xdr:spPr bwMode="auto">
        <a:xfrm flipV="1">
          <a:off x="376555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500-000018000000}"/>
            </a:ext>
          </a:extLst>
        </xdr:cNvPr>
        <xdr:cNvSpPr txBox="1">
          <a:spLocks noChangeArrowheads="1"/>
        </xdr:cNvSpPr>
      </xdr:nvSpPr>
      <xdr:spPr bwMode="auto">
        <a:xfrm>
          <a:off x="1133157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500-000019000000}"/>
            </a:ext>
          </a:extLst>
        </xdr:cNvPr>
        <xdr:cNvSpPr>
          <a:spLocks noChangeShapeType="1"/>
        </xdr:cNvSpPr>
      </xdr:nvSpPr>
      <xdr:spPr bwMode="auto">
        <a:xfrm flipV="1">
          <a:off x="567690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500-00001A000000}"/>
            </a:ext>
          </a:extLst>
        </xdr:cNvPr>
        <xdr:cNvSpPr>
          <a:spLocks noChangeShapeType="1"/>
        </xdr:cNvSpPr>
      </xdr:nvSpPr>
      <xdr:spPr bwMode="auto">
        <a:xfrm flipV="1">
          <a:off x="64420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500-00001B000000}"/>
            </a:ext>
          </a:extLst>
        </xdr:cNvPr>
        <xdr:cNvSpPr>
          <a:spLocks noChangeShapeType="1"/>
        </xdr:cNvSpPr>
      </xdr:nvSpPr>
      <xdr:spPr bwMode="auto">
        <a:xfrm flipV="1">
          <a:off x="66897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20</xdr:row>
      <xdr:rowOff>143328</xdr:rowOff>
    </xdr:from>
    <xdr:to>
      <xdr:col>4</xdr:col>
      <xdr:colOff>707431</xdr:colOff>
      <xdr:row>20</xdr:row>
      <xdr:rowOff>159949</xdr:rowOff>
    </xdr:to>
    <xdr:cxnSp macro="">
      <xdr:nvCxnSpPr>
        <xdr:cNvPr id="29" name="Straight Connector 28">
          <a:extLst>
            <a:ext uri="{FF2B5EF4-FFF2-40B4-BE49-F238E27FC236}">
              <a16:creationId xmlns:a16="http://schemas.microsoft.com/office/drawing/2014/main" id="{00000000-0008-0000-0500-00001D000000}"/>
            </a:ext>
          </a:extLst>
        </xdr:cNvPr>
        <xdr:cNvCxnSpPr/>
      </xdr:nvCxnSpPr>
      <xdr:spPr bwMode="auto">
        <a:xfrm flipV="1">
          <a:off x="440327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500-00001F000000}"/>
            </a:ext>
          </a:extLst>
        </xdr:cNvPr>
        <xdr:cNvCxnSpPr/>
      </xdr:nvCxnSpPr>
      <xdr:spPr bwMode="auto">
        <a:xfrm flipV="1">
          <a:off x="4401456"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0500-000020000000}"/>
            </a:ext>
          </a:extLst>
        </xdr:cNvPr>
        <xdr:cNvCxnSpPr/>
      </xdr:nvCxnSpPr>
      <xdr:spPr bwMode="auto">
        <a:xfrm flipV="1">
          <a:off x="4401456" y="4198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600-000002000000}"/>
            </a:ext>
          </a:extLst>
        </xdr:cNvPr>
        <xdr:cNvSpPr>
          <a:spLocks noChangeShapeType="1"/>
        </xdr:cNvSpPr>
      </xdr:nvSpPr>
      <xdr:spPr bwMode="auto">
        <a:xfrm flipV="1">
          <a:off x="5476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600-000003000000}"/>
            </a:ext>
          </a:extLst>
        </xdr:cNvPr>
        <xdr:cNvSpPr>
          <a:spLocks noChangeShapeType="1"/>
        </xdr:cNvSpPr>
      </xdr:nvSpPr>
      <xdr:spPr bwMode="auto">
        <a:xfrm flipV="1">
          <a:off x="357505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600-000004000000}"/>
            </a:ext>
          </a:extLst>
        </xdr:cNvPr>
        <xdr:cNvSpPr>
          <a:spLocks noChangeShapeType="1"/>
        </xdr:cNvSpPr>
      </xdr:nvSpPr>
      <xdr:spPr bwMode="auto">
        <a:xfrm flipV="1">
          <a:off x="567690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600-000005000000}"/>
            </a:ext>
          </a:extLst>
        </xdr:cNvPr>
        <xdr:cNvSpPr>
          <a:spLocks noChangeShapeType="1"/>
        </xdr:cNvSpPr>
      </xdr:nvSpPr>
      <xdr:spPr bwMode="auto">
        <a:xfrm flipV="1">
          <a:off x="64230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600-000006000000}"/>
            </a:ext>
          </a:extLst>
        </xdr:cNvPr>
        <xdr:cNvSpPr>
          <a:spLocks noChangeShapeType="1"/>
        </xdr:cNvSpPr>
      </xdr:nvSpPr>
      <xdr:spPr bwMode="auto">
        <a:xfrm flipV="1">
          <a:off x="66516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600-000007000000}"/>
            </a:ext>
          </a:extLst>
        </xdr:cNvPr>
        <xdr:cNvSpPr txBox="1">
          <a:spLocks noChangeArrowheads="1"/>
        </xdr:cNvSpPr>
      </xdr:nvSpPr>
      <xdr:spPr bwMode="auto">
        <a:xfrm>
          <a:off x="61232" y="345169"/>
          <a:ext cx="27114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600-000008000000}"/>
            </a:ext>
          </a:extLst>
        </xdr:cNvPr>
        <xdr:cNvSpPr>
          <a:spLocks noChangeShapeType="1"/>
        </xdr:cNvSpPr>
      </xdr:nvSpPr>
      <xdr:spPr bwMode="auto">
        <a:xfrm flipV="1">
          <a:off x="5476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600-000009000000}"/>
            </a:ext>
          </a:extLst>
        </xdr:cNvPr>
        <xdr:cNvSpPr>
          <a:spLocks noChangeShapeType="1"/>
        </xdr:cNvSpPr>
      </xdr:nvSpPr>
      <xdr:spPr bwMode="auto">
        <a:xfrm flipV="1">
          <a:off x="376555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600-00000A000000}"/>
            </a:ext>
          </a:extLst>
        </xdr:cNvPr>
        <xdr:cNvSpPr txBox="1">
          <a:spLocks noChangeArrowheads="1"/>
        </xdr:cNvSpPr>
      </xdr:nvSpPr>
      <xdr:spPr bwMode="auto">
        <a:xfrm>
          <a:off x="1133157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600-00000B000000}"/>
            </a:ext>
          </a:extLst>
        </xdr:cNvPr>
        <xdr:cNvSpPr>
          <a:spLocks noChangeShapeType="1"/>
        </xdr:cNvSpPr>
      </xdr:nvSpPr>
      <xdr:spPr bwMode="auto">
        <a:xfrm flipV="1">
          <a:off x="567690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600-00000C000000}"/>
            </a:ext>
          </a:extLst>
        </xdr:cNvPr>
        <xdr:cNvSpPr>
          <a:spLocks noChangeShapeType="1"/>
        </xdr:cNvSpPr>
      </xdr:nvSpPr>
      <xdr:spPr bwMode="auto">
        <a:xfrm flipV="1">
          <a:off x="64420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600-00000D000000}"/>
            </a:ext>
          </a:extLst>
        </xdr:cNvPr>
        <xdr:cNvSpPr>
          <a:spLocks noChangeShapeType="1"/>
        </xdr:cNvSpPr>
      </xdr:nvSpPr>
      <xdr:spPr bwMode="auto">
        <a:xfrm flipV="1">
          <a:off x="66897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19049</xdr:rowOff>
    </xdr:from>
    <xdr:to>
      <xdr:col>21</xdr:col>
      <xdr:colOff>295275</xdr:colOff>
      <xdr:row>44</xdr:row>
      <xdr:rowOff>57150</xdr:rowOff>
    </xdr:to>
    <xdr:sp macro="" textlink="">
      <xdr:nvSpPr>
        <xdr:cNvPr id="14" name="Text Box 14">
          <a:extLst>
            <a:ext uri="{FF2B5EF4-FFF2-40B4-BE49-F238E27FC236}">
              <a16:creationId xmlns:a16="http://schemas.microsoft.com/office/drawing/2014/main" id="{00000000-0008-0000-0600-00000E000000}"/>
            </a:ext>
          </a:extLst>
        </xdr:cNvPr>
        <xdr:cNvSpPr txBox="1">
          <a:spLocks noChangeArrowheads="1"/>
        </xdr:cNvSpPr>
      </xdr:nvSpPr>
      <xdr:spPr bwMode="auto">
        <a:xfrm>
          <a:off x="19050" y="7435849"/>
          <a:ext cx="1371282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panose="020B0604020202020204" pitchFamily="34" charset="0"/>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400" b="1" i="0" baseline="0">
              <a:effectLst/>
              <a:latin typeface="Arial" panose="020B0604020202020204" pitchFamily="34" charset="0"/>
              <a:ea typeface="+mn-ea"/>
              <a:cs typeface="Arial" panose="020B0604020202020204" pitchFamily="34" charset="0"/>
            </a:rPr>
            <a:t>PO : 612257--&gt; ORDER AGUSTUS'21  </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600-000010000000}"/>
            </a:ext>
          </a:extLst>
        </xdr:cNvPr>
        <xdr:cNvSpPr>
          <a:spLocks noChangeShapeType="1"/>
        </xdr:cNvSpPr>
      </xdr:nvSpPr>
      <xdr:spPr bwMode="auto">
        <a:xfrm flipV="1">
          <a:off x="5476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600-000011000000}"/>
            </a:ext>
          </a:extLst>
        </xdr:cNvPr>
        <xdr:cNvSpPr>
          <a:spLocks noChangeShapeType="1"/>
        </xdr:cNvSpPr>
      </xdr:nvSpPr>
      <xdr:spPr bwMode="auto">
        <a:xfrm flipV="1">
          <a:off x="357505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600-000012000000}"/>
            </a:ext>
          </a:extLst>
        </xdr:cNvPr>
        <xdr:cNvSpPr>
          <a:spLocks noChangeShapeType="1"/>
        </xdr:cNvSpPr>
      </xdr:nvSpPr>
      <xdr:spPr bwMode="auto">
        <a:xfrm flipV="1">
          <a:off x="567690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600-000013000000}"/>
            </a:ext>
          </a:extLst>
        </xdr:cNvPr>
        <xdr:cNvSpPr>
          <a:spLocks noChangeShapeType="1"/>
        </xdr:cNvSpPr>
      </xdr:nvSpPr>
      <xdr:spPr bwMode="auto">
        <a:xfrm flipV="1">
          <a:off x="64230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600-000014000000}"/>
            </a:ext>
          </a:extLst>
        </xdr:cNvPr>
        <xdr:cNvSpPr>
          <a:spLocks noChangeShapeType="1"/>
        </xdr:cNvSpPr>
      </xdr:nvSpPr>
      <xdr:spPr bwMode="auto">
        <a:xfrm flipV="1">
          <a:off x="66516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600-000015000000}"/>
            </a:ext>
          </a:extLst>
        </xdr:cNvPr>
        <xdr:cNvSpPr txBox="1">
          <a:spLocks noChangeArrowheads="1"/>
        </xdr:cNvSpPr>
      </xdr:nvSpPr>
      <xdr:spPr bwMode="auto">
        <a:xfrm>
          <a:off x="61232" y="345169"/>
          <a:ext cx="27114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600-000016000000}"/>
            </a:ext>
          </a:extLst>
        </xdr:cNvPr>
        <xdr:cNvSpPr>
          <a:spLocks noChangeShapeType="1"/>
        </xdr:cNvSpPr>
      </xdr:nvSpPr>
      <xdr:spPr bwMode="auto">
        <a:xfrm flipV="1">
          <a:off x="5476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600-000017000000}"/>
            </a:ext>
          </a:extLst>
        </xdr:cNvPr>
        <xdr:cNvSpPr>
          <a:spLocks noChangeShapeType="1"/>
        </xdr:cNvSpPr>
      </xdr:nvSpPr>
      <xdr:spPr bwMode="auto">
        <a:xfrm flipV="1">
          <a:off x="376555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600-000018000000}"/>
            </a:ext>
          </a:extLst>
        </xdr:cNvPr>
        <xdr:cNvSpPr txBox="1">
          <a:spLocks noChangeArrowheads="1"/>
        </xdr:cNvSpPr>
      </xdr:nvSpPr>
      <xdr:spPr bwMode="auto">
        <a:xfrm>
          <a:off x="1133157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600-000019000000}"/>
            </a:ext>
          </a:extLst>
        </xdr:cNvPr>
        <xdr:cNvSpPr>
          <a:spLocks noChangeShapeType="1"/>
        </xdr:cNvSpPr>
      </xdr:nvSpPr>
      <xdr:spPr bwMode="auto">
        <a:xfrm flipV="1">
          <a:off x="567690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600-00001A000000}"/>
            </a:ext>
          </a:extLst>
        </xdr:cNvPr>
        <xdr:cNvSpPr>
          <a:spLocks noChangeShapeType="1"/>
        </xdr:cNvSpPr>
      </xdr:nvSpPr>
      <xdr:spPr bwMode="auto">
        <a:xfrm flipV="1">
          <a:off x="64420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600-00001B000000}"/>
            </a:ext>
          </a:extLst>
        </xdr:cNvPr>
        <xdr:cNvSpPr>
          <a:spLocks noChangeShapeType="1"/>
        </xdr:cNvSpPr>
      </xdr:nvSpPr>
      <xdr:spPr bwMode="auto">
        <a:xfrm flipV="1">
          <a:off x="66897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34" name="Straight Connector 33">
          <a:extLst>
            <a:ext uri="{FF2B5EF4-FFF2-40B4-BE49-F238E27FC236}">
              <a16:creationId xmlns:a16="http://schemas.microsoft.com/office/drawing/2014/main" id="{00000000-0008-0000-0600-000022000000}"/>
            </a:ext>
          </a:extLst>
        </xdr:cNvPr>
        <xdr:cNvCxnSpPr/>
      </xdr:nvCxnSpPr>
      <xdr:spPr bwMode="auto">
        <a:xfrm flipV="1">
          <a:off x="4401456" y="496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7" name="Straight Connector 36">
          <a:extLst>
            <a:ext uri="{FF2B5EF4-FFF2-40B4-BE49-F238E27FC236}">
              <a16:creationId xmlns:a16="http://schemas.microsoft.com/office/drawing/2014/main" id="{00000000-0008-0000-0600-000025000000}"/>
            </a:ext>
          </a:extLst>
        </xdr:cNvPr>
        <xdr:cNvCxnSpPr/>
      </xdr:nvCxnSpPr>
      <xdr:spPr bwMode="auto">
        <a:xfrm flipV="1">
          <a:off x="4401456" y="496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8" name="Straight Connector 37">
          <a:extLst>
            <a:ext uri="{FF2B5EF4-FFF2-40B4-BE49-F238E27FC236}">
              <a16:creationId xmlns:a16="http://schemas.microsoft.com/office/drawing/2014/main" id="{00000000-0008-0000-0600-000026000000}"/>
            </a:ext>
          </a:extLst>
        </xdr:cNvPr>
        <xdr:cNvCxnSpPr/>
      </xdr:nvCxnSpPr>
      <xdr:spPr bwMode="auto">
        <a:xfrm flipV="1">
          <a:off x="4401456" y="496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9" name="Straight Connector 38">
          <a:extLst>
            <a:ext uri="{FF2B5EF4-FFF2-40B4-BE49-F238E27FC236}">
              <a16:creationId xmlns:a16="http://schemas.microsoft.com/office/drawing/2014/main" id="{00000000-0008-0000-0600-000027000000}"/>
            </a:ext>
          </a:extLst>
        </xdr:cNvPr>
        <xdr:cNvCxnSpPr/>
      </xdr:nvCxnSpPr>
      <xdr:spPr bwMode="auto">
        <a:xfrm flipV="1">
          <a:off x="4401456" y="5214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40" name="Straight Connector 39">
          <a:extLst>
            <a:ext uri="{FF2B5EF4-FFF2-40B4-BE49-F238E27FC236}">
              <a16:creationId xmlns:a16="http://schemas.microsoft.com/office/drawing/2014/main" id="{00000000-0008-0000-0600-000028000000}"/>
            </a:ext>
          </a:extLst>
        </xdr:cNvPr>
        <xdr:cNvCxnSpPr/>
      </xdr:nvCxnSpPr>
      <xdr:spPr bwMode="auto">
        <a:xfrm flipV="1">
          <a:off x="4401456" y="5214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7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7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7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7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7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7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7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7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7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7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7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7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19049</xdr:rowOff>
    </xdr:from>
    <xdr:to>
      <xdr:col>21</xdr:col>
      <xdr:colOff>295275</xdr:colOff>
      <xdr:row>44</xdr:row>
      <xdr:rowOff>57150</xdr:rowOff>
    </xdr:to>
    <xdr:sp macro="" textlink="">
      <xdr:nvSpPr>
        <xdr:cNvPr id="14" name="Text Box 14">
          <a:extLst>
            <a:ext uri="{FF2B5EF4-FFF2-40B4-BE49-F238E27FC236}">
              <a16:creationId xmlns:a16="http://schemas.microsoft.com/office/drawing/2014/main" id="{00000000-0008-0000-0700-00000E000000}"/>
            </a:ext>
          </a:extLst>
        </xdr:cNvPr>
        <xdr:cNvSpPr txBox="1">
          <a:spLocks noChangeArrowheads="1"/>
        </xdr:cNvSpPr>
      </xdr:nvSpPr>
      <xdr:spPr bwMode="auto">
        <a:xfrm>
          <a:off x="19050" y="7981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panose="020B0604020202020204" pitchFamily="34" charset="0"/>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400" b="1" i="0" baseline="0">
              <a:effectLst/>
              <a:latin typeface="Arial" panose="020B0604020202020204" pitchFamily="34" charset="0"/>
              <a:ea typeface="+mn-ea"/>
              <a:cs typeface="Arial" panose="020B0604020202020204" pitchFamily="34" charset="0"/>
            </a:rPr>
            <a:t>PO : 612257--&gt; ORDER SEPTEMBER'21  </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7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7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7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7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7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7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7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7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7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7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7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7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07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07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7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0700-000020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3" name="Straight Connector 32">
          <a:extLst>
            <a:ext uri="{FF2B5EF4-FFF2-40B4-BE49-F238E27FC236}">
              <a16:creationId xmlns:a16="http://schemas.microsoft.com/office/drawing/2014/main" id="{00000000-0008-0000-0700-000021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8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8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8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8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8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8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8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8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8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8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8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8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19049</xdr:rowOff>
    </xdr:from>
    <xdr:to>
      <xdr:col>21</xdr:col>
      <xdr:colOff>295275</xdr:colOff>
      <xdr:row>44</xdr:row>
      <xdr:rowOff>57150</xdr:rowOff>
    </xdr:to>
    <xdr:sp macro="" textlink="">
      <xdr:nvSpPr>
        <xdr:cNvPr id="14" name="Text Box 14">
          <a:extLst>
            <a:ext uri="{FF2B5EF4-FFF2-40B4-BE49-F238E27FC236}">
              <a16:creationId xmlns:a16="http://schemas.microsoft.com/office/drawing/2014/main" id="{00000000-0008-0000-0800-00000E000000}"/>
            </a:ext>
          </a:extLst>
        </xdr:cNvPr>
        <xdr:cNvSpPr txBox="1">
          <a:spLocks noChangeArrowheads="1"/>
        </xdr:cNvSpPr>
      </xdr:nvSpPr>
      <xdr:spPr bwMode="auto">
        <a:xfrm>
          <a:off x="19050" y="7981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panose="020B0604020202020204" pitchFamily="34" charset="0"/>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400" b="1" i="0" baseline="0">
              <a:effectLst/>
              <a:latin typeface="Arial" panose="020B0604020202020204" pitchFamily="34" charset="0"/>
              <a:ea typeface="+mn-ea"/>
              <a:cs typeface="Arial" panose="020B0604020202020204" pitchFamily="34" charset="0"/>
            </a:rPr>
            <a:t>PO : 612257--&gt; ORDER SEPTEMBER'21  </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8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8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8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8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8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8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8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8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8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8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8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8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08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08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8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0800-000020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3" name="Straight Connector 32">
          <a:extLst>
            <a:ext uri="{FF2B5EF4-FFF2-40B4-BE49-F238E27FC236}">
              <a16:creationId xmlns:a16="http://schemas.microsoft.com/office/drawing/2014/main" id="{00000000-0008-0000-0800-000021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9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9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9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9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9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9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9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9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9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9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9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9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38</xdr:row>
      <xdr:rowOff>19049</xdr:rowOff>
    </xdr:from>
    <xdr:to>
      <xdr:col>21</xdr:col>
      <xdr:colOff>295275</xdr:colOff>
      <xdr:row>41</xdr:row>
      <xdr:rowOff>57150</xdr:rowOff>
    </xdr:to>
    <xdr:sp macro="" textlink="">
      <xdr:nvSpPr>
        <xdr:cNvPr id="14" name="Text Box 14">
          <a:extLst>
            <a:ext uri="{FF2B5EF4-FFF2-40B4-BE49-F238E27FC236}">
              <a16:creationId xmlns:a16="http://schemas.microsoft.com/office/drawing/2014/main" id="{00000000-0008-0000-0900-00000E000000}"/>
            </a:ext>
          </a:extLst>
        </xdr:cNvPr>
        <xdr:cNvSpPr txBox="1">
          <a:spLocks noChangeArrowheads="1"/>
        </xdr:cNvSpPr>
      </xdr:nvSpPr>
      <xdr:spPr bwMode="auto">
        <a:xfrm>
          <a:off x="19050" y="7981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panose="020B0604020202020204" pitchFamily="34" charset="0"/>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400" b="1" i="0" baseline="0">
              <a:effectLst/>
              <a:latin typeface="Arial" panose="020B0604020202020204" pitchFamily="34" charset="0"/>
              <a:ea typeface="+mn-ea"/>
              <a:cs typeface="Arial" panose="020B0604020202020204" pitchFamily="34" charset="0"/>
            </a:rPr>
            <a:t>PO : 612257--&gt; ORDER SEPTEMBER'21  </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9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9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9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9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9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9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9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9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9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9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9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9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34" name="Straight Connector 33">
          <a:extLst>
            <a:ext uri="{FF2B5EF4-FFF2-40B4-BE49-F238E27FC236}">
              <a16:creationId xmlns:a16="http://schemas.microsoft.com/office/drawing/2014/main" id="{00000000-0008-0000-0900-000022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5" name="Straight Connector 34">
          <a:extLst>
            <a:ext uri="{FF2B5EF4-FFF2-40B4-BE49-F238E27FC236}">
              <a16:creationId xmlns:a16="http://schemas.microsoft.com/office/drawing/2014/main" id="{00000000-0008-0000-0900-000023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6" name="Straight Connector 35">
          <a:extLst>
            <a:ext uri="{FF2B5EF4-FFF2-40B4-BE49-F238E27FC236}">
              <a16:creationId xmlns:a16="http://schemas.microsoft.com/office/drawing/2014/main" id="{00000000-0008-0000-0900-000024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7" name="Straight Connector 36">
          <a:extLst>
            <a:ext uri="{FF2B5EF4-FFF2-40B4-BE49-F238E27FC236}">
              <a16:creationId xmlns:a16="http://schemas.microsoft.com/office/drawing/2014/main" id="{00000000-0008-0000-0900-000025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8" name="Straight Connector 37">
          <a:extLst>
            <a:ext uri="{FF2B5EF4-FFF2-40B4-BE49-F238E27FC236}">
              <a16:creationId xmlns:a16="http://schemas.microsoft.com/office/drawing/2014/main" id="{00000000-0008-0000-0900-000026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A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A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A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A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A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A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A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A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A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A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A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A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37</xdr:row>
      <xdr:rowOff>19049</xdr:rowOff>
    </xdr:from>
    <xdr:to>
      <xdr:col>21</xdr:col>
      <xdr:colOff>295275</xdr:colOff>
      <xdr:row>40</xdr:row>
      <xdr:rowOff>57150</xdr:rowOff>
    </xdr:to>
    <xdr:sp macro="" textlink="">
      <xdr:nvSpPr>
        <xdr:cNvPr id="14" name="Text Box 14">
          <a:extLst>
            <a:ext uri="{FF2B5EF4-FFF2-40B4-BE49-F238E27FC236}">
              <a16:creationId xmlns:a16="http://schemas.microsoft.com/office/drawing/2014/main" id="{00000000-0008-0000-0A00-00000E000000}"/>
            </a:ext>
          </a:extLst>
        </xdr:cNvPr>
        <xdr:cNvSpPr txBox="1">
          <a:spLocks noChangeArrowheads="1"/>
        </xdr:cNvSpPr>
      </xdr:nvSpPr>
      <xdr:spPr bwMode="auto">
        <a:xfrm>
          <a:off x="19050" y="7219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panose="020B0604020202020204" pitchFamily="34" charset="0"/>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400" b="1" i="0" baseline="0">
              <a:effectLst/>
              <a:latin typeface="Arial" panose="020B0604020202020204" pitchFamily="34" charset="0"/>
              <a:ea typeface="+mn-ea"/>
              <a:cs typeface="Arial" panose="020B0604020202020204" pitchFamily="34" charset="0"/>
            </a:rPr>
            <a:t>PO : 612257--&gt; ORDER SEPTEMBER'21  </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A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A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A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A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A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A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A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A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A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A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A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A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0A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0A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A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0A00-000020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3" name="Straight Connector 32">
          <a:extLst>
            <a:ext uri="{FF2B5EF4-FFF2-40B4-BE49-F238E27FC236}">
              <a16:creationId xmlns:a16="http://schemas.microsoft.com/office/drawing/2014/main" id="{00000000-0008-0000-0A00-000021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B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B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B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B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B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B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B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B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B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B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B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B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39</xdr:row>
      <xdr:rowOff>19049</xdr:rowOff>
    </xdr:from>
    <xdr:to>
      <xdr:col>21</xdr:col>
      <xdr:colOff>295275</xdr:colOff>
      <xdr:row>42</xdr:row>
      <xdr:rowOff>57150</xdr:rowOff>
    </xdr:to>
    <xdr:sp macro="" textlink="">
      <xdr:nvSpPr>
        <xdr:cNvPr id="14" name="Text Box 14">
          <a:extLst>
            <a:ext uri="{FF2B5EF4-FFF2-40B4-BE49-F238E27FC236}">
              <a16:creationId xmlns:a16="http://schemas.microsoft.com/office/drawing/2014/main" id="{00000000-0008-0000-0B00-00000E000000}"/>
            </a:ext>
          </a:extLst>
        </xdr:cNvPr>
        <xdr:cNvSpPr txBox="1">
          <a:spLocks noChangeArrowheads="1"/>
        </xdr:cNvSpPr>
      </xdr:nvSpPr>
      <xdr:spPr bwMode="auto">
        <a:xfrm>
          <a:off x="19050" y="6965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Arial" panose="020B0604020202020204" pitchFamily="34" charset="0"/>
            <a:cs typeface="Arial" panose="020B0604020202020204" pitchFamily="34" charset="0"/>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400" b="1" i="0" baseline="0">
              <a:effectLst/>
              <a:latin typeface="Arial" panose="020B0604020202020204" pitchFamily="34" charset="0"/>
              <a:ea typeface="+mn-ea"/>
              <a:cs typeface="Arial" panose="020B0604020202020204" pitchFamily="34" charset="0"/>
            </a:rPr>
            <a:t>PO : 612257--&gt; ORDER SEPTEMBER'21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400" b="1" i="0" baseline="0">
            <a:effectLst/>
            <a:latin typeface="+mn-lt"/>
            <a:ea typeface="+mn-ea"/>
            <a:cs typeface="+mn-cs"/>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400" b="1" i="0" baseline="0">
              <a:effectLst/>
              <a:latin typeface="Arial" panose="020B0604020202020204" pitchFamily="34" charset="0"/>
              <a:ea typeface="+mn-ea"/>
              <a:cs typeface="Arial" panose="020B0604020202020204" pitchFamily="34" charset="0"/>
            </a:rPr>
            <a:t>PO : 614022--&gt; ORDER OKTOBER'21</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B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B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B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B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B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B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B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B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B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B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B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B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0B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0B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B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0B00-000020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3" name="Straight Connector 32">
          <a:extLst>
            <a:ext uri="{FF2B5EF4-FFF2-40B4-BE49-F238E27FC236}">
              <a16:creationId xmlns:a16="http://schemas.microsoft.com/office/drawing/2014/main" id="{00000000-0008-0000-0B00-000021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C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C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C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C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C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C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C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C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C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C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C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C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36</xdr:row>
      <xdr:rowOff>19049</xdr:rowOff>
    </xdr:from>
    <xdr:to>
      <xdr:col>21</xdr:col>
      <xdr:colOff>295275</xdr:colOff>
      <xdr:row>39</xdr:row>
      <xdr:rowOff>57150</xdr:rowOff>
    </xdr:to>
    <xdr:sp macro="" textlink="">
      <xdr:nvSpPr>
        <xdr:cNvPr id="14" name="Text Box 14">
          <a:extLst>
            <a:ext uri="{FF2B5EF4-FFF2-40B4-BE49-F238E27FC236}">
              <a16:creationId xmlns:a16="http://schemas.microsoft.com/office/drawing/2014/main" id="{00000000-0008-0000-0C00-00000E000000}"/>
            </a:ext>
          </a:extLst>
        </xdr:cNvPr>
        <xdr:cNvSpPr txBox="1">
          <a:spLocks noChangeArrowheads="1"/>
        </xdr:cNvSpPr>
      </xdr:nvSpPr>
      <xdr:spPr bwMode="auto">
        <a:xfrm>
          <a:off x="19050" y="6965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rtl="0" eaLnBrk="1" fontAlgn="auto" latinLnBrk="0" hangingPunct="1"/>
          <a:r>
            <a:rPr lang="en-US" sz="1400" b="1" i="0" baseline="0">
              <a:effectLst/>
              <a:latin typeface="Arial" panose="020B0604020202020204" pitchFamily="34" charset="0"/>
              <a:ea typeface="+mn-ea"/>
              <a:cs typeface="Arial" panose="020B0604020202020204" pitchFamily="34" charset="0"/>
            </a:rPr>
            <a:t>PO : 614022--&gt; ORDER OKTOBER'21</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C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C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C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C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C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C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C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C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C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008</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C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C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C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C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0C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0C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C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4" name="Straight Connector 33">
          <a:extLst>
            <a:ext uri="{FF2B5EF4-FFF2-40B4-BE49-F238E27FC236}">
              <a16:creationId xmlns:a16="http://schemas.microsoft.com/office/drawing/2014/main" id="{00000000-0008-0000-0C00-000022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5" name="Straight Connector 34">
          <a:extLst>
            <a:ext uri="{FF2B5EF4-FFF2-40B4-BE49-F238E27FC236}">
              <a16:creationId xmlns:a16="http://schemas.microsoft.com/office/drawing/2014/main" id="{00000000-0008-0000-0C00-000023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D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D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D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D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D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D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D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D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D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D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D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D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40</xdr:row>
      <xdr:rowOff>19049</xdr:rowOff>
    </xdr:from>
    <xdr:to>
      <xdr:col>21</xdr:col>
      <xdr:colOff>295275</xdr:colOff>
      <xdr:row>43</xdr:row>
      <xdr:rowOff>57150</xdr:rowOff>
    </xdr:to>
    <xdr:sp macro="" textlink="">
      <xdr:nvSpPr>
        <xdr:cNvPr id="14" name="Text Box 14">
          <a:extLst>
            <a:ext uri="{FF2B5EF4-FFF2-40B4-BE49-F238E27FC236}">
              <a16:creationId xmlns:a16="http://schemas.microsoft.com/office/drawing/2014/main" id="{00000000-0008-0000-0D00-00000E000000}"/>
            </a:ext>
          </a:extLst>
        </xdr:cNvPr>
        <xdr:cNvSpPr txBox="1">
          <a:spLocks noChangeArrowheads="1"/>
        </xdr:cNvSpPr>
      </xdr:nvSpPr>
      <xdr:spPr bwMode="auto">
        <a:xfrm>
          <a:off x="19050" y="6711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rtl="0" eaLnBrk="1" fontAlgn="auto" latinLnBrk="0" hangingPunct="1"/>
          <a:r>
            <a:rPr lang="en-US" sz="1400" b="1" i="0" baseline="0">
              <a:effectLst/>
              <a:latin typeface="Arial" panose="020B0604020202020204" pitchFamily="34" charset="0"/>
              <a:ea typeface="+mn-ea"/>
              <a:cs typeface="Arial" panose="020B0604020202020204" pitchFamily="34" charset="0"/>
            </a:rPr>
            <a:t>PO : 614022--&gt; ORDER OKTOBER'21</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D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D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D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D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D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D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D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D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D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D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D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D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0D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0D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D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4" name="Straight Connector 33">
          <a:extLst>
            <a:ext uri="{FF2B5EF4-FFF2-40B4-BE49-F238E27FC236}">
              <a16:creationId xmlns:a16="http://schemas.microsoft.com/office/drawing/2014/main" id="{00000000-0008-0000-0D00-000022000000}"/>
            </a:ext>
          </a:extLst>
        </xdr:cNvPr>
        <xdr:cNvCxnSpPr/>
      </xdr:nvCxnSpPr>
      <xdr:spPr bwMode="auto">
        <a:xfrm flipV="1">
          <a:off x="5009241" y="496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5" name="Straight Connector 34">
          <a:extLst>
            <a:ext uri="{FF2B5EF4-FFF2-40B4-BE49-F238E27FC236}">
              <a16:creationId xmlns:a16="http://schemas.microsoft.com/office/drawing/2014/main" id="{00000000-0008-0000-0D00-000023000000}"/>
            </a:ext>
          </a:extLst>
        </xdr:cNvPr>
        <xdr:cNvCxnSpPr/>
      </xdr:nvCxnSpPr>
      <xdr:spPr bwMode="auto">
        <a:xfrm flipV="1">
          <a:off x="5009241" y="496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E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E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E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E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E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E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E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E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E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E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E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E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39</xdr:row>
      <xdr:rowOff>19049</xdr:rowOff>
    </xdr:from>
    <xdr:to>
      <xdr:col>21</xdr:col>
      <xdr:colOff>295275</xdr:colOff>
      <xdr:row>42</xdr:row>
      <xdr:rowOff>57150</xdr:rowOff>
    </xdr:to>
    <xdr:sp macro="" textlink="">
      <xdr:nvSpPr>
        <xdr:cNvPr id="14" name="Text Box 14">
          <a:extLst>
            <a:ext uri="{FF2B5EF4-FFF2-40B4-BE49-F238E27FC236}">
              <a16:creationId xmlns:a16="http://schemas.microsoft.com/office/drawing/2014/main" id="{00000000-0008-0000-0E00-00000E000000}"/>
            </a:ext>
          </a:extLst>
        </xdr:cNvPr>
        <xdr:cNvSpPr txBox="1">
          <a:spLocks noChangeArrowheads="1"/>
        </xdr:cNvSpPr>
      </xdr:nvSpPr>
      <xdr:spPr bwMode="auto">
        <a:xfrm>
          <a:off x="19050" y="6711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rtl="0" eaLnBrk="1" fontAlgn="auto" latinLnBrk="0" hangingPunct="1"/>
          <a:r>
            <a:rPr lang="en-US" sz="1400" b="1" i="0" baseline="0">
              <a:effectLst/>
              <a:latin typeface="Arial" panose="020B0604020202020204" pitchFamily="34" charset="0"/>
              <a:ea typeface="+mn-ea"/>
              <a:cs typeface="Arial" panose="020B0604020202020204" pitchFamily="34" charset="0"/>
            </a:rPr>
            <a:t>PO : 614022--&gt; ORDER OKTOBER'21</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E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E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E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E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E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E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E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E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E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OKTOBER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E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E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E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E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0E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0E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E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4" name="Straight Connector 33">
          <a:extLst>
            <a:ext uri="{FF2B5EF4-FFF2-40B4-BE49-F238E27FC236}">
              <a16:creationId xmlns:a16="http://schemas.microsoft.com/office/drawing/2014/main" id="{00000000-0008-0000-0E00-000022000000}"/>
            </a:ext>
          </a:extLst>
        </xdr:cNvPr>
        <xdr:cNvCxnSpPr/>
      </xdr:nvCxnSpPr>
      <xdr:spPr bwMode="auto">
        <a:xfrm flipV="1">
          <a:off x="5009241" y="5214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5" name="Straight Connector 34">
          <a:extLst>
            <a:ext uri="{FF2B5EF4-FFF2-40B4-BE49-F238E27FC236}">
              <a16:creationId xmlns:a16="http://schemas.microsoft.com/office/drawing/2014/main" id="{00000000-0008-0000-0E00-000023000000}"/>
            </a:ext>
          </a:extLst>
        </xdr:cNvPr>
        <xdr:cNvCxnSpPr/>
      </xdr:nvCxnSpPr>
      <xdr:spPr bwMode="auto">
        <a:xfrm flipV="1">
          <a:off x="5009241" y="5214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0F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0F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F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F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0F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0F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0F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0F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0F00-00000A000000}"/>
            </a:ext>
          </a:extLst>
        </xdr:cNvPr>
        <xdr:cNvSpPr txBox="1">
          <a:spLocks noChangeArrowheads="1"/>
        </xdr:cNvSpPr>
      </xdr:nvSpPr>
      <xdr:spPr bwMode="auto">
        <a:xfrm>
          <a:off x="12150725" y="415925"/>
          <a:ext cx="2663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F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0F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0F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39</xdr:row>
      <xdr:rowOff>19049</xdr:rowOff>
    </xdr:from>
    <xdr:to>
      <xdr:col>21</xdr:col>
      <xdr:colOff>295275</xdr:colOff>
      <xdr:row>42</xdr:row>
      <xdr:rowOff>57150</xdr:rowOff>
    </xdr:to>
    <xdr:sp macro="" textlink="">
      <xdr:nvSpPr>
        <xdr:cNvPr id="14" name="Text Box 14">
          <a:extLst>
            <a:ext uri="{FF2B5EF4-FFF2-40B4-BE49-F238E27FC236}">
              <a16:creationId xmlns:a16="http://schemas.microsoft.com/office/drawing/2014/main" id="{00000000-0008-0000-0F00-00000E000000}"/>
            </a:ext>
          </a:extLst>
        </xdr:cNvPr>
        <xdr:cNvSpPr txBox="1">
          <a:spLocks noChangeArrowheads="1"/>
        </xdr:cNvSpPr>
      </xdr:nvSpPr>
      <xdr:spPr bwMode="auto">
        <a:xfrm>
          <a:off x="19050" y="7727949"/>
          <a:ext cx="1461452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rtl="0" eaLnBrk="1" fontAlgn="auto" latinLnBrk="0" hangingPunct="1"/>
          <a:r>
            <a:rPr lang="en-US" sz="1400" b="1" i="0" baseline="0">
              <a:effectLst/>
              <a:latin typeface="Arial" panose="020B0604020202020204" pitchFamily="34" charset="0"/>
              <a:ea typeface="+mn-ea"/>
              <a:cs typeface="Arial" panose="020B0604020202020204" pitchFamily="34" charset="0"/>
            </a:rPr>
            <a:t>PO : 614022--&gt; ORDER OKTOBER'21</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0F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0F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0F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0F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0F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0F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0F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0F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0F00-000018000000}"/>
            </a:ext>
          </a:extLst>
        </xdr:cNvPr>
        <xdr:cNvSpPr txBox="1">
          <a:spLocks noChangeArrowheads="1"/>
        </xdr:cNvSpPr>
      </xdr:nvSpPr>
      <xdr:spPr bwMode="auto">
        <a:xfrm>
          <a:off x="12150725" y="415925"/>
          <a:ext cx="2663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0F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0F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0F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0F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0F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0F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0F00-000020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3" name="Straight Connector 32">
          <a:extLst>
            <a:ext uri="{FF2B5EF4-FFF2-40B4-BE49-F238E27FC236}">
              <a16:creationId xmlns:a16="http://schemas.microsoft.com/office/drawing/2014/main" id="{00000000-0008-0000-0F00-000021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0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0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0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0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0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0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0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0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0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0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0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0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44</xdr:row>
      <xdr:rowOff>19049</xdr:rowOff>
    </xdr:from>
    <xdr:to>
      <xdr:col>21</xdr:col>
      <xdr:colOff>295275</xdr:colOff>
      <xdr:row>47</xdr:row>
      <xdr:rowOff>57150</xdr:rowOff>
    </xdr:to>
    <xdr:sp macro="" textlink="">
      <xdr:nvSpPr>
        <xdr:cNvPr id="14" name="Text Box 14">
          <a:extLst>
            <a:ext uri="{FF2B5EF4-FFF2-40B4-BE49-F238E27FC236}">
              <a16:creationId xmlns:a16="http://schemas.microsoft.com/office/drawing/2014/main" id="{00000000-0008-0000-1000-00000E000000}"/>
            </a:ext>
          </a:extLst>
        </xdr:cNvPr>
        <xdr:cNvSpPr txBox="1">
          <a:spLocks noChangeArrowheads="1"/>
        </xdr:cNvSpPr>
      </xdr:nvSpPr>
      <xdr:spPr bwMode="auto">
        <a:xfrm>
          <a:off x="19050" y="7473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rtl="0" eaLnBrk="1" fontAlgn="auto" latinLnBrk="0" hangingPunct="1"/>
          <a:r>
            <a:rPr lang="en-US" sz="1400" b="1" i="0" baseline="0">
              <a:effectLst/>
              <a:latin typeface="Arial" panose="020B0604020202020204" pitchFamily="34" charset="0"/>
              <a:ea typeface="+mn-ea"/>
              <a:cs typeface="Arial" panose="020B0604020202020204" pitchFamily="34" charset="0"/>
            </a:rPr>
            <a:t>PO : 614022--&gt; ORDER OKTOBER'21</a:t>
          </a:r>
          <a:endParaRPr lang="en-US" sz="1400">
            <a:effectLst/>
            <a:latin typeface="Arial" panose="020B0604020202020204" pitchFamily="34" charset="0"/>
            <a:cs typeface="Arial" panose="020B0604020202020204" pitchFamily="34" charset="0"/>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0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0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0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0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0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0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0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0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0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0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0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0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10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10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1000-000020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3" name="Straight Connector 32">
          <a:extLst>
            <a:ext uri="{FF2B5EF4-FFF2-40B4-BE49-F238E27FC236}">
              <a16:creationId xmlns:a16="http://schemas.microsoft.com/office/drawing/2014/main" id="{00000000-0008-0000-1000-000021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1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1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1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1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1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1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1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1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1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1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1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1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19049</xdr:rowOff>
    </xdr:from>
    <xdr:to>
      <xdr:col>21</xdr:col>
      <xdr:colOff>295275</xdr:colOff>
      <xdr:row>44</xdr:row>
      <xdr:rowOff>57150</xdr:rowOff>
    </xdr:to>
    <xdr:sp macro="" textlink="">
      <xdr:nvSpPr>
        <xdr:cNvPr id="14" name="Text Box 14">
          <a:extLst>
            <a:ext uri="{FF2B5EF4-FFF2-40B4-BE49-F238E27FC236}">
              <a16:creationId xmlns:a16="http://schemas.microsoft.com/office/drawing/2014/main" id="{00000000-0008-0000-1100-00000E000000}"/>
            </a:ext>
          </a:extLst>
        </xdr:cNvPr>
        <xdr:cNvSpPr txBox="1">
          <a:spLocks noChangeArrowheads="1"/>
        </xdr:cNvSpPr>
      </xdr:nvSpPr>
      <xdr:spPr bwMode="auto">
        <a:xfrm>
          <a:off x="19050" y="8743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rtl="0" eaLnBrk="1" fontAlgn="auto" latinLnBrk="0" hangingPunct="1"/>
          <a:r>
            <a:rPr lang="en-US" sz="1400" b="1" i="0" baseline="0">
              <a:effectLst/>
              <a:latin typeface="Arial" panose="020B0604020202020204" pitchFamily="34" charset="0"/>
              <a:ea typeface="+mn-ea"/>
              <a:cs typeface="Arial" panose="020B0604020202020204" pitchFamily="34" charset="0"/>
            </a:rPr>
            <a:t>PO : 614022--&gt; ORDER OKTOBER'21</a:t>
          </a:r>
          <a:endParaRPr lang="en-US" sz="1400" b="1" i="0" u="none" strike="noStrike" baseline="0">
            <a:solidFill>
              <a:srgbClr val="000000"/>
            </a:solidFill>
            <a:latin typeface="Arial"/>
            <a:cs typeface="Arial"/>
          </a:endParaRPr>
        </a:p>
        <a:p>
          <a:pPr algn="l" rtl="0">
            <a:lnSpc>
              <a:spcPts val="1300"/>
            </a:lnSpc>
            <a:defRPr sz="1000"/>
          </a:pPr>
          <a:r>
            <a:rPr lang="en-US" sz="1400" b="1" i="0" u="none" strike="noStrike" baseline="0">
              <a:solidFill>
                <a:srgbClr val="000000"/>
              </a:solidFill>
              <a:latin typeface="Arial"/>
              <a:cs typeface="Arial"/>
            </a:rPr>
            <a:t>PO : 615488-&gt; ORDER NOVEMBER'21</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1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1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1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1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1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1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1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1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1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1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1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1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1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11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11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11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1100-000020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3" name="Straight Connector 32">
          <a:extLst>
            <a:ext uri="{FF2B5EF4-FFF2-40B4-BE49-F238E27FC236}">
              <a16:creationId xmlns:a16="http://schemas.microsoft.com/office/drawing/2014/main" id="{00000000-0008-0000-1100-000021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8.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2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2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2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2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2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2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2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2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2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2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2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2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44</xdr:row>
      <xdr:rowOff>19049</xdr:rowOff>
    </xdr:from>
    <xdr:to>
      <xdr:col>21</xdr:col>
      <xdr:colOff>295275</xdr:colOff>
      <xdr:row>47</xdr:row>
      <xdr:rowOff>57150</xdr:rowOff>
    </xdr:to>
    <xdr:sp macro="" textlink="">
      <xdr:nvSpPr>
        <xdr:cNvPr id="14" name="Text Box 14">
          <a:extLst>
            <a:ext uri="{FF2B5EF4-FFF2-40B4-BE49-F238E27FC236}">
              <a16:creationId xmlns:a16="http://schemas.microsoft.com/office/drawing/2014/main" id="{00000000-0008-0000-1200-00000E000000}"/>
            </a:ext>
          </a:extLst>
        </xdr:cNvPr>
        <xdr:cNvSpPr txBox="1">
          <a:spLocks noChangeArrowheads="1"/>
        </xdr:cNvSpPr>
      </xdr:nvSpPr>
      <xdr:spPr bwMode="auto">
        <a:xfrm>
          <a:off x="19050" y="8743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rtl="0" eaLnBrk="1" fontAlgn="auto" latinLnBrk="0" hangingPunct="1"/>
          <a:r>
            <a:rPr lang="en-US" sz="1400" b="1" i="0" baseline="0">
              <a:effectLst/>
              <a:latin typeface="Arial" panose="020B0604020202020204" pitchFamily="34" charset="0"/>
              <a:ea typeface="+mn-ea"/>
              <a:cs typeface="Arial" panose="020B0604020202020204" pitchFamily="34" charset="0"/>
            </a:rPr>
            <a:t>PO : 614022--&gt; ORDER OKTOBER'21</a:t>
          </a:r>
          <a:endParaRPr lang="en-US" sz="1400">
            <a:effectLst/>
            <a:latin typeface="Arial" panose="020B0604020202020204" pitchFamily="34" charset="0"/>
            <a:cs typeface="Arial" panose="020B0604020202020204" pitchFamily="34" charset="0"/>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2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2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2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2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2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2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2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2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2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2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2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2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2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34" name="Straight Connector 33">
          <a:extLst>
            <a:ext uri="{FF2B5EF4-FFF2-40B4-BE49-F238E27FC236}">
              <a16:creationId xmlns:a16="http://schemas.microsoft.com/office/drawing/2014/main" id="{00000000-0008-0000-1200-000022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5" name="Straight Connector 34">
          <a:extLst>
            <a:ext uri="{FF2B5EF4-FFF2-40B4-BE49-F238E27FC236}">
              <a16:creationId xmlns:a16="http://schemas.microsoft.com/office/drawing/2014/main" id="{00000000-0008-0000-1200-000023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6" name="Straight Connector 35">
          <a:extLst>
            <a:ext uri="{FF2B5EF4-FFF2-40B4-BE49-F238E27FC236}">
              <a16:creationId xmlns:a16="http://schemas.microsoft.com/office/drawing/2014/main" id="{00000000-0008-0000-1200-000024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7" name="Straight Connector 36">
          <a:extLst>
            <a:ext uri="{FF2B5EF4-FFF2-40B4-BE49-F238E27FC236}">
              <a16:creationId xmlns:a16="http://schemas.microsoft.com/office/drawing/2014/main" id="{00000000-0008-0000-1200-000025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8" name="Straight Connector 37">
          <a:extLst>
            <a:ext uri="{FF2B5EF4-FFF2-40B4-BE49-F238E27FC236}">
              <a16:creationId xmlns:a16="http://schemas.microsoft.com/office/drawing/2014/main" id="{00000000-0008-0000-1200-000026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3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3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3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3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3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3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3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3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3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3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3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3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39</xdr:row>
      <xdr:rowOff>19049</xdr:rowOff>
    </xdr:from>
    <xdr:to>
      <xdr:col>21</xdr:col>
      <xdr:colOff>295275</xdr:colOff>
      <xdr:row>42</xdr:row>
      <xdr:rowOff>57150</xdr:rowOff>
    </xdr:to>
    <xdr:sp macro="" textlink="">
      <xdr:nvSpPr>
        <xdr:cNvPr id="14" name="Text Box 14">
          <a:extLst>
            <a:ext uri="{FF2B5EF4-FFF2-40B4-BE49-F238E27FC236}">
              <a16:creationId xmlns:a16="http://schemas.microsoft.com/office/drawing/2014/main" id="{00000000-0008-0000-1300-00000E000000}"/>
            </a:ext>
          </a:extLst>
        </xdr:cNvPr>
        <xdr:cNvSpPr txBox="1">
          <a:spLocks noChangeArrowheads="1"/>
        </xdr:cNvSpPr>
      </xdr:nvSpPr>
      <xdr:spPr bwMode="auto">
        <a:xfrm>
          <a:off x="19050" y="7981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300"/>
            </a:lnSpc>
            <a:defRPr sz="1000"/>
          </a:pPr>
          <a:r>
            <a:rPr lang="en-US" sz="1400" b="1" i="0" u="none" strike="noStrike" baseline="0">
              <a:solidFill>
                <a:srgbClr val="000000"/>
              </a:solidFill>
              <a:latin typeface="Arial"/>
              <a:cs typeface="Arial"/>
            </a:rPr>
            <a:t>PO : 615488-&gt; ORDER NOVEMBER'21</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3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3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3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3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3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3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3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3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3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3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3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3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3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34" name="Straight Connector 33">
          <a:extLst>
            <a:ext uri="{FF2B5EF4-FFF2-40B4-BE49-F238E27FC236}">
              <a16:creationId xmlns:a16="http://schemas.microsoft.com/office/drawing/2014/main" id="{00000000-0008-0000-1300-000022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5" name="Straight Connector 34">
          <a:extLst>
            <a:ext uri="{FF2B5EF4-FFF2-40B4-BE49-F238E27FC236}">
              <a16:creationId xmlns:a16="http://schemas.microsoft.com/office/drawing/2014/main" id="{00000000-0008-0000-1300-000023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6" name="Straight Connector 35">
          <a:extLst>
            <a:ext uri="{FF2B5EF4-FFF2-40B4-BE49-F238E27FC236}">
              <a16:creationId xmlns:a16="http://schemas.microsoft.com/office/drawing/2014/main" id="{00000000-0008-0000-1300-000024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7" name="Straight Connector 36">
          <a:extLst>
            <a:ext uri="{FF2B5EF4-FFF2-40B4-BE49-F238E27FC236}">
              <a16:creationId xmlns:a16="http://schemas.microsoft.com/office/drawing/2014/main" id="{00000000-0008-0000-1300-000025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8" name="Straight Connector 37">
          <a:extLst>
            <a:ext uri="{FF2B5EF4-FFF2-40B4-BE49-F238E27FC236}">
              <a16:creationId xmlns:a16="http://schemas.microsoft.com/office/drawing/2014/main" id="{00000000-0008-0000-1300-000026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0.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4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4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4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4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4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4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4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4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4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4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4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4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40</xdr:row>
      <xdr:rowOff>19049</xdr:rowOff>
    </xdr:from>
    <xdr:to>
      <xdr:col>21</xdr:col>
      <xdr:colOff>295275</xdr:colOff>
      <xdr:row>43</xdr:row>
      <xdr:rowOff>57150</xdr:rowOff>
    </xdr:to>
    <xdr:sp macro="" textlink="">
      <xdr:nvSpPr>
        <xdr:cNvPr id="14" name="Text Box 14">
          <a:extLst>
            <a:ext uri="{FF2B5EF4-FFF2-40B4-BE49-F238E27FC236}">
              <a16:creationId xmlns:a16="http://schemas.microsoft.com/office/drawing/2014/main" id="{00000000-0008-0000-1400-00000E000000}"/>
            </a:ext>
          </a:extLst>
        </xdr:cNvPr>
        <xdr:cNvSpPr txBox="1">
          <a:spLocks noChangeArrowheads="1"/>
        </xdr:cNvSpPr>
      </xdr:nvSpPr>
      <xdr:spPr bwMode="auto">
        <a:xfrm>
          <a:off x="19050" y="8743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4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4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4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4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4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4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4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4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4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4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4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4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4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29" name="Straight Connector 28">
          <a:extLst>
            <a:ext uri="{FF2B5EF4-FFF2-40B4-BE49-F238E27FC236}">
              <a16:creationId xmlns:a16="http://schemas.microsoft.com/office/drawing/2014/main" id="{00000000-0008-0000-1400-00001D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0" name="Straight Connector 29">
          <a:extLst>
            <a:ext uri="{FF2B5EF4-FFF2-40B4-BE49-F238E27FC236}">
              <a16:creationId xmlns:a16="http://schemas.microsoft.com/office/drawing/2014/main" id="{00000000-0008-0000-1400-00001E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1" name="Straight Connector 30">
          <a:extLst>
            <a:ext uri="{FF2B5EF4-FFF2-40B4-BE49-F238E27FC236}">
              <a16:creationId xmlns:a16="http://schemas.microsoft.com/office/drawing/2014/main" id="{00000000-0008-0000-1400-00001F000000}"/>
            </a:ext>
          </a:extLst>
        </xdr:cNvPr>
        <xdr:cNvCxnSpPr/>
      </xdr:nvCxnSpPr>
      <xdr:spPr bwMode="auto">
        <a:xfrm flipV="1">
          <a:off x="5006520" y="3153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2" name="Straight Connector 31">
          <a:extLst>
            <a:ext uri="{FF2B5EF4-FFF2-40B4-BE49-F238E27FC236}">
              <a16:creationId xmlns:a16="http://schemas.microsoft.com/office/drawing/2014/main" id="{00000000-0008-0000-1400-000020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3" name="Straight Connector 32">
          <a:extLst>
            <a:ext uri="{FF2B5EF4-FFF2-40B4-BE49-F238E27FC236}">
              <a16:creationId xmlns:a16="http://schemas.microsoft.com/office/drawing/2014/main" id="{00000000-0008-0000-1400-000021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5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5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5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5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5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5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5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5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5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5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5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5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19049</xdr:rowOff>
    </xdr:from>
    <xdr:to>
      <xdr:col>21</xdr:col>
      <xdr:colOff>295275</xdr:colOff>
      <xdr:row>44</xdr:row>
      <xdr:rowOff>57150</xdr:rowOff>
    </xdr:to>
    <xdr:sp macro="" textlink="">
      <xdr:nvSpPr>
        <xdr:cNvPr id="14" name="Text Box 14">
          <a:extLst>
            <a:ext uri="{FF2B5EF4-FFF2-40B4-BE49-F238E27FC236}">
              <a16:creationId xmlns:a16="http://schemas.microsoft.com/office/drawing/2014/main" id="{00000000-0008-0000-1500-00000E000000}"/>
            </a:ext>
          </a:extLst>
        </xdr:cNvPr>
        <xdr:cNvSpPr txBox="1">
          <a:spLocks noChangeArrowheads="1"/>
        </xdr:cNvSpPr>
      </xdr:nvSpPr>
      <xdr:spPr bwMode="auto">
        <a:xfrm>
          <a:off x="19050" y="8743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5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5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5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5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5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5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5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5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5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5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5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5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5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18</xdr:row>
      <xdr:rowOff>143328</xdr:rowOff>
    </xdr:from>
    <xdr:to>
      <xdr:col>4</xdr:col>
      <xdr:colOff>707431</xdr:colOff>
      <xdr:row>18</xdr:row>
      <xdr:rowOff>159949</xdr:rowOff>
    </xdr:to>
    <xdr:cxnSp macro="">
      <xdr:nvCxnSpPr>
        <xdr:cNvPr id="34" name="Straight Connector 33">
          <a:extLst>
            <a:ext uri="{FF2B5EF4-FFF2-40B4-BE49-F238E27FC236}">
              <a16:creationId xmlns:a16="http://schemas.microsoft.com/office/drawing/2014/main" id="{00000000-0008-0000-1500-000022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5" name="Straight Connector 34">
          <a:extLst>
            <a:ext uri="{FF2B5EF4-FFF2-40B4-BE49-F238E27FC236}">
              <a16:creationId xmlns:a16="http://schemas.microsoft.com/office/drawing/2014/main" id="{00000000-0008-0000-1500-000023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18</xdr:row>
      <xdr:rowOff>143328</xdr:rowOff>
    </xdr:from>
    <xdr:to>
      <xdr:col>4</xdr:col>
      <xdr:colOff>707431</xdr:colOff>
      <xdr:row>18</xdr:row>
      <xdr:rowOff>159949</xdr:rowOff>
    </xdr:to>
    <xdr:cxnSp macro="">
      <xdr:nvCxnSpPr>
        <xdr:cNvPr id="36" name="Straight Connector 35">
          <a:extLst>
            <a:ext uri="{FF2B5EF4-FFF2-40B4-BE49-F238E27FC236}">
              <a16:creationId xmlns:a16="http://schemas.microsoft.com/office/drawing/2014/main" id="{00000000-0008-0000-1500-000024000000}"/>
            </a:ext>
          </a:extLst>
        </xdr:cNvPr>
        <xdr:cNvCxnSpPr/>
      </xdr:nvCxnSpPr>
      <xdr:spPr bwMode="auto">
        <a:xfrm flipV="1">
          <a:off x="5009241" y="3182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7" name="Straight Connector 36">
          <a:extLst>
            <a:ext uri="{FF2B5EF4-FFF2-40B4-BE49-F238E27FC236}">
              <a16:creationId xmlns:a16="http://schemas.microsoft.com/office/drawing/2014/main" id="{00000000-0008-0000-1500-000025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237670</xdr:colOff>
      <xdr:row>20</xdr:row>
      <xdr:rowOff>143328</xdr:rowOff>
    </xdr:from>
    <xdr:to>
      <xdr:col>4</xdr:col>
      <xdr:colOff>707431</xdr:colOff>
      <xdr:row>20</xdr:row>
      <xdr:rowOff>159949</xdr:rowOff>
    </xdr:to>
    <xdr:cxnSp macro="">
      <xdr:nvCxnSpPr>
        <xdr:cNvPr id="38" name="Straight Connector 37">
          <a:extLst>
            <a:ext uri="{FF2B5EF4-FFF2-40B4-BE49-F238E27FC236}">
              <a16:creationId xmlns:a16="http://schemas.microsoft.com/office/drawing/2014/main" id="{00000000-0008-0000-1500-000026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2.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6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6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6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6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6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6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6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6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6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6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6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6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42</xdr:row>
      <xdr:rowOff>19049</xdr:rowOff>
    </xdr:from>
    <xdr:to>
      <xdr:col>21</xdr:col>
      <xdr:colOff>295275</xdr:colOff>
      <xdr:row>45</xdr:row>
      <xdr:rowOff>57150</xdr:rowOff>
    </xdr:to>
    <xdr:sp macro="" textlink="">
      <xdr:nvSpPr>
        <xdr:cNvPr id="14" name="Text Box 14">
          <a:extLst>
            <a:ext uri="{FF2B5EF4-FFF2-40B4-BE49-F238E27FC236}">
              <a16:creationId xmlns:a16="http://schemas.microsoft.com/office/drawing/2014/main" id="{00000000-0008-0000-1600-00000E000000}"/>
            </a:ext>
          </a:extLst>
        </xdr:cNvPr>
        <xdr:cNvSpPr txBox="1">
          <a:spLocks noChangeArrowheads="1"/>
        </xdr:cNvSpPr>
      </xdr:nvSpPr>
      <xdr:spPr bwMode="auto">
        <a:xfrm>
          <a:off x="19050" y="8743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6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6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6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6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6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6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6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6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6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008</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6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6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6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6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20</xdr:row>
      <xdr:rowOff>143328</xdr:rowOff>
    </xdr:from>
    <xdr:to>
      <xdr:col>4</xdr:col>
      <xdr:colOff>707431</xdr:colOff>
      <xdr:row>20</xdr:row>
      <xdr:rowOff>159949</xdr:rowOff>
    </xdr:to>
    <xdr:cxnSp macro="">
      <xdr:nvCxnSpPr>
        <xdr:cNvPr id="37" name="Straight Connector 36">
          <a:extLst>
            <a:ext uri="{FF2B5EF4-FFF2-40B4-BE49-F238E27FC236}">
              <a16:creationId xmlns:a16="http://schemas.microsoft.com/office/drawing/2014/main" id="{00000000-0008-0000-1600-000025000000}"/>
            </a:ext>
          </a:extLst>
        </xdr:cNvPr>
        <xdr:cNvCxnSpPr/>
      </xdr:nvCxnSpPr>
      <xdr:spPr bwMode="auto">
        <a:xfrm flipV="1">
          <a:off x="5009241" y="36902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228599</xdr:colOff>
      <xdr:row>18</xdr:row>
      <xdr:rowOff>161471</xdr:rowOff>
    </xdr:from>
    <xdr:to>
      <xdr:col>4</xdr:col>
      <xdr:colOff>698360</xdr:colOff>
      <xdr:row>18</xdr:row>
      <xdr:rowOff>178092</xdr:rowOff>
    </xdr:to>
    <xdr:cxnSp macro="">
      <xdr:nvCxnSpPr>
        <xdr:cNvPr id="38" name="Straight Connector 37">
          <a:extLst>
            <a:ext uri="{FF2B5EF4-FFF2-40B4-BE49-F238E27FC236}">
              <a16:creationId xmlns:a16="http://schemas.microsoft.com/office/drawing/2014/main" id="{00000000-0008-0000-1600-000026000000}"/>
            </a:ext>
          </a:extLst>
        </xdr:cNvPr>
        <xdr:cNvCxnSpPr/>
      </xdr:nvCxnSpPr>
      <xdr:spPr bwMode="auto">
        <a:xfrm flipV="1">
          <a:off x="5000170" y="320040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7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7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7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7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7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7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7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7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7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7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7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7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40</xdr:row>
      <xdr:rowOff>19049</xdr:rowOff>
    </xdr:from>
    <xdr:to>
      <xdr:col>21</xdr:col>
      <xdr:colOff>295275</xdr:colOff>
      <xdr:row>43</xdr:row>
      <xdr:rowOff>57150</xdr:rowOff>
    </xdr:to>
    <xdr:sp macro="" textlink="">
      <xdr:nvSpPr>
        <xdr:cNvPr id="14" name="Text Box 14">
          <a:extLst>
            <a:ext uri="{FF2B5EF4-FFF2-40B4-BE49-F238E27FC236}">
              <a16:creationId xmlns:a16="http://schemas.microsoft.com/office/drawing/2014/main" id="{00000000-0008-0000-1700-00000E000000}"/>
            </a:ext>
          </a:extLst>
        </xdr:cNvPr>
        <xdr:cNvSpPr txBox="1">
          <a:spLocks noChangeArrowheads="1"/>
        </xdr:cNvSpPr>
      </xdr:nvSpPr>
      <xdr:spPr bwMode="auto">
        <a:xfrm>
          <a:off x="19050" y="8235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7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7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7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7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7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7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7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7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7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008</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7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7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7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7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20</xdr:row>
      <xdr:rowOff>143328</xdr:rowOff>
    </xdr:from>
    <xdr:to>
      <xdr:col>4</xdr:col>
      <xdr:colOff>707431</xdr:colOff>
      <xdr:row>20</xdr:row>
      <xdr:rowOff>159949</xdr:rowOff>
    </xdr:to>
    <xdr:cxnSp macro="">
      <xdr:nvCxnSpPr>
        <xdr:cNvPr id="29" name="Straight Connector 28">
          <a:extLst>
            <a:ext uri="{FF2B5EF4-FFF2-40B4-BE49-F238E27FC236}">
              <a16:creationId xmlns:a16="http://schemas.microsoft.com/office/drawing/2014/main" id="{00000000-0008-0000-1700-00001D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228599</xdr:colOff>
      <xdr:row>18</xdr:row>
      <xdr:rowOff>161471</xdr:rowOff>
    </xdr:from>
    <xdr:to>
      <xdr:col>4</xdr:col>
      <xdr:colOff>698360</xdr:colOff>
      <xdr:row>18</xdr:row>
      <xdr:rowOff>178092</xdr:rowOff>
    </xdr:to>
    <xdr:cxnSp macro="">
      <xdr:nvCxnSpPr>
        <xdr:cNvPr id="30" name="Straight Connector 29">
          <a:extLst>
            <a:ext uri="{FF2B5EF4-FFF2-40B4-BE49-F238E27FC236}">
              <a16:creationId xmlns:a16="http://schemas.microsoft.com/office/drawing/2014/main" id="{00000000-0008-0000-1700-00001E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4.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8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8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8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8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8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8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8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8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8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8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8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8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43</xdr:row>
      <xdr:rowOff>19049</xdr:rowOff>
    </xdr:from>
    <xdr:to>
      <xdr:col>21</xdr:col>
      <xdr:colOff>295275</xdr:colOff>
      <xdr:row>46</xdr:row>
      <xdr:rowOff>57150</xdr:rowOff>
    </xdr:to>
    <xdr:sp macro="" textlink="">
      <xdr:nvSpPr>
        <xdr:cNvPr id="14" name="Text Box 14">
          <a:extLst>
            <a:ext uri="{FF2B5EF4-FFF2-40B4-BE49-F238E27FC236}">
              <a16:creationId xmlns:a16="http://schemas.microsoft.com/office/drawing/2014/main" id="{00000000-0008-0000-1800-00000E000000}"/>
            </a:ext>
          </a:extLst>
        </xdr:cNvPr>
        <xdr:cNvSpPr txBox="1">
          <a:spLocks noChangeArrowheads="1"/>
        </xdr:cNvSpPr>
      </xdr:nvSpPr>
      <xdr:spPr bwMode="auto">
        <a:xfrm>
          <a:off x="19050" y="7727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614022-&gt; ORDER OKTOBER'21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8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8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8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8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8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8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8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8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8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8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8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8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8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228599</xdr:colOff>
      <xdr:row>18</xdr:row>
      <xdr:rowOff>161471</xdr:rowOff>
    </xdr:from>
    <xdr:to>
      <xdr:col>4</xdr:col>
      <xdr:colOff>698360</xdr:colOff>
      <xdr:row>18</xdr:row>
      <xdr:rowOff>178092</xdr:rowOff>
    </xdr:to>
    <xdr:cxnSp macro="">
      <xdr:nvCxnSpPr>
        <xdr:cNvPr id="30" name="Straight Connector 29">
          <a:extLst>
            <a:ext uri="{FF2B5EF4-FFF2-40B4-BE49-F238E27FC236}">
              <a16:creationId xmlns:a16="http://schemas.microsoft.com/office/drawing/2014/main" id="{00000000-0008-0000-1800-00001E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9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9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9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9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9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9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9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9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9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9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9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9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40</xdr:row>
      <xdr:rowOff>19049</xdr:rowOff>
    </xdr:from>
    <xdr:to>
      <xdr:col>21</xdr:col>
      <xdr:colOff>295275</xdr:colOff>
      <xdr:row>43</xdr:row>
      <xdr:rowOff>57150</xdr:rowOff>
    </xdr:to>
    <xdr:sp macro="" textlink="">
      <xdr:nvSpPr>
        <xdr:cNvPr id="14" name="Text Box 14">
          <a:extLst>
            <a:ext uri="{FF2B5EF4-FFF2-40B4-BE49-F238E27FC236}">
              <a16:creationId xmlns:a16="http://schemas.microsoft.com/office/drawing/2014/main" id="{00000000-0008-0000-1900-00000E000000}"/>
            </a:ext>
          </a:extLst>
        </xdr:cNvPr>
        <xdr:cNvSpPr txBox="1">
          <a:spLocks noChangeArrowheads="1"/>
        </xdr:cNvSpPr>
      </xdr:nvSpPr>
      <xdr:spPr bwMode="auto">
        <a:xfrm>
          <a:off x="19050" y="7727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9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9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9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9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9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9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9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9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9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NOVEMBER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9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9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9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9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20</xdr:row>
      <xdr:rowOff>143328</xdr:rowOff>
    </xdr:from>
    <xdr:to>
      <xdr:col>4</xdr:col>
      <xdr:colOff>707431</xdr:colOff>
      <xdr:row>20</xdr:row>
      <xdr:rowOff>159949</xdr:rowOff>
    </xdr:to>
    <xdr:cxnSp macro="">
      <xdr:nvCxnSpPr>
        <xdr:cNvPr id="29" name="Straight Connector 28">
          <a:extLst>
            <a:ext uri="{FF2B5EF4-FFF2-40B4-BE49-F238E27FC236}">
              <a16:creationId xmlns:a16="http://schemas.microsoft.com/office/drawing/2014/main" id="{00000000-0008-0000-1900-00001D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228599</xdr:colOff>
      <xdr:row>18</xdr:row>
      <xdr:rowOff>161471</xdr:rowOff>
    </xdr:from>
    <xdr:to>
      <xdr:col>4</xdr:col>
      <xdr:colOff>698360</xdr:colOff>
      <xdr:row>18</xdr:row>
      <xdr:rowOff>178092</xdr:rowOff>
    </xdr:to>
    <xdr:cxnSp macro="">
      <xdr:nvCxnSpPr>
        <xdr:cNvPr id="30" name="Straight Connector 29">
          <a:extLst>
            <a:ext uri="{FF2B5EF4-FFF2-40B4-BE49-F238E27FC236}">
              <a16:creationId xmlns:a16="http://schemas.microsoft.com/office/drawing/2014/main" id="{00000000-0008-0000-1900-00001E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A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A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A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A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A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A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A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A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A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A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A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A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39</xdr:row>
      <xdr:rowOff>19049</xdr:rowOff>
    </xdr:from>
    <xdr:to>
      <xdr:col>21</xdr:col>
      <xdr:colOff>295275</xdr:colOff>
      <xdr:row>42</xdr:row>
      <xdr:rowOff>57150</xdr:rowOff>
    </xdr:to>
    <xdr:sp macro="" textlink="">
      <xdr:nvSpPr>
        <xdr:cNvPr id="14" name="Text Box 14">
          <a:extLst>
            <a:ext uri="{FF2B5EF4-FFF2-40B4-BE49-F238E27FC236}">
              <a16:creationId xmlns:a16="http://schemas.microsoft.com/office/drawing/2014/main" id="{00000000-0008-0000-1A00-00000E000000}"/>
            </a:ext>
          </a:extLst>
        </xdr:cNvPr>
        <xdr:cNvSpPr txBox="1">
          <a:spLocks noChangeArrowheads="1"/>
        </xdr:cNvSpPr>
      </xdr:nvSpPr>
      <xdr:spPr bwMode="auto">
        <a:xfrm>
          <a:off x="19050" y="7727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A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A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A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A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A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A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A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A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A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DESEMBER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A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A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A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A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20</xdr:row>
      <xdr:rowOff>143328</xdr:rowOff>
    </xdr:from>
    <xdr:to>
      <xdr:col>4</xdr:col>
      <xdr:colOff>707431</xdr:colOff>
      <xdr:row>20</xdr:row>
      <xdr:rowOff>159949</xdr:rowOff>
    </xdr:to>
    <xdr:cxnSp macro="">
      <xdr:nvCxnSpPr>
        <xdr:cNvPr id="29" name="Straight Connector 28">
          <a:extLst>
            <a:ext uri="{FF2B5EF4-FFF2-40B4-BE49-F238E27FC236}">
              <a16:creationId xmlns:a16="http://schemas.microsoft.com/office/drawing/2014/main" id="{00000000-0008-0000-1A00-00001D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228599</xdr:colOff>
      <xdr:row>18</xdr:row>
      <xdr:rowOff>161471</xdr:rowOff>
    </xdr:from>
    <xdr:to>
      <xdr:col>4</xdr:col>
      <xdr:colOff>698360</xdr:colOff>
      <xdr:row>18</xdr:row>
      <xdr:rowOff>178092</xdr:rowOff>
    </xdr:to>
    <xdr:cxnSp macro="">
      <xdr:nvCxnSpPr>
        <xdr:cNvPr id="30" name="Straight Connector 29">
          <a:extLst>
            <a:ext uri="{FF2B5EF4-FFF2-40B4-BE49-F238E27FC236}">
              <a16:creationId xmlns:a16="http://schemas.microsoft.com/office/drawing/2014/main" id="{00000000-0008-0000-1A00-00001E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7.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B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B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B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B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B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B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B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B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B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B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B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B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38</xdr:row>
      <xdr:rowOff>19049</xdr:rowOff>
    </xdr:from>
    <xdr:to>
      <xdr:col>21</xdr:col>
      <xdr:colOff>295275</xdr:colOff>
      <xdr:row>41</xdr:row>
      <xdr:rowOff>57150</xdr:rowOff>
    </xdr:to>
    <xdr:sp macro="" textlink="">
      <xdr:nvSpPr>
        <xdr:cNvPr id="14" name="Text Box 14">
          <a:extLst>
            <a:ext uri="{FF2B5EF4-FFF2-40B4-BE49-F238E27FC236}">
              <a16:creationId xmlns:a16="http://schemas.microsoft.com/office/drawing/2014/main" id="{00000000-0008-0000-1B00-00000E000000}"/>
            </a:ext>
          </a:extLst>
        </xdr:cNvPr>
        <xdr:cNvSpPr txBox="1">
          <a:spLocks noChangeArrowheads="1"/>
        </xdr:cNvSpPr>
      </xdr:nvSpPr>
      <xdr:spPr bwMode="auto">
        <a:xfrm>
          <a:off x="19050" y="7727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B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B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B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B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B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B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B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B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B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B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B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B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B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228599</xdr:colOff>
      <xdr:row>18</xdr:row>
      <xdr:rowOff>161471</xdr:rowOff>
    </xdr:from>
    <xdr:to>
      <xdr:col>4</xdr:col>
      <xdr:colOff>698360</xdr:colOff>
      <xdr:row>18</xdr:row>
      <xdr:rowOff>178092</xdr:rowOff>
    </xdr:to>
    <xdr:cxnSp macro="">
      <xdr:nvCxnSpPr>
        <xdr:cNvPr id="30" name="Straight Connector 29">
          <a:extLst>
            <a:ext uri="{FF2B5EF4-FFF2-40B4-BE49-F238E27FC236}">
              <a16:creationId xmlns:a16="http://schemas.microsoft.com/office/drawing/2014/main" id="{00000000-0008-0000-1B00-00001E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199572</xdr:colOff>
      <xdr:row>20</xdr:row>
      <xdr:rowOff>145143</xdr:rowOff>
    </xdr:from>
    <xdr:to>
      <xdr:col>4</xdr:col>
      <xdr:colOff>669333</xdr:colOff>
      <xdr:row>20</xdr:row>
      <xdr:rowOff>161764</xdr:rowOff>
    </xdr:to>
    <xdr:cxnSp macro="">
      <xdr:nvCxnSpPr>
        <xdr:cNvPr id="31" name="Straight Connector 30">
          <a:extLst>
            <a:ext uri="{FF2B5EF4-FFF2-40B4-BE49-F238E27FC236}">
              <a16:creationId xmlns:a16="http://schemas.microsoft.com/office/drawing/2014/main" id="{00000000-0008-0000-1B00-00001F000000}"/>
            </a:ext>
          </a:extLst>
        </xdr:cNvPr>
        <xdr:cNvCxnSpPr/>
      </xdr:nvCxnSpPr>
      <xdr:spPr bwMode="auto">
        <a:xfrm flipV="1">
          <a:off x="4971143" y="369207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8.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C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C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C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C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C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C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C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C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C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C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C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C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38</xdr:row>
      <xdr:rowOff>19049</xdr:rowOff>
    </xdr:from>
    <xdr:to>
      <xdr:col>21</xdr:col>
      <xdr:colOff>295275</xdr:colOff>
      <xdr:row>41</xdr:row>
      <xdr:rowOff>57150</xdr:rowOff>
    </xdr:to>
    <xdr:sp macro="" textlink="">
      <xdr:nvSpPr>
        <xdr:cNvPr id="14" name="Text Box 14">
          <a:extLst>
            <a:ext uri="{FF2B5EF4-FFF2-40B4-BE49-F238E27FC236}">
              <a16:creationId xmlns:a16="http://schemas.microsoft.com/office/drawing/2014/main" id="{00000000-0008-0000-1C00-00000E000000}"/>
            </a:ext>
          </a:extLst>
        </xdr:cNvPr>
        <xdr:cNvSpPr txBox="1">
          <a:spLocks noChangeArrowheads="1"/>
        </xdr:cNvSpPr>
      </xdr:nvSpPr>
      <xdr:spPr bwMode="auto">
        <a:xfrm>
          <a:off x="19050" y="7473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twoCellAnchor editAs="oneCell">
    <xdr:from>
      <xdr:col>0</xdr:col>
      <xdr:colOff>0</xdr:colOff>
      <xdr:row>0</xdr:row>
      <xdr:rowOff>0</xdr:rowOff>
    </xdr:from>
    <xdr:to>
      <xdr:col>1</xdr:col>
      <xdr:colOff>1106182</xdr:colOff>
      <xdr:row>2</xdr:row>
      <xdr:rowOff>54622</xdr:rowOff>
    </xdr:to>
    <xdr:pic>
      <xdr:nvPicPr>
        <xdr:cNvPr id="15" name="Picture 14">
          <a:extLst>
            <a:ext uri="{FF2B5EF4-FFF2-40B4-BE49-F238E27FC236}">
              <a16:creationId xmlns:a16="http://schemas.microsoft.com/office/drawing/2014/main" id="{00000000-0008-0000-1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C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C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C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C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C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C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C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C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C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2021 DESEMBER 003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C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C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C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1</xdr:col>
      <xdr:colOff>1106182</xdr:colOff>
      <xdr:row>2</xdr:row>
      <xdr:rowOff>54622</xdr:rowOff>
    </xdr:to>
    <xdr:pic>
      <xdr:nvPicPr>
        <xdr:cNvPr id="28" name="Picture 27">
          <a:extLst>
            <a:ext uri="{FF2B5EF4-FFF2-40B4-BE49-F238E27FC236}">
              <a16:creationId xmlns:a16="http://schemas.microsoft.com/office/drawing/2014/main" id="{00000000-0008-0000-1C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63382" cy="38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237670</xdr:colOff>
      <xdr:row>20</xdr:row>
      <xdr:rowOff>143328</xdr:rowOff>
    </xdr:from>
    <xdr:to>
      <xdr:col>4</xdr:col>
      <xdr:colOff>707431</xdr:colOff>
      <xdr:row>20</xdr:row>
      <xdr:rowOff>159949</xdr:rowOff>
    </xdr:to>
    <xdr:cxnSp macro="">
      <xdr:nvCxnSpPr>
        <xdr:cNvPr id="29" name="Straight Connector 28">
          <a:extLst>
            <a:ext uri="{FF2B5EF4-FFF2-40B4-BE49-F238E27FC236}">
              <a16:creationId xmlns:a16="http://schemas.microsoft.com/office/drawing/2014/main" id="{00000000-0008-0000-1C00-00001D000000}"/>
            </a:ext>
          </a:extLst>
        </xdr:cNvPr>
        <xdr:cNvCxnSpPr/>
      </xdr:nvCxnSpPr>
      <xdr:spPr bwMode="auto">
        <a:xfrm flipV="1">
          <a:off x="5006520" y="3661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228599</xdr:colOff>
      <xdr:row>18</xdr:row>
      <xdr:rowOff>161471</xdr:rowOff>
    </xdr:from>
    <xdr:to>
      <xdr:col>4</xdr:col>
      <xdr:colOff>698360</xdr:colOff>
      <xdr:row>18</xdr:row>
      <xdr:rowOff>178092</xdr:rowOff>
    </xdr:to>
    <xdr:cxnSp macro="">
      <xdr:nvCxnSpPr>
        <xdr:cNvPr id="30" name="Straight Connector 29">
          <a:extLst>
            <a:ext uri="{FF2B5EF4-FFF2-40B4-BE49-F238E27FC236}">
              <a16:creationId xmlns:a16="http://schemas.microsoft.com/office/drawing/2014/main" id="{00000000-0008-0000-1C00-00001E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9.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D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D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D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D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D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D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D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D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D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D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D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D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38</xdr:row>
      <xdr:rowOff>19049</xdr:rowOff>
    </xdr:from>
    <xdr:to>
      <xdr:col>21</xdr:col>
      <xdr:colOff>295275</xdr:colOff>
      <xdr:row>41</xdr:row>
      <xdr:rowOff>57150</xdr:rowOff>
    </xdr:to>
    <xdr:sp macro="" textlink="">
      <xdr:nvSpPr>
        <xdr:cNvPr id="14" name="Text Box 14">
          <a:extLst>
            <a:ext uri="{FF2B5EF4-FFF2-40B4-BE49-F238E27FC236}">
              <a16:creationId xmlns:a16="http://schemas.microsoft.com/office/drawing/2014/main" id="{00000000-0008-0000-1D00-00000E000000}"/>
            </a:ext>
          </a:extLst>
        </xdr:cNvPr>
        <xdr:cNvSpPr txBox="1">
          <a:spLocks noChangeArrowheads="1"/>
        </xdr:cNvSpPr>
      </xdr:nvSpPr>
      <xdr:spPr bwMode="auto">
        <a:xfrm>
          <a:off x="19050" y="7219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1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D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D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D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D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D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D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D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D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D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D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D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D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1D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29" name="Straight Connector 28">
          <a:extLst>
            <a:ext uri="{FF2B5EF4-FFF2-40B4-BE49-F238E27FC236}">
              <a16:creationId xmlns:a16="http://schemas.microsoft.com/office/drawing/2014/main" id="{00000000-0008-0000-1D00-00001D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199572</xdr:colOff>
      <xdr:row>20</xdr:row>
      <xdr:rowOff>145143</xdr:rowOff>
    </xdr:from>
    <xdr:to>
      <xdr:col>4</xdr:col>
      <xdr:colOff>669333</xdr:colOff>
      <xdr:row>20</xdr:row>
      <xdr:rowOff>161764</xdr:rowOff>
    </xdr:to>
    <xdr:cxnSp macro="">
      <xdr:nvCxnSpPr>
        <xdr:cNvPr id="30" name="Straight Connector 29">
          <a:extLst>
            <a:ext uri="{FF2B5EF4-FFF2-40B4-BE49-F238E27FC236}">
              <a16:creationId xmlns:a16="http://schemas.microsoft.com/office/drawing/2014/main" id="{00000000-0008-0000-1D00-00001E000000}"/>
            </a:ext>
          </a:extLst>
        </xdr:cNvPr>
        <xdr:cNvCxnSpPr/>
      </xdr:nvCxnSpPr>
      <xdr:spPr bwMode="auto">
        <a:xfrm flipV="1">
          <a:off x="4968422" y="366304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E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E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E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E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E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E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E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E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E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E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E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E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40</xdr:row>
      <xdr:rowOff>19049</xdr:rowOff>
    </xdr:from>
    <xdr:to>
      <xdr:col>21</xdr:col>
      <xdr:colOff>295275</xdr:colOff>
      <xdr:row>43</xdr:row>
      <xdr:rowOff>57150</xdr:rowOff>
    </xdr:to>
    <xdr:sp macro="" textlink="">
      <xdr:nvSpPr>
        <xdr:cNvPr id="14" name="Text Box 14">
          <a:extLst>
            <a:ext uri="{FF2B5EF4-FFF2-40B4-BE49-F238E27FC236}">
              <a16:creationId xmlns:a16="http://schemas.microsoft.com/office/drawing/2014/main" id="{00000000-0008-0000-1E00-00000E000000}"/>
            </a:ext>
          </a:extLst>
        </xdr:cNvPr>
        <xdr:cNvSpPr txBox="1">
          <a:spLocks noChangeArrowheads="1"/>
        </xdr:cNvSpPr>
      </xdr:nvSpPr>
      <xdr:spPr bwMode="auto">
        <a:xfrm>
          <a:off x="19050" y="7219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1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E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E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E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E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E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E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E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E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E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E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E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E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1E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29" name="Straight Connector 28">
          <a:extLst>
            <a:ext uri="{FF2B5EF4-FFF2-40B4-BE49-F238E27FC236}">
              <a16:creationId xmlns:a16="http://schemas.microsoft.com/office/drawing/2014/main" id="{00000000-0008-0000-1E00-00001D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199572</xdr:colOff>
      <xdr:row>20</xdr:row>
      <xdr:rowOff>145143</xdr:rowOff>
    </xdr:from>
    <xdr:to>
      <xdr:col>4</xdr:col>
      <xdr:colOff>669333</xdr:colOff>
      <xdr:row>20</xdr:row>
      <xdr:rowOff>161764</xdr:rowOff>
    </xdr:to>
    <xdr:cxnSp macro="">
      <xdr:nvCxnSpPr>
        <xdr:cNvPr id="30" name="Straight Connector 29">
          <a:extLst>
            <a:ext uri="{FF2B5EF4-FFF2-40B4-BE49-F238E27FC236}">
              <a16:creationId xmlns:a16="http://schemas.microsoft.com/office/drawing/2014/main" id="{00000000-0008-0000-1E00-00001E000000}"/>
            </a:ext>
          </a:extLst>
        </xdr:cNvPr>
        <xdr:cNvCxnSpPr/>
      </xdr:nvCxnSpPr>
      <xdr:spPr bwMode="auto">
        <a:xfrm flipV="1">
          <a:off x="4968422" y="366304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1.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1F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1F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F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F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1F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1F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1F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1F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1F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F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1F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1F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43</xdr:row>
      <xdr:rowOff>19049</xdr:rowOff>
    </xdr:from>
    <xdr:to>
      <xdr:col>21</xdr:col>
      <xdr:colOff>295275</xdr:colOff>
      <xdr:row>46</xdr:row>
      <xdr:rowOff>57150</xdr:rowOff>
    </xdr:to>
    <xdr:sp macro="" textlink="">
      <xdr:nvSpPr>
        <xdr:cNvPr id="14" name="Text Box 14">
          <a:extLst>
            <a:ext uri="{FF2B5EF4-FFF2-40B4-BE49-F238E27FC236}">
              <a16:creationId xmlns:a16="http://schemas.microsoft.com/office/drawing/2014/main" id="{00000000-0008-0000-1F00-00000E000000}"/>
            </a:ext>
          </a:extLst>
        </xdr:cNvPr>
        <xdr:cNvSpPr txBox="1">
          <a:spLocks noChangeArrowheads="1"/>
        </xdr:cNvSpPr>
      </xdr:nvSpPr>
      <xdr:spPr bwMode="auto">
        <a:xfrm>
          <a:off x="19050" y="7727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615488--&gt; ORDER NOVEMBER'21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1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1F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1F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1F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1F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1F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1F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1F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1F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1F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1F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1F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1F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1F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32" name="Straight Connector 31">
          <a:extLst>
            <a:ext uri="{FF2B5EF4-FFF2-40B4-BE49-F238E27FC236}">
              <a16:creationId xmlns:a16="http://schemas.microsoft.com/office/drawing/2014/main" id="{00000000-0008-0000-1F00-000020000000}"/>
            </a:ext>
          </a:extLst>
        </xdr:cNvPr>
        <xdr:cNvCxnSpPr/>
      </xdr:nvCxnSpPr>
      <xdr:spPr bwMode="auto">
        <a:xfrm flipV="1">
          <a:off x="5000170" y="396240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199572</xdr:colOff>
      <xdr:row>20</xdr:row>
      <xdr:rowOff>145143</xdr:rowOff>
    </xdr:from>
    <xdr:to>
      <xdr:col>4</xdr:col>
      <xdr:colOff>669333</xdr:colOff>
      <xdr:row>20</xdr:row>
      <xdr:rowOff>161764</xdr:rowOff>
    </xdr:to>
    <xdr:cxnSp macro="">
      <xdr:nvCxnSpPr>
        <xdr:cNvPr id="33" name="Straight Connector 32">
          <a:extLst>
            <a:ext uri="{FF2B5EF4-FFF2-40B4-BE49-F238E27FC236}">
              <a16:creationId xmlns:a16="http://schemas.microsoft.com/office/drawing/2014/main" id="{00000000-0008-0000-1F00-000021000000}"/>
            </a:ext>
          </a:extLst>
        </xdr:cNvPr>
        <xdr:cNvCxnSpPr/>
      </xdr:nvCxnSpPr>
      <xdr:spPr bwMode="auto">
        <a:xfrm flipV="1">
          <a:off x="4971143" y="445407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0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0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0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0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0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0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0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0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0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0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0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0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37</xdr:row>
      <xdr:rowOff>19049</xdr:rowOff>
    </xdr:from>
    <xdr:to>
      <xdr:col>21</xdr:col>
      <xdr:colOff>295275</xdr:colOff>
      <xdr:row>40</xdr:row>
      <xdr:rowOff>57150</xdr:rowOff>
    </xdr:to>
    <xdr:sp macro="" textlink="">
      <xdr:nvSpPr>
        <xdr:cNvPr id="14" name="Text Box 14">
          <a:extLst>
            <a:ext uri="{FF2B5EF4-FFF2-40B4-BE49-F238E27FC236}">
              <a16:creationId xmlns:a16="http://schemas.microsoft.com/office/drawing/2014/main" id="{00000000-0008-0000-2000-00000E000000}"/>
            </a:ext>
          </a:extLst>
        </xdr:cNvPr>
        <xdr:cNvSpPr txBox="1">
          <a:spLocks noChangeArrowheads="1"/>
        </xdr:cNvSpPr>
      </xdr:nvSpPr>
      <xdr:spPr bwMode="auto">
        <a:xfrm>
          <a:off x="19050" y="7727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0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0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0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0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0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0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0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0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0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0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0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0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0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31" name="Straight Connector 30">
          <a:extLst>
            <a:ext uri="{FF2B5EF4-FFF2-40B4-BE49-F238E27FC236}">
              <a16:creationId xmlns:a16="http://schemas.microsoft.com/office/drawing/2014/main" id="{00000000-0008-0000-2000-00001F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199572</xdr:colOff>
      <xdr:row>20</xdr:row>
      <xdr:rowOff>145143</xdr:rowOff>
    </xdr:from>
    <xdr:to>
      <xdr:col>4</xdr:col>
      <xdr:colOff>669333</xdr:colOff>
      <xdr:row>20</xdr:row>
      <xdr:rowOff>161764</xdr:rowOff>
    </xdr:to>
    <xdr:cxnSp macro="">
      <xdr:nvCxnSpPr>
        <xdr:cNvPr id="32" name="Straight Connector 31">
          <a:extLst>
            <a:ext uri="{FF2B5EF4-FFF2-40B4-BE49-F238E27FC236}">
              <a16:creationId xmlns:a16="http://schemas.microsoft.com/office/drawing/2014/main" id="{00000000-0008-0000-2000-000020000000}"/>
            </a:ext>
          </a:extLst>
        </xdr:cNvPr>
        <xdr:cNvCxnSpPr/>
      </xdr:nvCxnSpPr>
      <xdr:spPr bwMode="auto">
        <a:xfrm flipV="1">
          <a:off x="4968422" y="366304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3.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1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1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1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1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1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1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1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1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1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1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1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1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38</xdr:row>
      <xdr:rowOff>19049</xdr:rowOff>
    </xdr:from>
    <xdr:to>
      <xdr:col>21</xdr:col>
      <xdr:colOff>295275</xdr:colOff>
      <xdr:row>41</xdr:row>
      <xdr:rowOff>57150</xdr:rowOff>
    </xdr:to>
    <xdr:sp macro="" textlink="">
      <xdr:nvSpPr>
        <xdr:cNvPr id="14" name="Text Box 14">
          <a:extLst>
            <a:ext uri="{FF2B5EF4-FFF2-40B4-BE49-F238E27FC236}">
              <a16:creationId xmlns:a16="http://schemas.microsoft.com/office/drawing/2014/main" id="{00000000-0008-0000-2100-00000E000000}"/>
            </a:ext>
          </a:extLst>
        </xdr:cNvPr>
        <xdr:cNvSpPr txBox="1">
          <a:spLocks noChangeArrowheads="1"/>
        </xdr:cNvSpPr>
      </xdr:nvSpPr>
      <xdr:spPr bwMode="auto">
        <a:xfrm>
          <a:off x="19050" y="6965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1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1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1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1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1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1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1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1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1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1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1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1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1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29" name="Straight Connector 28">
          <a:extLst>
            <a:ext uri="{FF2B5EF4-FFF2-40B4-BE49-F238E27FC236}">
              <a16:creationId xmlns:a16="http://schemas.microsoft.com/office/drawing/2014/main" id="{00000000-0008-0000-2100-00001D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207735</xdr:colOff>
      <xdr:row>20</xdr:row>
      <xdr:rowOff>150585</xdr:rowOff>
    </xdr:from>
    <xdr:to>
      <xdr:col>4</xdr:col>
      <xdr:colOff>677496</xdr:colOff>
      <xdr:row>20</xdr:row>
      <xdr:rowOff>167206</xdr:rowOff>
    </xdr:to>
    <xdr:cxnSp macro="">
      <xdr:nvCxnSpPr>
        <xdr:cNvPr id="31" name="Straight Connector 30">
          <a:extLst>
            <a:ext uri="{FF2B5EF4-FFF2-40B4-BE49-F238E27FC236}">
              <a16:creationId xmlns:a16="http://schemas.microsoft.com/office/drawing/2014/main" id="{00000000-0008-0000-2100-00001F000000}"/>
            </a:ext>
          </a:extLst>
        </xdr:cNvPr>
        <xdr:cNvCxnSpPr/>
      </xdr:nvCxnSpPr>
      <xdr:spPr bwMode="auto">
        <a:xfrm flipV="1">
          <a:off x="4979306" y="36975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4.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2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2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2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2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2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2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2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2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2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2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2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2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40</xdr:row>
      <xdr:rowOff>19049</xdr:rowOff>
    </xdr:from>
    <xdr:to>
      <xdr:col>21</xdr:col>
      <xdr:colOff>295275</xdr:colOff>
      <xdr:row>43</xdr:row>
      <xdr:rowOff>57150</xdr:rowOff>
    </xdr:to>
    <xdr:sp macro="" textlink="">
      <xdr:nvSpPr>
        <xdr:cNvPr id="14" name="Text Box 14">
          <a:extLst>
            <a:ext uri="{FF2B5EF4-FFF2-40B4-BE49-F238E27FC236}">
              <a16:creationId xmlns:a16="http://schemas.microsoft.com/office/drawing/2014/main" id="{00000000-0008-0000-2200-00000E000000}"/>
            </a:ext>
          </a:extLst>
        </xdr:cNvPr>
        <xdr:cNvSpPr txBox="1">
          <a:spLocks noChangeArrowheads="1"/>
        </xdr:cNvSpPr>
      </xdr:nvSpPr>
      <xdr:spPr bwMode="auto">
        <a:xfrm>
          <a:off x="19050" y="7219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2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2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2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2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2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2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2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2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2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2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2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2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2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29" name="Straight Connector 28">
          <a:extLst>
            <a:ext uri="{FF2B5EF4-FFF2-40B4-BE49-F238E27FC236}">
              <a16:creationId xmlns:a16="http://schemas.microsoft.com/office/drawing/2014/main" id="{00000000-0008-0000-2200-00001D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207735</xdr:colOff>
      <xdr:row>20</xdr:row>
      <xdr:rowOff>150585</xdr:rowOff>
    </xdr:from>
    <xdr:to>
      <xdr:col>4</xdr:col>
      <xdr:colOff>677496</xdr:colOff>
      <xdr:row>20</xdr:row>
      <xdr:rowOff>167206</xdr:rowOff>
    </xdr:to>
    <xdr:cxnSp macro="">
      <xdr:nvCxnSpPr>
        <xdr:cNvPr id="30" name="Straight Connector 29">
          <a:extLst>
            <a:ext uri="{FF2B5EF4-FFF2-40B4-BE49-F238E27FC236}">
              <a16:creationId xmlns:a16="http://schemas.microsoft.com/office/drawing/2014/main" id="{00000000-0008-0000-2200-00001E000000}"/>
            </a:ext>
          </a:extLst>
        </xdr:cNvPr>
        <xdr:cNvCxnSpPr/>
      </xdr:nvCxnSpPr>
      <xdr:spPr bwMode="auto">
        <a:xfrm flipV="1">
          <a:off x="4976585" y="3668485"/>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5.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3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3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3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3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3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3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3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3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3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3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3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3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37</xdr:row>
      <xdr:rowOff>19049</xdr:rowOff>
    </xdr:from>
    <xdr:to>
      <xdr:col>21</xdr:col>
      <xdr:colOff>295275</xdr:colOff>
      <xdr:row>40</xdr:row>
      <xdr:rowOff>57150</xdr:rowOff>
    </xdr:to>
    <xdr:sp macro="" textlink="">
      <xdr:nvSpPr>
        <xdr:cNvPr id="14" name="Text Box 14">
          <a:extLst>
            <a:ext uri="{FF2B5EF4-FFF2-40B4-BE49-F238E27FC236}">
              <a16:creationId xmlns:a16="http://schemas.microsoft.com/office/drawing/2014/main" id="{00000000-0008-0000-2300-00000E000000}"/>
            </a:ext>
          </a:extLst>
        </xdr:cNvPr>
        <xdr:cNvSpPr txBox="1">
          <a:spLocks noChangeArrowheads="1"/>
        </xdr:cNvSpPr>
      </xdr:nvSpPr>
      <xdr:spPr bwMode="auto">
        <a:xfrm>
          <a:off x="19050" y="7219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3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3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3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3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3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3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3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3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3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008</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3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3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3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3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29" name="Straight Connector 28">
          <a:extLst>
            <a:ext uri="{FF2B5EF4-FFF2-40B4-BE49-F238E27FC236}">
              <a16:creationId xmlns:a16="http://schemas.microsoft.com/office/drawing/2014/main" id="{00000000-0008-0000-2300-00001D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207735</xdr:colOff>
      <xdr:row>19</xdr:row>
      <xdr:rowOff>150585</xdr:rowOff>
    </xdr:from>
    <xdr:to>
      <xdr:col>4</xdr:col>
      <xdr:colOff>677496</xdr:colOff>
      <xdr:row>19</xdr:row>
      <xdr:rowOff>167206</xdr:rowOff>
    </xdr:to>
    <xdr:cxnSp macro="">
      <xdr:nvCxnSpPr>
        <xdr:cNvPr id="30" name="Straight Connector 29">
          <a:extLst>
            <a:ext uri="{FF2B5EF4-FFF2-40B4-BE49-F238E27FC236}">
              <a16:creationId xmlns:a16="http://schemas.microsoft.com/office/drawing/2014/main" id="{00000000-0008-0000-2300-00001E000000}"/>
            </a:ext>
          </a:extLst>
        </xdr:cNvPr>
        <xdr:cNvCxnSpPr/>
      </xdr:nvCxnSpPr>
      <xdr:spPr bwMode="auto">
        <a:xfrm flipV="1">
          <a:off x="4976585" y="3668485"/>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4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4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4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4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4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4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4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4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4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4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4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4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42</xdr:row>
      <xdr:rowOff>19049</xdr:rowOff>
    </xdr:from>
    <xdr:to>
      <xdr:col>21</xdr:col>
      <xdr:colOff>295275</xdr:colOff>
      <xdr:row>45</xdr:row>
      <xdr:rowOff>57150</xdr:rowOff>
    </xdr:to>
    <xdr:sp macro="" textlink="">
      <xdr:nvSpPr>
        <xdr:cNvPr id="14" name="Text Box 14">
          <a:extLst>
            <a:ext uri="{FF2B5EF4-FFF2-40B4-BE49-F238E27FC236}">
              <a16:creationId xmlns:a16="http://schemas.microsoft.com/office/drawing/2014/main" id="{00000000-0008-0000-2400-00000E000000}"/>
            </a:ext>
          </a:extLst>
        </xdr:cNvPr>
        <xdr:cNvSpPr txBox="1">
          <a:spLocks noChangeArrowheads="1"/>
        </xdr:cNvSpPr>
      </xdr:nvSpPr>
      <xdr:spPr bwMode="auto">
        <a:xfrm>
          <a:off x="19050" y="7219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4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4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4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4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4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4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4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4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4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4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4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4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4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29" name="Straight Connector 28">
          <a:extLst>
            <a:ext uri="{FF2B5EF4-FFF2-40B4-BE49-F238E27FC236}">
              <a16:creationId xmlns:a16="http://schemas.microsoft.com/office/drawing/2014/main" id="{00000000-0008-0000-2400-00001D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207735</xdr:colOff>
      <xdr:row>20</xdr:row>
      <xdr:rowOff>150585</xdr:rowOff>
    </xdr:from>
    <xdr:to>
      <xdr:col>4</xdr:col>
      <xdr:colOff>677496</xdr:colOff>
      <xdr:row>20</xdr:row>
      <xdr:rowOff>167206</xdr:rowOff>
    </xdr:to>
    <xdr:cxnSp macro="">
      <xdr:nvCxnSpPr>
        <xdr:cNvPr id="30" name="Straight Connector 29">
          <a:extLst>
            <a:ext uri="{FF2B5EF4-FFF2-40B4-BE49-F238E27FC236}">
              <a16:creationId xmlns:a16="http://schemas.microsoft.com/office/drawing/2014/main" id="{00000000-0008-0000-2400-00001E000000}"/>
            </a:ext>
          </a:extLst>
        </xdr:cNvPr>
        <xdr:cNvCxnSpPr/>
      </xdr:nvCxnSpPr>
      <xdr:spPr bwMode="auto">
        <a:xfrm flipV="1">
          <a:off x="4976585" y="3668485"/>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7.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500-000002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500-000003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500-000004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500-000005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500-000006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500-000007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500-000008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500-000009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500-00000A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500-00000B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500-00000C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500-00000D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39</xdr:row>
      <xdr:rowOff>19049</xdr:rowOff>
    </xdr:from>
    <xdr:to>
      <xdr:col>21</xdr:col>
      <xdr:colOff>295275</xdr:colOff>
      <xdr:row>42</xdr:row>
      <xdr:rowOff>57150</xdr:rowOff>
    </xdr:to>
    <xdr:sp macro="" textlink="">
      <xdr:nvSpPr>
        <xdr:cNvPr id="14" name="Text Box 14">
          <a:extLst>
            <a:ext uri="{FF2B5EF4-FFF2-40B4-BE49-F238E27FC236}">
              <a16:creationId xmlns:a16="http://schemas.microsoft.com/office/drawing/2014/main" id="{00000000-0008-0000-2500-00000E000000}"/>
            </a:ext>
          </a:extLst>
        </xdr:cNvPr>
        <xdr:cNvSpPr txBox="1">
          <a:spLocks noChangeArrowheads="1"/>
        </xdr:cNvSpPr>
      </xdr:nvSpPr>
      <xdr:spPr bwMode="auto">
        <a:xfrm>
          <a:off x="19050" y="8235949"/>
          <a:ext cx="14316075" cy="7874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500-000010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500-000011000000}"/>
            </a:ext>
          </a:extLst>
        </xdr:cNvPr>
        <xdr:cNvSpPr>
          <a:spLocks noChangeShapeType="1"/>
        </xdr:cNvSpPr>
      </xdr:nvSpPr>
      <xdr:spPr bwMode="auto">
        <a:xfrm flipV="1">
          <a:off x="41783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500-000012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500-000013000000}"/>
            </a:ext>
          </a:extLst>
        </xdr:cNvPr>
        <xdr:cNvSpPr>
          <a:spLocks noChangeShapeType="1"/>
        </xdr:cNvSpPr>
      </xdr:nvSpPr>
      <xdr:spPr bwMode="auto">
        <a:xfrm flipV="1">
          <a:off x="70262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500-000014000000}"/>
            </a:ext>
          </a:extLst>
        </xdr:cNvPr>
        <xdr:cNvSpPr>
          <a:spLocks noChangeShapeType="1"/>
        </xdr:cNvSpPr>
      </xdr:nvSpPr>
      <xdr:spPr bwMode="auto">
        <a:xfrm flipV="1">
          <a:off x="72548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500-000015000000}"/>
            </a:ext>
          </a:extLst>
        </xdr:cNvPr>
        <xdr:cNvSpPr txBox="1">
          <a:spLocks noChangeArrowheads="1"/>
        </xdr:cNvSpPr>
      </xdr:nvSpPr>
      <xdr:spPr bwMode="auto">
        <a:xfrm>
          <a:off x="61232" y="345169"/>
          <a:ext cx="33147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500-000016000000}"/>
            </a:ext>
          </a:extLst>
        </xdr:cNvPr>
        <xdr:cNvSpPr>
          <a:spLocks noChangeShapeType="1"/>
        </xdr:cNvSpPr>
      </xdr:nvSpPr>
      <xdr:spPr bwMode="auto">
        <a:xfrm flipV="1">
          <a:off x="60801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500-000017000000}"/>
            </a:ext>
          </a:extLst>
        </xdr:cNvPr>
        <xdr:cNvSpPr>
          <a:spLocks noChangeShapeType="1"/>
        </xdr:cNvSpPr>
      </xdr:nvSpPr>
      <xdr:spPr bwMode="auto">
        <a:xfrm flipV="1">
          <a:off x="43688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500-000018000000}"/>
            </a:ext>
          </a:extLst>
        </xdr:cNvPr>
        <xdr:cNvSpPr txBox="1">
          <a:spLocks noChangeArrowheads="1"/>
        </xdr:cNvSpPr>
      </xdr:nvSpPr>
      <xdr:spPr bwMode="auto">
        <a:xfrm>
          <a:off x="119348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2021 DESEMBER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500-000019000000}"/>
            </a:ext>
          </a:extLst>
        </xdr:cNvPr>
        <xdr:cNvSpPr>
          <a:spLocks noChangeShapeType="1"/>
        </xdr:cNvSpPr>
      </xdr:nvSpPr>
      <xdr:spPr bwMode="auto">
        <a:xfrm flipV="1">
          <a:off x="62801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500-00001A000000}"/>
            </a:ext>
          </a:extLst>
        </xdr:cNvPr>
        <xdr:cNvSpPr>
          <a:spLocks noChangeShapeType="1"/>
        </xdr:cNvSpPr>
      </xdr:nvSpPr>
      <xdr:spPr bwMode="auto">
        <a:xfrm flipV="1">
          <a:off x="70453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500-00001B000000}"/>
            </a:ext>
          </a:extLst>
        </xdr:cNvPr>
        <xdr:cNvSpPr>
          <a:spLocks noChangeShapeType="1"/>
        </xdr:cNvSpPr>
      </xdr:nvSpPr>
      <xdr:spPr bwMode="auto">
        <a:xfrm flipV="1">
          <a:off x="72929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5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29" name="Straight Connector 28">
          <a:extLst>
            <a:ext uri="{FF2B5EF4-FFF2-40B4-BE49-F238E27FC236}">
              <a16:creationId xmlns:a16="http://schemas.microsoft.com/office/drawing/2014/main" id="{00000000-0008-0000-2500-00001D000000}"/>
            </a:ext>
          </a:extLst>
        </xdr:cNvPr>
        <xdr:cNvCxnSpPr/>
      </xdr:nvCxnSpPr>
      <xdr:spPr bwMode="auto">
        <a:xfrm flipV="1">
          <a:off x="4997449" y="31713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207735</xdr:colOff>
      <xdr:row>20</xdr:row>
      <xdr:rowOff>150585</xdr:rowOff>
    </xdr:from>
    <xdr:to>
      <xdr:col>4</xdr:col>
      <xdr:colOff>677496</xdr:colOff>
      <xdr:row>20</xdr:row>
      <xdr:rowOff>167206</xdr:rowOff>
    </xdr:to>
    <xdr:cxnSp macro="">
      <xdr:nvCxnSpPr>
        <xdr:cNvPr id="31" name="Straight Connector 30">
          <a:extLst>
            <a:ext uri="{FF2B5EF4-FFF2-40B4-BE49-F238E27FC236}">
              <a16:creationId xmlns:a16="http://schemas.microsoft.com/office/drawing/2014/main" id="{00000000-0008-0000-2500-00001F000000}"/>
            </a:ext>
          </a:extLst>
        </xdr:cNvPr>
        <xdr:cNvCxnSpPr/>
      </xdr:nvCxnSpPr>
      <xdr:spPr bwMode="auto">
        <a:xfrm flipV="1">
          <a:off x="5605235" y="36975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8.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600-000002000000}"/>
            </a:ext>
          </a:extLst>
        </xdr:cNvPr>
        <xdr:cNvSpPr>
          <a:spLocks noChangeShapeType="1"/>
        </xdr:cNvSpPr>
      </xdr:nvSpPr>
      <xdr:spPr bwMode="auto">
        <a:xfrm flipV="1">
          <a:off x="57499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600-000003000000}"/>
            </a:ext>
          </a:extLst>
        </xdr:cNvPr>
        <xdr:cNvSpPr>
          <a:spLocks noChangeShapeType="1"/>
        </xdr:cNvSpPr>
      </xdr:nvSpPr>
      <xdr:spPr bwMode="auto">
        <a:xfrm flipV="1">
          <a:off x="38481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600-000004000000}"/>
            </a:ext>
          </a:extLst>
        </xdr:cNvPr>
        <xdr:cNvSpPr>
          <a:spLocks noChangeShapeType="1"/>
        </xdr:cNvSpPr>
      </xdr:nvSpPr>
      <xdr:spPr bwMode="auto">
        <a:xfrm flipV="1">
          <a:off x="59499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600-000005000000}"/>
            </a:ext>
          </a:extLst>
        </xdr:cNvPr>
        <xdr:cNvSpPr>
          <a:spLocks noChangeShapeType="1"/>
        </xdr:cNvSpPr>
      </xdr:nvSpPr>
      <xdr:spPr bwMode="auto">
        <a:xfrm flipV="1">
          <a:off x="66960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600-000006000000}"/>
            </a:ext>
          </a:extLst>
        </xdr:cNvPr>
        <xdr:cNvSpPr>
          <a:spLocks noChangeShapeType="1"/>
        </xdr:cNvSpPr>
      </xdr:nvSpPr>
      <xdr:spPr bwMode="auto">
        <a:xfrm flipV="1">
          <a:off x="69246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600-000007000000}"/>
            </a:ext>
          </a:extLst>
        </xdr:cNvPr>
        <xdr:cNvSpPr txBox="1">
          <a:spLocks noChangeArrowheads="1"/>
        </xdr:cNvSpPr>
      </xdr:nvSpPr>
      <xdr:spPr bwMode="auto">
        <a:xfrm>
          <a:off x="61232" y="3451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600-000008000000}"/>
            </a:ext>
          </a:extLst>
        </xdr:cNvPr>
        <xdr:cNvSpPr>
          <a:spLocks noChangeShapeType="1"/>
        </xdr:cNvSpPr>
      </xdr:nvSpPr>
      <xdr:spPr bwMode="auto">
        <a:xfrm flipV="1">
          <a:off x="57499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600-000009000000}"/>
            </a:ext>
          </a:extLst>
        </xdr:cNvPr>
        <xdr:cNvSpPr>
          <a:spLocks noChangeShapeType="1"/>
        </xdr:cNvSpPr>
      </xdr:nvSpPr>
      <xdr:spPr bwMode="auto">
        <a:xfrm flipV="1">
          <a:off x="40386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600-00000A000000}"/>
            </a:ext>
          </a:extLst>
        </xdr:cNvPr>
        <xdr:cNvSpPr txBox="1">
          <a:spLocks noChangeArrowheads="1"/>
        </xdr:cNvSpPr>
      </xdr:nvSpPr>
      <xdr:spPr bwMode="auto">
        <a:xfrm>
          <a:off x="116046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600-00000B000000}"/>
            </a:ext>
          </a:extLst>
        </xdr:cNvPr>
        <xdr:cNvSpPr>
          <a:spLocks noChangeShapeType="1"/>
        </xdr:cNvSpPr>
      </xdr:nvSpPr>
      <xdr:spPr bwMode="auto">
        <a:xfrm flipV="1">
          <a:off x="59499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600-00000C000000}"/>
            </a:ext>
          </a:extLst>
        </xdr:cNvPr>
        <xdr:cNvSpPr>
          <a:spLocks noChangeShapeType="1"/>
        </xdr:cNvSpPr>
      </xdr:nvSpPr>
      <xdr:spPr bwMode="auto">
        <a:xfrm flipV="1">
          <a:off x="67151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600-00000D000000}"/>
            </a:ext>
          </a:extLst>
        </xdr:cNvPr>
        <xdr:cNvSpPr>
          <a:spLocks noChangeShapeType="1"/>
        </xdr:cNvSpPr>
      </xdr:nvSpPr>
      <xdr:spPr bwMode="auto">
        <a:xfrm flipV="1">
          <a:off x="69627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21</xdr:col>
      <xdr:colOff>286204</xdr:colOff>
      <xdr:row>43</xdr:row>
      <xdr:rowOff>0</xdr:rowOff>
    </xdr:to>
    <xdr:sp macro="" textlink="">
      <xdr:nvSpPr>
        <xdr:cNvPr id="14" name="Text Box 14">
          <a:extLst>
            <a:ext uri="{FF2B5EF4-FFF2-40B4-BE49-F238E27FC236}">
              <a16:creationId xmlns:a16="http://schemas.microsoft.com/office/drawing/2014/main" id="{00000000-0008-0000-2600-00000E000000}"/>
            </a:ext>
          </a:extLst>
        </xdr:cNvPr>
        <xdr:cNvSpPr txBox="1">
          <a:spLocks noChangeArrowheads="1"/>
        </xdr:cNvSpPr>
      </xdr:nvSpPr>
      <xdr:spPr bwMode="auto">
        <a:xfrm>
          <a:off x="9979" y="9081405"/>
          <a:ext cx="13955939" cy="80010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619020-&gt; ORDER JANUARI'21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600-000010000000}"/>
            </a:ext>
          </a:extLst>
        </xdr:cNvPr>
        <xdr:cNvSpPr>
          <a:spLocks noChangeShapeType="1"/>
        </xdr:cNvSpPr>
      </xdr:nvSpPr>
      <xdr:spPr bwMode="auto">
        <a:xfrm flipV="1">
          <a:off x="57499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600-000011000000}"/>
            </a:ext>
          </a:extLst>
        </xdr:cNvPr>
        <xdr:cNvSpPr>
          <a:spLocks noChangeShapeType="1"/>
        </xdr:cNvSpPr>
      </xdr:nvSpPr>
      <xdr:spPr bwMode="auto">
        <a:xfrm flipV="1">
          <a:off x="3848100" y="22701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600-000012000000}"/>
            </a:ext>
          </a:extLst>
        </xdr:cNvPr>
        <xdr:cNvSpPr>
          <a:spLocks noChangeShapeType="1"/>
        </xdr:cNvSpPr>
      </xdr:nvSpPr>
      <xdr:spPr bwMode="auto">
        <a:xfrm flipV="1">
          <a:off x="59499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600-000013000000}"/>
            </a:ext>
          </a:extLst>
        </xdr:cNvPr>
        <xdr:cNvSpPr>
          <a:spLocks noChangeShapeType="1"/>
        </xdr:cNvSpPr>
      </xdr:nvSpPr>
      <xdr:spPr bwMode="auto">
        <a:xfrm flipV="1">
          <a:off x="66960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600-000014000000}"/>
            </a:ext>
          </a:extLst>
        </xdr:cNvPr>
        <xdr:cNvSpPr>
          <a:spLocks noChangeShapeType="1"/>
        </xdr:cNvSpPr>
      </xdr:nvSpPr>
      <xdr:spPr bwMode="auto">
        <a:xfrm flipV="1">
          <a:off x="692467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600-000015000000}"/>
            </a:ext>
          </a:extLst>
        </xdr:cNvPr>
        <xdr:cNvSpPr txBox="1">
          <a:spLocks noChangeArrowheads="1"/>
        </xdr:cNvSpPr>
      </xdr:nvSpPr>
      <xdr:spPr bwMode="auto">
        <a:xfrm>
          <a:off x="61232" y="3451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600-000016000000}"/>
            </a:ext>
          </a:extLst>
        </xdr:cNvPr>
        <xdr:cNvSpPr>
          <a:spLocks noChangeShapeType="1"/>
        </xdr:cNvSpPr>
      </xdr:nvSpPr>
      <xdr:spPr bwMode="auto">
        <a:xfrm flipV="1">
          <a:off x="5749925" y="22415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600-000017000000}"/>
            </a:ext>
          </a:extLst>
        </xdr:cNvPr>
        <xdr:cNvSpPr>
          <a:spLocks noChangeShapeType="1"/>
        </xdr:cNvSpPr>
      </xdr:nvSpPr>
      <xdr:spPr bwMode="auto">
        <a:xfrm flipV="1">
          <a:off x="4038600" y="22796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600-000018000000}"/>
            </a:ext>
          </a:extLst>
        </xdr:cNvPr>
        <xdr:cNvSpPr txBox="1">
          <a:spLocks noChangeArrowheads="1"/>
        </xdr:cNvSpPr>
      </xdr:nvSpPr>
      <xdr:spPr bwMode="auto">
        <a:xfrm>
          <a:off x="11604625" y="4159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600-000019000000}"/>
            </a:ext>
          </a:extLst>
        </xdr:cNvPr>
        <xdr:cNvSpPr>
          <a:spLocks noChangeShapeType="1"/>
        </xdr:cNvSpPr>
      </xdr:nvSpPr>
      <xdr:spPr bwMode="auto">
        <a:xfrm flipV="1">
          <a:off x="5949950" y="22415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600-00001A000000}"/>
            </a:ext>
          </a:extLst>
        </xdr:cNvPr>
        <xdr:cNvSpPr>
          <a:spLocks noChangeShapeType="1"/>
        </xdr:cNvSpPr>
      </xdr:nvSpPr>
      <xdr:spPr bwMode="auto">
        <a:xfrm flipV="1">
          <a:off x="671512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600-00001B000000}"/>
            </a:ext>
          </a:extLst>
        </xdr:cNvPr>
        <xdr:cNvSpPr>
          <a:spLocks noChangeShapeType="1"/>
        </xdr:cNvSpPr>
      </xdr:nvSpPr>
      <xdr:spPr bwMode="auto">
        <a:xfrm flipV="1">
          <a:off x="6962775" y="22606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6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32" name="Straight Connector 31">
          <a:extLst>
            <a:ext uri="{FF2B5EF4-FFF2-40B4-BE49-F238E27FC236}">
              <a16:creationId xmlns:a16="http://schemas.microsoft.com/office/drawing/2014/main" id="{00000000-0008-0000-2600-000020000000}"/>
            </a:ext>
          </a:extLst>
        </xdr:cNvPr>
        <xdr:cNvCxnSpPr/>
      </xdr:nvCxnSpPr>
      <xdr:spPr bwMode="auto">
        <a:xfrm flipV="1">
          <a:off x="4664528" y="320040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207735</xdr:colOff>
      <xdr:row>20</xdr:row>
      <xdr:rowOff>150585</xdr:rowOff>
    </xdr:from>
    <xdr:to>
      <xdr:col>4</xdr:col>
      <xdr:colOff>677496</xdr:colOff>
      <xdr:row>20</xdr:row>
      <xdr:rowOff>167206</xdr:rowOff>
    </xdr:to>
    <xdr:cxnSp macro="">
      <xdr:nvCxnSpPr>
        <xdr:cNvPr id="33" name="Straight Connector 32">
          <a:extLst>
            <a:ext uri="{FF2B5EF4-FFF2-40B4-BE49-F238E27FC236}">
              <a16:creationId xmlns:a16="http://schemas.microsoft.com/office/drawing/2014/main" id="{00000000-0008-0000-2600-000021000000}"/>
            </a:ext>
          </a:extLst>
        </xdr:cNvPr>
        <xdr:cNvCxnSpPr/>
      </xdr:nvCxnSpPr>
      <xdr:spPr bwMode="auto">
        <a:xfrm flipV="1">
          <a:off x="4643664" y="36975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9.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7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7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7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7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7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7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7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7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7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7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7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7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42</xdr:row>
      <xdr:rowOff>37191</xdr:rowOff>
    </xdr:from>
    <xdr:to>
      <xdr:col>21</xdr:col>
      <xdr:colOff>286204</xdr:colOff>
      <xdr:row>47</xdr:row>
      <xdr:rowOff>0</xdr:rowOff>
    </xdr:to>
    <xdr:sp macro="" textlink="">
      <xdr:nvSpPr>
        <xdr:cNvPr id="14" name="Text Box 14">
          <a:extLst>
            <a:ext uri="{FF2B5EF4-FFF2-40B4-BE49-F238E27FC236}">
              <a16:creationId xmlns:a16="http://schemas.microsoft.com/office/drawing/2014/main" id="{00000000-0008-0000-2700-00000E000000}"/>
            </a:ext>
          </a:extLst>
        </xdr:cNvPr>
        <xdr:cNvSpPr txBox="1">
          <a:spLocks noChangeArrowheads="1"/>
        </xdr:cNvSpPr>
      </xdr:nvSpPr>
      <xdr:spPr bwMode="auto">
        <a:xfrm>
          <a:off x="9979" y="76127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619020-&gt; ORDER JANUARI'21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7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7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7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7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7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7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7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7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7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7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7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7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7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29" name="Straight Connector 28">
          <a:extLst>
            <a:ext uri="{FF2B5EF4-FFF2-40B4-BE49-F238E27FC236}">
              <a16:creationId xmlns:a16="http://schemas.microsoft.com/office/drawing/2014/main" id="{00000000-0008-0000-2700-00001D000000}"/>
            </a:ext>
          </a:extLst>
        </xdr:cNvPr>
        <xdr:cNvCxnSpPr/>
      </xdr:nvCxnSpPr>
      <xdr:spPr bwMode="auto">
        <a:xfrm flipV="1">
          <a:off x="4667249" y="326027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207735</xdr:colOff>
      <xdr:row>20</xdr:row>
      <xdr:rowOff>150585</xdr:rowOff>
    </xdr:from>
    <xdr:to>
      <xdr:col>4</xdr:col>
      <xdr:colOff>677496</xdr:colOff>
      <xdr:row>20</xdr:row>
      <xdr:rowOff>167206</xdr:rowOff>
    </xdr:to>
    <xdr:cxnSp macro="">
      <xdr:nvCxnSpPr>
        <xdr:cNvPr id="31" name="Straight Connector 30">
          <a:extLst>
            <a:ext uri="{FF2B5EF4-FFF2-40B4-BE49-F238E27FC236}">
              <a16:creationId xmlns:a16="http://schemas.microsoft.com/office/drawing/2014/main" id="{00000000-0008-0000-2700-00001F000000}"/>
            </a:ext>
          </a:extLst>
        </xdr:cNvPr>
        <xdr:cNvCxnSpPr/>
      </xdr:nvCxnSpPr>
      <xdr:spPr bwMode="auto">
        <a:xfrm flipV="1">
          <a:off x="4643664" y="6582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0.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800-000002000000}"/>
            </a:ext>
          </a:extLst>
        </xdr:cNvPr>
        <xdr:cNvSpPr>
          <a:spLocks noChangeShapeType="1"/>
        </xdr:cNvSpPr>
      </xdr:nvSpPr>
      <xdr:spPr bwMode="auto">
        <a:xfrm flipV="1">
          <a:off x="6315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8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800-000004000000}"/>
            </a:ext>
          </a:extLst>
        </xdr:cNvPr>
        <xdr:cNvSpPr>
          <a:spLocks noChangeShapeType="1"/>
        </xdr:cNvSpPr>
      </xdr:nvSpPr>
      <xdr:spPr bwMode="auto">
        <a:xfrm flipV="1">
          <a:off x="65151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800-000005000000}"/>
            </a:ext>
          </a:extLst>
        </xdr:cNvPr>
        <xdr:cNvSpPr>
          <a:spLocks noChangeShapeType="1"/>
        </xdr:cNvSpPr>
      </xdr:nvSpPr>
      <xdr:spPr bwMode="auto">
        <a:xfrm flipV="1">
          <a:off x="7318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800-000006000000}"/>
            </a:ext>
          </a:extLst>
        </xdr:cNvPr>
        <xdr:cNvSpPr>
          <a:spLocks noChangeShapeType="1"/>
        </xdr:cNvSpPr>
      </xdr:nvSpPr>
      <xdr:spPr bwMode="auto">
        <a:xfrm flipV="1">
          <a:off x="7546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8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800-000008000000}"/>
            </a:ext>
          </a:extLst>
        </xdr:cNvPr>
        <xdr:cNvSpPr>
          <a:spLocks noChangeShapeType="1"/>
        </xdr:cNvSpPr>
      </xdr:nvSpPr>
      <xdr:spPr bwMode="auto">
        <a:xfrm flipV="1">
          <a:off x="6315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8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800-00000A000000}"/>
            </a:ext>
          </a:extLst>
        </xdr:cNvPr>
        <xdr:cNvSpPr txBox="1">
          <a:spLocks noChangeArrowheads="1"/>
        </xdr:cNvSpPr>
      </xdr:nvSpPr>
      <xdr:spPr bwMode="auto">
        <a:xfrm>
          <a:off x="122269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800-00000B000000}"/>
            </a:ext>
          </a:extLst>
        </xdr:cNvPr>
        <xdr:cNvSpPr>
          <a:spLocks noChangeShapeType="1"/>
        </xdr:cNvSpPr>
      </xdr:nvSpPr>
      <xdr:spPr bwMode="auto">
        <a:xfrm flipV="1">
          <a:off x="65151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800-00000C000000}"/>
            </a:ext>
          </a:extLst>
        </xdr:cNvPr>
        <xdr:cNvSpPr>
          <a:spLocks noChangeShapeType="1"/>
        </xdr:cNvSpPr>
      </xdr:nvSpPr>
      <xdr:spPr bwMode="auto">
        <a:xfrm flipV="1">
          <a:off x="7337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800-00000D000000}"/>
            </a:ext>
          </a:extLst>
        </xdr:cNvPr>
        <xdr:cNvSpPr>
          <a:spLocks noChangeShapeType="1"/>
        </xdr:cNvSpPr>
      </xdr:nvSpPr>
      <xdr:spPr bwMode="auto">
        <a:xfrm flipV="1">
          <a:off x="7585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21</xdr:col>
      <xdr:colOff>286204</xdr:colOff>
      <xdr:row>40</xdr:row>
      <xdr:rowOff>0</xdr:rowOff>
    </xdr:to>
    <xdr:sp macro="" textlink="">
      <xdr:nvSpPr>
        <xdr:cNvPr id="14" name="Text Box 14">
          <a:extLst>
            <a:ext uri="{FF2B5EF4-FFF2-40B4-BE49-F238E27FC236}">
              <a16:creationId xmlns:a16="http://schemas.microsoft.com/office/drawing/2014/main" id="{00000000-0008-0000-2800-00000E000000}"/>
            </a:ext>
          </a:extLst>
        </xdr:cNvPr>
        <xdr:cNvSpPr txBox="1">
          <a:spLocks noChangeArrowheads="1"/>
        </xdr:cNvSpPr>
      </xdr:nvSpPr>
      <xdr:spPr bwMode="auto">
        <a:xfrm>
          <a:off x="9979" y="9390741"/>
          <a:ext cx="146081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619020-&gt; ORDER JANUARI'21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800-000010000000}"/>
            </a:ext>
          </a:extLst>
        </xdr:cNvPr>
        <xdr:cNvSpPr>
          <a:spLocks noChangeShapeType="1"/>
        </xdr:cNvSpPr>
      </xdr:nvSpPr>
      <xdr:spPr bwMode="auto">
        <a:xfrm flipV="1">
          <a:off x="6315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8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800-000012000000}"/>
            </a:ext>
          </a:extLst>
        </xdr:cNvPr>
        <xdr:cNvSpPr>
          <a:spLocks noChangeShapeType="1"/>
        </xdr:cNvSpPr>
      </xdr:nvSpPr>
      <xdr:spPr bwMode="auto">
        <a:xfrm flipV="1">
          <a:off x="65151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800-000013000000}"/>
            </a:ext>
          </a:extLst>
        </xdr:cNvPr>
        <xdr:cNvSpPr>
          <a:spLocks noChangeShapeType="1"/>
        </xdr:cNvSpPr>
      </xdr:nvSpPr>
      <xdr:spPr bwMode="auto">
        <a:xfrm flipV="1">
          <a:off x="7318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800-000014000000}"/>
            </a:ext>
          </a:extLst>
        </xdr:cNvPr>
        <xdr:cNvSpPr>
          <a:spLocks noChangeShapeType="1"/>
        </xdr:cNvSpPr>
      </xdr:nvSpPr>
      <xdr:spPr bwMode="auto">
        <a:xfrm flipV="1">
          <a:off x="7546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8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800-000016000000}"/>
            </a:ext>
          </a:extLst>
        </xdr:cNvPr>
        <xdr:cNvSpPr>
          <a:spLocks noChangeShapeType="1"/>
        </xdr:cNvSpPr>
      </xdr:nvSpPr>
      <xdr:spPr bwMode="auto">
        <a:xfrm flipV="1">
          <a:off x="6315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8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800-000018000000}"/>
            </a:ext>
          </a:extLst>
        </xdr:cNvPr>
        <xdr:cNvSpPr txBox="1">
          <a:spLocks noChangeArrowheads="1"/>
        </xdr:cNvSpPr>
      </xdr:nvSpPr>
      <xdr:spPr bwMode="auto">
        <a:xfrm>
          <a:off x="122269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800-000019000000}"/>
            </a:ext>
          </a:extLst>
        </xdr:cNvPr>
        <xdr:cNvSpPr>
          <a:spLocks noChangeShapeType="1"/>
        </xdr:cNvSpPr>
      </xdr:nvSpPr>
      <xdr:spPr bwMode="auto">
        <a:xfrm flipV="1">
          <a:off x="65151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800-00001A000000}"/>
            </a:ext>
          </a:extLst>
        </xdr:cNvPr>
        <xdr:cNvSpPr>
          <a:spLocks noChangeShapeType="1"/>
        </xdr:cNvSpPr>
      </xdr:nvSpPr>
      <xdr:spPr bwMode="auto">
        <a:xfrm flipV="1">
          <a:off x="7337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800-00001B000000}"/>
            </a:ext>
          </a:extLst>
        </xdr:cNvPr>
        <xdr:cNvSpPr>
          <a:spLocks noChangeShapeType="1"/>
        </xdr:cNvSpPr>
      </xdr:nvSpPr>
      <xdr:spPr bwMode="auto">
        <a:xfrm flipV="1">
          <a:off x="7585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8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228599</xdr:colOff>
      <xdr:row>18</xdr:row>
      <xdr:rowOff>161471</xdr:rowOff>
    </xdr:from>
    <xdr:to>
      <xdr:col>4</xdr:col>
      <xdr:colOff>698360</xdr:colOff>
      <xdr:row>18</xdr:row>
      <xdr:rowOff>178092</xdr:rowOff>
    </xdr:to>
    <xdr:cxnSp macro="">
      <xdr:nvCxnSpPr>
        <xdr:cNvPr id="31" name="Straight Connector 30">
          <a:extLst>
            <a:ext uri="{FF2B5EF4-FFF2-40B4-BE49-F238E27FC236}">
              <a16:creationId xmlns:a16="http://schemas.microsoft.com/office/drawing/2014/main" id="{00000000-0008-0000-2800-00001F000000}"/>
            </a:ext>
          </a:extLst>
        </xdr:cNvPr>
        <xdr:cNvCxnSpPr/>
      </xdr:nvCxnSpPr>
      <xdr:spPr bwMode="auto">
        <a:xfrm flipV="1">
          <a:off x="5226956" y="3291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207735</xdr:colOff>
      <xdr:row>20</xdr:row>
      <xdr:rowOff>150585</xdr:rowOff>
    </xdr:from>
    <xdr:to>
      <xdr:col>4</xdr:col>
      <xdr:colOff>677496</xdr:colOff>
      <xdr:row>20</xdr:row>
      <xdr:rowOff>167206</xdr:rowOff>
    </xdr:to>
    <xdr:cxnSp macro="">
      <xdr:nvCxnSpPr>
        <xdr:cNvPr id="32" name="Straight Connector 31">
          <a:extLst>
            <a:ext uri="{FF2B5EF4-FFF2-40B4-BE49-F238E27FC236}">
              <a16:creationId xmlns:a16="http://schemas.microsoft.com/office/drawing/2014/main" id="{00000000-0008-0000-2800-000020000000}"/>
            </a:ext>
          </a:extLst>
        </xdr:cNvPr>
        <xdr:cNvCxnSpPr/>
      </xdr:nvCxnSpPr>
      <xdr:spPr bwMode="auto">
        <a:xfrm flipV="1">
          <a:off x="5206092" y="3788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1.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9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9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9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29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6" name="Line 5">
          <a:extLst>
            <a:ext uri="{FF2B5EF4-FFF2-40B4-BE49-F238E27FC236}">
              <a16:creationId xmlns:a16="http://schemas.microsoft.com/office/drawing/2014/main" id="{00000000-0008-0000-29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9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8" name="Line 8">
          <a:extLst>
            <a:ext uri="{FF2B5EF4-FFF2-40B4-BE49-F238E27FC236}">
              <a16:creationId xmlns:a16="http://schemas.microsoft.com/office/drawing/2014/main" id="{00000000-0008-0000-29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9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10" name="Text 7">
          <a:extLst>
            <a:ext uri="{FF2B5EF4-FFF2-40B4-BE49-F238E27FC236}">
              <a16:creationId xmlns:a16="http://schemas.microsoft.com/office/drawing/2014/main" id="{00000000-0008-0000-29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29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2" name="Line 12">
          <a:extLst>
            <a:ext uri="{FF2B5EF4-FFF2-40B4-BE49-F238E27FC236}">
              <a16:creationId xmlns:a16="http://schemas.microsoft.com/office/drawing/2014/main" id="{00000000-0008-0000-29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3" name="Line 13">
          <a:extLst>
            <a:ext uri="{FF2B5EF4-FFF2-40B4-BE49-F238E27FC236}">
              <a16:creationId xmlns:a16="http://schemas.microsoft.com/office/drawing/2014/main" id="{00000000-0008-0000-29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42</xdr:row>
      <xdr:rowOff>0</xdr:rowOff>
    </xdr:to>
    <xdr:sp macro="" textlink="">
      <xdr:nvSpPr>
        <xdr:cNvPr id="14" name="Text Box 14">
          <a:extLst>
            <a:ext uri="{FF2B5EF4-FFF2-40B4-BE49-F238E27FC236}">
              <a16:creationId xmlns:a16="http://schemas.microsoft.com/office/drawing/2014/main" id="{00000000-0008-0000-2900-00000E000000}"/>
            </a:ext>
          </a:extLst>
        </xdr:cNvPr>
        <xdr:cNvSpPr txBox="1">
          <a:spLocks noChangeArrowheads="1"/>
        </xdr:cNvSpPr>
      </xdr:nvSpPr>
      <xdr:spPr bwMode="auto">
        <a:xfrm>
          <a:off x="9979" y="139627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619020-&gt; ORDER JANUARI'21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6" name="Line 1">
          <a:extLst>
            <a:ext uri="{FF2B5EF4-FFF2-40B4-BE49-F238E27FC236}">
              <a16:creationId xmlns:a16="http://schemas.microsoft.com/office/drawing/2014/main" id="{00000000-0008-0000-29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9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8" name="Line 3">
          <a:extLst>
            <a:ext uri="{FF2B5EF4-FFF2-40B4-BE49-F238E27FC236}">
              <a16:creationId xmlns:a16="http://schemas.microsoft.com/office/drawing/2014/main" id="{00000000-0008-0000-29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9" name="Line 4">
          <a:extLst>
            <a:ext uri="{FF2B5EF4-FFF2-40B4-BE49-F238E27FC236}">
              <a16:creationId xmlns:a16="http://schemas.microsoft.com/office/drawing/2014/main" id="{00000000-0008-0000-29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20" name="Line 5">
          <a:extLst>
            <a:ext uri="{FF2B5EF4-FFF2-40B4-BE49-F238E27FC236}">
              <a16:creationId xmlns:a16="http://schemas.microsoft.com/office/drawing/2014/main" id="{00000000-0008-0000-29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9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22" name="Line 8">
          <a:extLst>
            <a:ext uri="{FF2B5EF4-FFF2-40B4-BE49-F238E27FC236}">
              <a16:creationId xmlns:a16="http://schemas.microsoft.com/office/drawing/2014/main" id="{00000000-0008-0000-29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9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4" name="Text 7">
          <a:extLst>
            <a:ext uri="{FF2B5EF4-FFF2-40B4-BE49-F238E27FC236}">
              <a16:creationId xmlns:a16="http://schemas.microsoft.com/office/drawing/2014/main" id="{00000000-0008-0000-29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5" name="Line 11">
          <a:extLst>
            <a:ext uri="{FF2B5EF4-FFF2-40B4-BE49-F238E27FC236}">
              <a16:creationId xmlns:a16="http://schemas.microsoft.com/office/drawing/2014/main" id="{00000000-0008-0000-29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6" name="Line 12">
          <a:extLst>
            <a:ext uri="{FF2B5EF4-FFF2-40B4-BE49-F238E27FC236}">
              <a16:creationId xmlns:a16="http://schemas.microsoft.com/office/drawing/2014/main" id="{00000000-0008-0000-29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27" name="Line 13">
          <a:extLst>
            <a:ext uri="{FF2B5EF4-FFF2-40B4-BE49-F238E27FC236}">
              <a16:creationId xmlns:a16="http://schemas.microsoft.com/office/drawing/2014/main" id="{00000000-0008-0000-29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9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228599</xdr:colOff>
      <xdr:row>18</xdr:row>
      <xdr:rowOff>161471</xdr:rowOff>
    </xdr:from>
    <xdr:to>
      <xdr:col>5</xdr:col>
      <xdr:colOff>698360</xdr:colOff>
      <xdr:row>18</xdr:row>
      <xdr:rowOff>178092</xdr:rowOff>
    </xdr:to>
    <xdr:cxnSp macro="">
      <xdr:nvCxnSpPr>
        <xdr:cNvPr id="31" name="Straight Connector 30">
          <a:extLst>
            <a:ext uri="{FF2B5EF4-FFF2-40B4-BE49-F238E27FC236}">
              <a16:creationId xmlns:a16="http://schemas.microsoft.com/office/drawing/2014/main" id="{00000000-0008-0000-2900-00001F000000}"/>
            </a:ext>
          </a:extLst>
        </xdr:cNvPr>
        <xdr:cNvCxnSpPr/>
      </xdr:nvCxnSpPr>
      <xdr:spPr bwMode="auto">
        <a:xfrm flipV="1">
          <a:off x="4664528" y="3291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207735</xdr:colOff>
      <xdr:row>20</xdr:row>
      <xdr:rowOff>150585</xdr:rowOff>
    </xdr:from>
    <xdr:to>
      <xdr:col>5</xdr:col>
      <xdr:colOff>677496</xdr:colOff>
      <xdr:row>20</xdr:row>
      <xdr:rowOff>167206</xdr:rowOff>
    </xdr:to>
    <xdr:cxnSp macro="">
      <xdr:nvCxnSpPr>
        <xdr:cNvPr id="32" name="Straight Connector 31">
          <a:extLst>
            <a:ext uri="{FF2B5EF4-FFF2-40B4-BE49-F238E27FC236}">
              <a16:creationId xmlns:a16="http://schemas.microsoft.com/office/drawing/2014/main" id="{00000000-0008-0000-2900-000020000000}"/>
            </a:ext>
          </a:extLst>
        </xdr:cNvPr>
        <xdr:cNvCxnSpPr/>
      </xdr:nvCxnSpPr>
      <xdr:spPr bwMode="auto">
        <a:xfrm flipV="1">
          <a:off x="4643664" y="3788228"/>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2.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A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A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A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2A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6" name="Line 5">
          <a:extLst>
            <a:ext uri="{FF2B5EF4-FFF2-40B4-BE49-F238E27FC236}">
              <a16:creationId xmlns:a16="http://schemas.microsoft.com/office/drawing/2014/main" id="{00000000-0008-0000-2A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A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8" name="Line 8">
          <a:extLst>
            <a:ext uri="{FF2B5EF4-FFF2-40B4-BE49-F238E27FC236}">
              <a16:creationId xmlns:a16="http://schemas.microsoft.com/office/drawing/2014/main" id="{00000000-0008-0000-2A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A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10" name="Text 7">
          <a:extLst>
            <a:ext uri="{FF2B5EF4-FFF2-40B4-BE49-F238E27FC236}">
              <a16:creationId xmlns:a16="http://schemas.microsoft.com/office/drawing/2014/main" id="{00000000-0008-0000-2A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2A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2" name="Line 12">
          <a:extLst>
            <a:ext uri="{FF2B5EF4-FFF2-40B4-BE49-F238E27FC236}">
              <a16:creationId xmlns:a16="http://schemas.microsoft.com/office/drawing/2014/main" id="{00000000-0008-0000-2A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3" name="Line 13">
          <a:extLst>
            <a:ext uri="{FF2B5EF4-FFF2-40B4-BE49-F238E27FC236}">
              <a16:creationId xmlns:a16="http://schemas.microsoft.com/office/drawing/2014/main" id="{00000000-0008-0000-2A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22</xdr:col>
      <xdr:colOff>286204</xdr:colOff>
      <xdr:row>40</xdr:row>
      <xdr:rowOff>0</xdr:rowOff>
    </xdr:to>
    <xdr:sp macro="" textlink="">
      <xdr:nvSpPr>
        <xdr:cNvPr id="14" name="Text Box 14">
          <a:extLst>
            <a:ext uri="{FF2B5EF4-FFF2-40B4-BE49-F238E27FC236}">
              <a16:creationId xmlns:a16="http://schemas.microsoft.com/office/drawing/2014/main" id="{00000000-0008-0000-2A00-00000E000000}"/>
            </a:ext>
          </a:extLst>
        </xdr:cNvPr>
        <xdr:cNvSpPr txBox="1">
          <a:spLocks noChangeArrowheads="1"/>
        </xdr:cNvSpPr>
      </xdr:nvSpPr>
      <xdr:spPr bwMode="auto">
        <a:xfrm>
          <a:off x="9979" y="73587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617364-&gt; ORDER DESEMBER'21</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619020-&gt; ORDER JANUARI'22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6" name="Line 1">
          <a:extLst>
            <a:ext uri="{FF2B5EF4-FFF2-40B4-BE49-F238E27FC236}">
              <a16:creationId xmlns:a16="http://schemas.microsoft.com/office/drawing/2014/main" id="{00000000-0008-0000-2A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A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8" name="Line 3">
          <a:extLst>
            <a:ext uri="{FF2B5EF4-FFF2-40B4-BE49-F238E27FC236}">
              <a16:creationId xmlns:a16="http://schemas.microsoft.com/office/drawing/2014/main" id="{00000000-0008-0000-2A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9" name="Line 4">
          <a:extLst>
            <a:ext uri="{FF2B5EF4-FFF2-40B4-BE49-F238E27FC236}">
              <a16:creationId xmlns:a16="http://schemas.microsoft.com/office/drawing/2014/main" id="{00000000-0008-0000-2A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20" name="Line 5">
          <a:extLst>
            <a:ext uri="{FF2B5EF4-FFF2-40B4-BE49-F238E27FC236}">
              <a16:creationId xmlns:a16="http://schemas.microsoft.com/office/drawing/2014/main" id="{00000000-0008-0000-2A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A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22" name="Line 8">
          <a:extLst>
            <a:ext uri="{FF2B5EF4-FFF2-40B4-BE49-F238E27FC236}">
              <a16:creationId xmlns:a16="http://schemas.microsoft.com/office/drawing/2014/main" id="{00000000-0008-0000-2A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A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4" name="Text 7">
          <a:extLst>
            <a:ext uri="{FF2B5EF4-FFF2-40B4-BE49-F238E27FC236}">
              <a16:creationId xmlns:a16="http://schemas.microsoft.com/office/drawing/2014/main" id="{00000000-0008-0000-2A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005</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5" name="Line 11">
          <a:extLst>
            <a:ext uri="{FF2B5EF4-FFF2-40B4-BE49-F238E27FC236}">
              <a16:creationId xmlns:a16="http://schemas.microsoft.com/office/drawing/2014/main" id="{00000000-0008-0000-2A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6" name="Line 12">
          <a:extLst>
            <a:ext uri="{FF2B5EF4-FFF2-40B4-BE49-F238E27FC236}">
              <a16:creationId xmlns:a16="http://schemas.microsoft.com/office/drawing/2014/main" id="{00000000-0008-0000-2A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27" name="Line 13">
          <a:extLst>
            <a:ext uri="{FF2B5EF4-FFF2-40B4-BE49-F238E27FC236}">
              <a16:creationId xmlns:a16="http://schemas.microsoft.com/office/drawing/2014/main" id="{00000000-0008-0000-2A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A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2A00-00001D000000}"/>
            </a:ext>
          </a:extLst>
        </xdr:cNvPr>
        <xdr:cNvCxnSpPr/>
      </xdr:nvCxnSpPr>
      <xdr:spPr bwMode="auto">
        <a:xfrm flipV="1">
          <a:off x="4673600" y="326390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219528</xdr:colOff>
      <xdr:row>20</xdr:row>
      <xdr:rowOff>134256</xdr:rowOff>
    </xdr:from>
    <xdr:to>
      <xdr:col>5</xdr:col>
      <xdr:colOff>689289</xdr:colOff>
      <xdr:row>20</xdr:row>
      <xdr:rowOff>150877</xdr:rowOff>
    </xdr:to>
    <xdr:cxnSp macro="">
      <xdr:nvCxnSpPr>
        <xdr:cNvPr id="35" name="Straight Connector 34">
          <a:extLst>
            <a:ext uri="{FF2B5EF4-FFF2-40B4-BE49-F238E27FC236}">
              <a16:creationId xmlns:a16="http://schemas.microsoft.com/office/drawing/2014/main" id="{00000000-0008-0000-2A00-000023000000}"/>
            </a:ext>
          </a:extLst>
        </xdr:cNvPr>
        <xdr:cNvCxnSpPr/>
      </xdr:nvCxnSpPr>
      <xdr:spPr bwMode="auto">
        <a:xfrm flipV="1">
          <a:off x="4655457" y="3771899"/>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3.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B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B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B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B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B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B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B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B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B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B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B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B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36</xdr:row>
      <xdr:rowOff>37191</xdr:rowOff>
    </xdr:from>
    <xdr:to>
      <xdr:col>21</xdr:col>
      <xdr:colOff>286204</xdr:colOff>
      <xdr:row>41</xdr:row>
      <xdr:rowOff>0</xdr:rowOff>
    </xdr:to>
    <xdr:sp macro="" textlink="">
      <xdr:nvSpPr>
        <xdr:cNvPr id="14" name="Text Box 14">
          <a:extLst>
            <a:ext uri="{FF2B5EF4-FFF2-40B4-BE49-F238E27FC236}">
              <a16:creationId xmlns:a16="http://schemas.microsoft.com/office/drawing/2014/main" id="{00000000-0008-0000-2B00-00000E000000}"/>
            </a:ext>
          </a:extLst>
        </xdr:cNvPr>
        <xdr:cNvSpPr txBox="1">
          <a:spLocks noChangeArrowheads="1"/>
        </xdr:cNvSpPr>
      </xdr:nvSpPr>
      <xdr:spPr bwMode="auto">
        <a:xfrm>
          <a:off x="9979" y="91621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619020-&gt; ORDER JANUARI'22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B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B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B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B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B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B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B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B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B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B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B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B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B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2B00-00001F000000}"/>
            </a:ext>
          </a:extLst>
        </xdr:cNvPr>
        <xdr:cNvCxnSpPr/>
      </xdr:nvCxnSpPr>
      <xdr:spPr bwMode="auto">
        <a:xfrm flipV="1">
          <a:off x="4682671" y="321961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3" name="Straight Connector 32">
          <a:extLst>
            <a:ext uri="{FF2B5EF4-FFF2-40B4-BE49-F238E27FC236}">
              <a16:creationId xmlns:a16="http://schemas.microsoft.com/office/drawing/2014/main" id="{00000000-0008-0000-2B00-000021000000}"/>
            </a:ext>
          </a:extLst>
        </xdr:cNvPr>
        <xdr:cNvCxnSpPr/>
      </xdr:nvCxnSpPr>
      <xdr:spPr bwMode="auto">
        <a:xfrm flipV="1">
          <a:off x="4664528" y="3727609"/>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4.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C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C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C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C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C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C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C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C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C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C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C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C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21</xdr:col>
      <xdr:colOff>286204</xdr:colOff>
      <xdr:row>43</xdr:row>
      <xdr:rowOff>0</xdr:rowOff>
    </xdr:to>
    <xdr:sp macro="" textlink="">
      <xdr:nvSpPr>
        <xdr:cNvPr id="14" name="Text Box 14">
          <a:extLst>
            <a:ext uri="{FF2B5EF4-FFF2-40B4-BE49-F238E27FC236}">
              <a16:creationId xmlns:a16="http://schemas.microsoft.com/office/drawing/2014/main" id="{00000000-0008-0000-2C00-00000E000000}"/>
            </a:ext>
          </a:extLst>
        </xdr:cNvPr>
        <xdr:cNvSpPr txBox="1">
          <a:spLocks noChangeArrowheads="1"/>
        </xdr:cNvSpPr>
      </xdr:nvSpPr>
      <xdr:spPr bwMode="auto">
        <a:xfrm>
          <a:off x="9979" y="71301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619020-&gt; ORDER JANUARI'22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C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C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C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C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C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C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C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C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C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C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C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C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C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2C00-00001D000000}"/>
            </a:ext>
          </a:extLst>
        </xdr:cNvPr>
        <xdr:cNvCxnSpPr/>
      </xdr:nvCxnSpPr>
      <xdr:spPr bwMode="auto">
        <a:xfrm flipV="1">
          <a:off x="4676321" y="3233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1" name="Straight Connector 30">
          <a:extLst>
            <a:ext uri="{FF2B5EF4-FFF2-40B4-BE49-F238E27FC236}">
              <a16:creationId xmlns:a16="http://schemas.microsoft.com/office/drawing/2014/main" id="{00000000-0008-0000-2C00-00001F000000}"/>
            </a:ext>
          </a:extLst>
        </xdr:cNvPr>
        <xdr:cNvCxnSpPr/>
      </xdr:nvCxnSpPr>
      <xdr:spPr bwMode="auto">
        <a:xfrm flipV="1">
          <a:off x="4682671" y="321961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2" name="Straight Connector 31">
          <a:extLst>
            <a:ext uri="{FF2B5EF4-FFF2-40B4-BE49-F238E27FC236}">
              <a16:creationId xmlns:a16="http://schemas.microsoft.com/office/drawing/2014/main" id="{00000000-0008-0000-2C00-000020000000}"/>
            </a:ext>
          </a:extLst>
        </xdr:cNvPr>
        <xdr:cNvCxnSpPr/>
      </xdr:nvCxnSpPr>
      <xdr:spPr bwMode="auto">
        <a:xfrm flipV="1">
          <a:off x="4664528" y="4235609"/>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D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D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D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D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D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D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D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D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D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D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D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D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21</xdr:col>
      <xdr:colOff>286204</xdr:colOff>
      <xdr:row>40</xdr:row>
      <xdr:rowOff>0</xdr:rowOff>
    </xdr:to>
    <xdr:sp macro="" textlink="">
      <xdr:nvSpPr>
        <xdr:cNvPr id="14" name="Text Box 14">
          <a:extLst>
            <a:ext uri="{FF2B5EF4-FFF2-40B4-BE49-F238E27FC236}">
              <a16:creationId xmlns:a16="http://schemas.microsoft.com/office/drawing/2014/main" id="{00000000-0008-0000-2D00-00000E000000}"/>
            </a:ext>
          </a:extLst>
        </xdr:cNvPr>
        <xdr:cNvSpPr txBox="1">
          <a:spLocks noChangeArrowheads="1"/>
        </xdr:cNvSpPr>
      </xdr:nvSpPr>
      <xdr:spPr bwMode="auto">
        <a:xfrm>
          <a:off x="9979" y="76381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619020-&gt; ORDER JANUARI'22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D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D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D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D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D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D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D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D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D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D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D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D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D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30" name="Straight Connector 29">
          <a:extLst>
            <a:ext uri="{FF2B5EF4-FFF2-40B4-BE49-F238E27FC236}">
              <a16:creationId xmlns:a16="http://schemas.microsoft.com/office/drawing/2014/main" id="{00000000-0008-0000-2D00-00001E000000}"/>
            </a:ext>
          </a:extLst>
        </xdr:cNvPr>
        <xdr:cNvCxnSpPr/>
      </xdr:nvCxnSpPr>
      <xdr:spPr bwMode="auto">
        <a:xfrm flipV="1">
          <a:off x="4676321" y="3741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1" name="Straight Connector 30">
          <a:extLst>
            <a:ext uri="{FF2B5EF4-FFF2-40B4-BE49-F238E27FC236}">
              <a16:creationId xmlns:a16="http://schemas.microsoft.com/office/drawing/2014/main" id="{00000000-0008-0000-2D00-00001F000000}"/>
            </a:ext>
          </a:extLst>
        </xdr:cNvPr>
        <xdr:cNvCxnSpPr/>
      </xdr:nvCxnSpPr>
      <xdr:spPr bwMode="auto">
        <a:xfrm flipV="1">
          <a:off x="4658178" y="374105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2" name="Straight Connector 31">
          <a:extLst>
            <a:ext uri="{FF2B5EF4-FFF2-40B4-BE49-F238E27FC236}">
              <a16:creationId xmlns:a16="http://schemas.microsoft.com/office/drawing/2014/main" id="{00000000-0008-0000-2D00-000020000000}"/>
            </a:ext>
          </a:extLst>
        </xdr:cNvPr>
        <xdr:cNvCxnSpPr/>
      </xdr:nvCxnSpPr>
      <xdr:spPr bwMode="auto">
        <a:xfrm flipV="1">
          <a:off x="4682671" y="321961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8" name="Straight Connector 37">
          <a:extLst>
            <a:ext uri="{FF2B5EF4-FFF2-40B4-BE49-F238E27FC236}">
              <a16:creationId xmlns:a16="http://schemas.microsoft.com/office/drawing/2014/main" id="{00000000-0008-0000-2D00-000026000000}"/>
            </a:ext>
          </a:extLst>
        </xdr:cNvPr>
        <xdr:cNvCxnSpPr/>
      </xdr:nvCxnSpPr>
      <xdr:spPr bwMode="auto">
        <a:xfrm flipV="1">
          <a:off x="4682671" y="372761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9" name="Straight Connector 38">
          <a:extLst>
            <a:ext uri="{FF2B5EF4-FFF2-40B4-BE49-F238E27FC236}">
              <a16:creationId xmlns:a16="http://schemas.microsoft.com/office/drawing/2014/main" id="{00000000-0008-0000-2D00-000027000000}"/>
            </a:ext>
          </a:extLst>
        </xdr:cNvPr>
        <xdr:cNvCxnSpPr/>
      </xdr:nvCxnSpPr>
      <xdr:spPr bwMode="auto">
        <a:xfrm flipV="1">
          <a:off x="4664528" y="3727609"/>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6.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E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E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E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E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E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E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E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E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E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E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E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E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21</xdr:col>
      <xdr:colOff>286204</xdr:colOff>
      <xdr:row>40</xdr:row>
      <xdr:rowOff>0</xdr:rowOff>
    </xdr:to>
    <xdr:sp macro="" textlink="">
      <xdr:nvSpPr>
        <xdr:cNvPr id="14" name="Text Box 14">
          <a:extLst>
            <a:ext uri="{FF2B5EF4-FFF2-40B4-BE49-F238E27FC236}">
              <a16:creationId xmlns:a16="http://schemas.microsoft.com/office/drawing/2014/main" id="{00000000-0008-0000-2E00-00000E000000}"/>
            </a:ext>
          </a:extLst>
        </xdr:cNvPr>
        <xdr:cNvSpPr txBox="1">
          <a:spLocks noChangeArrowheads="1"/>
        </xdr:cNvSpPr>
      </xdr:nvSpPr>
      <xdr:spPr bwMode="auto">
        <a:xfrm>
          <a:off x="9979" y="68761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E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E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E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E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E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E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E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E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E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E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E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E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E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2E00-00001D000000}"/>
            </a:ext>
          </a:extLst>
        </xdr:cNvPr>
        <xdr:cNvCxnSpPr/>
      </xdr:nvCxnSpPr>
      <xdr:spPr bwMode="auto">
        <a:xfrm flipV="1">
          <a:off x="4676321" y="3233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2E00-00001E000000}"/>
            </a:ext>
          </a:extLst>
        </xdr:cNvPr>
        <xdr:cNvCxnSpPr/>
      </xdr:nvCxnSpPr>
      <xdr:spPr bwMode="auto">
        <a:xfrm flipV="1">
          <a:off x="4658178" y="323305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2E00-00001F000000}"/>
            </a:ext>
          </a:extLst>
        </xdr:cNvPr>
        <xdr:cNvCxnSpPr/>
      </xdr:nvCxnSpPr>
      <xdr:spPr bwMode="auto">
        <a:xfrm flipV="1">
          <a:off x="4676321" y="3233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2" name="Straight Connector 31">
          <a:extLst>
            <a:ext uri="{FF2B5EF4-FFF2-40B4-BE49-F238E27FC236}">
              <a16:creationId xmlns:a16="http://schemas.microsoft.com/office/drawing/2014/main" id="{00000000-0008-0000-2E00-000020000000}"/>
            </a:ext>
          </a:extLst>
        </xdr:cNvPr>
        <xdr:cNvCxnSpPr/>
      </xdr:nvCxnSpPr>
      <xdr:spPr bwMode="auto">
        <a:xfrm flipV="1">
          <a:off x="4676321" y="3741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3" name="Straight Connector 32">
          <a:extLst>
            <a:ext uri="{FF2B5EF4-FFF2-40B4-BE49-F238E27FC236}">
              <a16:creationId xmlns:a16="http://schemas.microsoft.com/office/drawing/2014/main" id="{00000000-0008-0000-2E00-000021000000}"/>
            </a:ext>
          </a:extLst>
        </xdr:cNvPr>
        <xdr:cNvCxnSpPr/>
      </xdr:nvCxnSpPr>
      <xdr:spPr bwMode="auto">
        <a:xfrm flipV="1">
          <a:off x="4658178" y="374105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7.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2F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2F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F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F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2F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2F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2F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2F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2F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F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2F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2F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34</xdr:row>
      <xdr:rowOff>37191</xdr:rowOff>
    </xdr:from>
    <xdr:to>
      <xdr:col>21</xdr:col>
      <xdr:colOff>286204</xdr:colOff>
      <xdr:row>39</xdr:row>
      <xdr:rowOff>0</xdr:rowOff>
    </xdr:to>
    <xdr:sp macro="" textlink="">
      <xdr:nvSpPr>
        <xdr:cNvPr id="14" name="Text Box 14">
          <a:extLst>
            <a:ext uri="{FF2B5EF4-FFF2-40B4-BE49-F238E27FC236}">
              <a16:creationId xmlns:a16="http://schemas.microsoft.com/office/drawing/2014/main" id="{00000000-0008-0000-2F00-00000E000000}"/>
            </a:ext>
          </a:extLst>
        </xdr:cNvPr>
        <xdr:cNvSpPr txBox="1">
          <a:spLocks noChangeArrowheads="1"/>
        </xdr:cNvSpPr>
      </xdr:nvSpPr>
      <xdr:spPr bwMode="auto">
        <a:xfrm>
          <a:off x="9979" y="68761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2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2F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2F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2F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2F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2F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2F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2F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2F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2F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2F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2F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2F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2F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2F00-00001D000000}"/>
            </a:ext>
          </a:extLst>
        </xdr:cNvPr>
        <xdr:cNvCxnSpPr/>
      </xdr:nvCxnSpPr>
      <xdr:spPr bwMode="auto">
        <a:xfrm flipV="1">
          <a:off x="4676321" y="3233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2F00-00001E000000}"/>
            </a:ext>
          </a:extLst>
        </xdr:cNvPr>
        <xdr:cNvCxnSpPr/>
      </xdr:nvCxnSpPr>
      <xdr:spPr bwMode="auto">
        <a:xfrm flipV="1">
          <a:off x="4658178" y="323305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2F00-00001F000000}"/>
            </a:ext>
          </a:extLst>
        </xdr:cNvPr>
        <xdr:cNvCxnSpPr/>
      </xdr:nvCxnSpPr>
      <xdr:spPr bwMode="auto">
        <a:xfrm flipV="1">
          <a:off x="4676321" y="3233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9" name="Straight Connector 38">
          <a:extLst>
            <a:ext uri="{FF2B5EF4-FFF2-40B4-BE49-F238E27FC236}">
              <a16:creationId xmlns:a16="http://schemas.microsoft.com/office/drawing/2014/main" id="{00000000-0008-0000-2F00-000027000000}"/>
            </a:ext>
          </a:extLst>
        </xdr:cNvPr>
        <xdr:cNvCxnSpPr/>
      </xdr:nvCxnSpPr>
      <xdr:spPr bwMode="auto">
        <a:xfrm flipV="1">
          <a:off x="4682671" y="398161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40" name="Straight Connector 39">
          <a:extLst>
            <a:ext uri="{FF2B5EF4-FFF2-40B4-BE49-F238E27FC236}">
              <a16:creationId xmlns:a16="http://schemas.microsoft.com/office/drawing/2014/main" id="{00000000-0008-0000-2F00-000028000000}"/>
            </a:ext>
          </a:extLst>
        </xdr:cNvPr>
        <xdr:cNvCxnSpPr/>
      </xdr:nvCxnSpPr>
      <xdr:spPr bwMode="auto">
        <a:xfrm flipV="1">
          <a:off x="4664528" y="3981609"/>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8.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0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0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0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0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0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0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0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0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0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0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0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0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41</xdr:row>
      <xdr:rowOff>37191</xdr:rowOff>
    </xdr:from>
    <xdr:to>
      <xdr:col>21</xdr:col>
      <xdr:colOff>286204</xdr:colOff>
      <xdr:row>46</xdr:row>
      <xdr:rowOff>0</xdr:rowOff>
    </xdr:to>
    <xdr:sp macro="" textlink="">
      <xdr:nvSpPr>
        <xdr:cNvPr id="14" name="Text Box 14">
          <a:extLst>
            <a:ext uri="{FF2B5EF4-FFF2-40B4-BE49-F238E27FC236}">
              <a16:creationId xmlns:a16="http://schemas.microsoft.com/office/drawing/2014/main" id="{00000000-0008-0000-3000-00000E000000}"/>
            </a:ext>
          </a:extLst>
        </xdr:cNvPr>
        <xdr:cNvSpPr txBox="1">
          <a:spLocks noChangeArrowheads="1"/>
        </xdr:cNvSpPr>
      </xdr:nvSpPr>
      <xdr:spPr bwMode="auto">
        <a:xfrm>
          <a:off x="9979" y="687614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0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0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0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0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0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0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0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0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0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0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0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0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0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3000-00001D000000}"/>
            </a:ext>
          </a:extLst>
        </xdr:cNvPr>
        <xdr:cNvCxnSpPr/>
      </xdr:nvCxnSpPr>
      <xdr:spPr bwMode="auto">
        <a:xfrm flipV="1">
          <a:off x="4676321" y="3233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3000-00001E000000}"/>
            </a:ext>
          </a:extLst>
        </xdr:cNvPr>
        <xdr:cNvCxnSpPr/>
      </xdr:nvCxnSpPr>
      <xdr:spPr bwMode="auto">
        <a:xfrm flipV="1">
          <a:off x="4658178" y="323305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3000-00001F000000}"/>
            </a:ext>
          </a:extLst>
        </xdr:cNvPr>
        <xdr:cNvCxnSpPr/>
      </xdr:nvCxnSpPr>
      <xdr:spPr bwMode="auto">
        <a:xfrm flipV="1">
          <a:off x="4676321" y="3233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2" name="Straight Connector 31">
          <a:extLst>
            <a:ext uri="{FF2B5EF4-FFF2-40B4-BE49-F238E27FC236}">
              <a16:creationId xmlns:a16="http://schemas.microsoft.com/office/drawing/2014/main" id="{00000000-0008-0000-3000-000020000000}"/>
            </a:ext>
          </a:extLst>
        </xdr:cNvPr>
        <xdr:cNvCxnSpPr/>
      </xdr:nvCxnSpPr>
      <xdr:spPr bwMode="auto">
        <a:xfrm flipV="1">
          <a:off x="4676321" y="37410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3" name="Straight Connector 32">
          <a:extLst>
            <a:ext uri="{FF2B5EF4-FFF2-40B4-BE49-F238E27FC236}">
              <a16:creationId xmlns:a16="http://schemas.microsoft.com/office/drawing/2014/main" id="{00000000-0008-0000-3000-000021000000}"/>
            </a:ext>
          </a:extLst>
        </xdr:cNvPr>
        <xdr:cNvCxnSpPr/>
      </xdr:nvCxnSpPr>
      <xdr:spPr bwMode="auto">
        <a:xfrm flipV="1">
          <a:off x="4658178" y="374105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9.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1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1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1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1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1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1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1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1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1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1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1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1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21</xdr:col>
      <xdr:colOff>286204</xdr:colOff>
      <xdr:row>43</xdr:row>
      <xdr:rowOff>0</xdr:rowOff>
    </xdr:to>
    <xdr:sp macro="" textlink="">
      <xdr:nvSpPr>
        <xdr:cNvPr id="14" name="Text Box 14">
          <a:extLst>
            <a:ext uri="{FF2B5EF4-FFF2-40B4-BE49-F238E27FC236}">
              <a16:creationId xmlns:a16="http://schemas.microsoft.com/office/drawing/2014/main" id="{00000000-0008-0000-3100-00000E000000}"/>
            </a:ext>
          </a:extLst>
        </xdr:cNvPr>
        <xdr:cNvSpPr txBox="1">
          <a:spLocks noChangeArrowheads="1"/>
        </xdr:cNvSpPr>
      </xdr:nvSpPr>
      <xdr:spPr bwMode="auto">
        <a:xfrm>
          <a:off x="9979" y="843189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1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1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1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1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1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1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1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1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1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1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1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1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1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34" name="Straight Connector 33">
          <a:extLst>
            <a:ext uri="{FF2B5EF4-FFF2-40B4-BE49-F238E27FC236}">
              <a16:creationId xmlns:a16="http://schemas.microsoft.com/office/drawing/2014/main" id="{00000000-0008-0000-3100-000022000000}"/>
            </a:ext>
          </a:extLst>
        </xdr:cNvPr>
        <xdr:cNvCxnSpPr/>
      </xdr:nvCxnSpPr>
      <xdr:spPr bwMode="auto">
        <a:xfrm flipV="1">
          <a:off x="4682671"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5" name="Straight Connector 34">
          <a:extLst>
            <a:ext uri="{FF2B5EF4-FFF2-40B4-BE49-F238E27FC236}">
              <a16:creationId xmlns:a16="http://schemas.microsoft.com/office/drawing/2014/main" id="{00000000-0008-0000-3100-000023000000}"/>
            </a:ext>
          </a:extLst>
        </xdr:cNvPr>
        <xdr:cNvCxnSpPr/>
      </xdr:nvCxnSpPr>
      <xdr:spPr bwMode="auto">
        <a:xfrm flipV="1">
          <a:off x="4664528" y="3249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6" name="Straight Connector 35">
          <a:extLst>
            <a:ext uri="{FF2B5EF4-FFF2-40B4-BE49-F238E27FC236}">
              <a16:creationId xmlns:a16="http://schemas.microsoft.com/office/drawing/2014/main" id="{00000000-0008-0000-3100-000024000000}"/>
            </a:ext>
          </a:extLst>
        </xdr:cNvPr>
        <xdr:cNvCxnSpPr/>
      </xdr:nvCxnSpPr>
      <xdr:spPr bwMode="auto">
        <a:xfrm flipV="1">
          <a:off x="4682671"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41" name="Straight Connector 40">
          <a:extLst>
            <a:ext uri="{FF2B5EF4-FFF2-40B4-BE49-F238E27FC236}">
              <a16:creationId xmlns:a16="http://schemas.microsoft.com/office/drawing/2014/main" id="{00000000-0008-0000-3100-000029000000}"/>
            </a:ext>
          </a:extLst>
        </xdr:cNvPr>
        <xdr:cNvCxnSpPr/>
      </xdr:nvCxnSpPr>
      <xdr:spPr bwMode="auto">
        <a:xfrm flipV="1">
          <a:off x="4682671" y="4011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42" name="Straight Connector 41">
          <a:extLst>
            <a:ext uri="{FF2B5EF4-FFF2-40B4-BE49-F238E27FC236}">
              <a16:creationId xmlns:a16="http://schemas.microsoft.com/office/drawing/2014/main" id="{00000000-0008-0000-3100-00002A000000}"/>
            </a:ext>
          </a:extLst>
        </xdr:cNvPr>
        <xdr:cNvCxnSpPr/>
      </xdr:nvCxnSpPr>
      <xdr:spPr bwMode="auto">
        <a:xfrm flipV="1">
          <a:off x="4664528" y="4011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0.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2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2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2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2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2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2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2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2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2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2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2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2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21</xdr:col>
      <xdr:colOff>286204</xdr:colOff>
      <xdr:row>43</xdr:row>
      <xdr:rowOff>0</xdr:rowOff>
    </xdr:to>
    <xdr:sp macro="" textlink="">
      <xdr:nvSpPr>
        <xdr:cNvPr id="14" name="Text Box 14">
          <a:extLst>
            <a:ext uri="{FF2B5EF4-FFF2-40B4-BE49-F238E27FC236}">
              <a16:creationId xmlns:a16="http://schemas.microsoft.com/office/drawing/2014/main" id="{00000000-0008-0000-3200-00000E000000}"/>
            </a:ext>
          </a:extLst>
        </xdr:cNvPr>
        <xdr:cNvSpPr txBox="1">
          <a:spLocks noChangeArrowheads="1"/>
        </xdr:cNvSpPr>
      </xdr:nvSpPr>
      <xdr:spPr bwMode="auto">
        <a:xfrm>
          <a:off x="9979" y="766989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2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2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2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2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2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2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2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2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2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008</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2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2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2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2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3200-00001D000000}"/>
            </a:ext>
          </a:extLst>
        </xdr:cNvPr>
        <xdr:cNvCxnSpPr/>
      </xdr:nvCxnSpPr>
      <xdr:spPr bwMode="auto">
        <a:xfrm flipV="1">
          <a:off x="46763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3200-00001E000000}"/>
            </a:ext>
          </a:extLst>
        </xdr:cNvPr>
        <xdr:cNvCxnSpPr/>
      </xdr:nvCxnSpPr>
      <xdr:spPr bwMode="auto">
        <a:xfrm flipV="1">
          <a:off x="465817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3200-00001F000000}"/>
            </a:ext>
          </a:extLst>
        </xdr:cNvPr>
        <xdr:cNvCxnSpPr/>
      </xdr:nvCxnSpPr>
      <xdr:spPr bwMode="auto">
        <a:xfrm flipV="1">
          <a:off x="46763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2" name="Straight Connector 31">
          <a:extLst>
            <a:ext uri="{FF2B5EF4-FFF2-40B4-BE49-F238E27FC236}">
              <a16:creationId xmlns:a16="http://schemas.microsoft.com/office/drawing/2014/main" id="{00000000-0008-0000-3200-000020000000}"/>
            </a:ext>
          </a:extLst>
        </xdr:cNvPr>
        <xdr:cNvCxnSpPr/>
      </xdr:nvCxnSpPr>
      <xdr:spPr bwMode="auto">
        <a:xfrm flipV="1">
          <a:off x="46763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3" name="Straight Connector 32">
          <a:extLst>
            <a:ext uri="{FF2B5EF4-FFF2-40B4-BE49-F238E27FC236}">
              <a16:creationId xmlns:a16="http://schemas.microsoft.com/office/drawing/2014/main" id="{00000000-0008-0000-3200-000021000000}"/>
            </a:ext>
          </a:extLst>
        </xdr:cNvPr>
        <xdr:cNvCxnSpPr/>
      </xdr:nvCxnSpPr>
      <xdr:spPr bwMode="auto">
        <a:xfrm flipV="1">
          <a:off x="465817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7" name="Straight Connector 36">
          <a:extLst>
            <a:ext uri="{FF2B5EF4-FFF2-40B4-BE49-F238E27FC236}">
              <a16:creationId xmlns:a16="http://schemas.microsoft.com/office/drawing/2014/main" id="{00000000-0008-0000-3200-000025000000}"/>
            </a:ext>
          </a:extLst>
        </xdr:cNvPr>
        <xdr:cNvCxnSpPr/>
      </xdr:nvCxnSpPr>
      <xdr:spPr bwMode="auto">
        <a:xfrm flipV="1">
          <a:off x="6057259"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8" name="Straight Connector 37">
          <a:extLst>
            <a:ext uri="{FF2B5EF4-FFF2-40B4-BE49-F238E27FC236}">
              <a16:creationId xmlns:a16="http://schemas.microsoft.com/office/drawing/2014/main" id="{00000000-0008-0000-3200-000026000000}"/>
            </a:ext>
          </a:extLst>
        </xdr:cNvPr>
        <xdr:cNvCxnSpPr/>
      </xdr:nvCxnSpPr>
      <xdr:spPr bwMode="auto">
        <a:xfrm flipV="1">
          <a:off x="6039116" y="3757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9" name="Straight Connector 38">
          <a:extLst>
            <a:ext uri="{FF2B5EF4-FFF2-40B4-BE49-F238E27FC236}">
              <a16:creationId xmlns:a16="http://schemas.microsoft.com/office/drawing/2014/main" id="{00000000-0008-0000-3200-000027000000}"/>
            </a:ext>
          </a:extLst>
        </xdr:cNvPr>
        <xdr:cNvCxnSpPr/>
      </xdr:nvCxnSpPr>
      <xdr:spPr bwMode="auto">
        <a:xfrm flipV="1">
          <a:off x="6057259"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2" name="Straight Connector 41">
          <a:extLst>
            <a:ext uri="{FF2B5EF4-FFF2-40B4-BE49-F238E27FC236}">
              <a16:creationId xmlns:a16="http://schemas.microsoft.com/office/drawing/2014/main" id="{00000000-0008-0000-3200-00002A000000}"/>
            </a:ext>
          </a:extLst>
        </xdr:cNvPr>
        <xdr:cNvCxnSpPr/>
      </xdr:nvCxnSpPr>
      <xdr:spPr bwMode="auto">
        <a:xfrm flipV="1">
          <a:off x="6057259"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3" name="Straight Connector 42">
          <a:extLst>
            <a:ext uri="{FF2B5EF4-FFF2-40B4-BE49-F238E27FC236}">
              <a16:creationId xmlns:a16="http://schemas.microsoft.com/office/drawing/2014/main" id="{00000000-0008-0000-3200-00002B000000}"/>
            </a:ext>
          </a:extLst>
        </xdr:cNvPr>
        <xdr:cNvCxnSpPr/>
      </xdr:nvCxnSpPr>
      <xdr:spPr bwMode="auto">
        <a:xfrm flipV="1">
          <a:off x="6039116" y="3249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4" name="Straight Connector 43">
          <a:extLst>
            <a:ext uri="{FF2B5EF4-FFF2-40B4-BE49-F238E27FC236}">
              <a16:creationId xmlns:a16="http://schemas.microsoft.com/office/drawing/2014/main" id="{00000000-0008-0000-3200-00002C000000}"/>
            </a:ext>
          </a:extLst>
        </xdr:cNvPr>
        <xdr:cNvCxnSpPr/>
      </xdr:nvCxnSpPr>
      <xdr:spPr bwMode="auto">
        <a:xfrm flipV="1">
          <a:off x="6057259"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1.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300-000002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300-000003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300-000004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300-000005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300-000006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300-000007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300-000008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300-000009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300-00000A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300-00000B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300-00000C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300-00000D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40</xdr:row>
      <xdr:rowOff>37191</xdr:rowOff>
    </xdr:from>
    <xdr:to>
      <xdr:col>21</xdr:col>
      <xdr:colOff>286204</xdr:colOff>
      <xdr:row>45</xdr:row>
      <xdr:rowOff>0</xdr:rowOff>
    </xdr:to>
    <xdr:sp macro="" textlink="">
      <xdr:nvSpPr>
        <xdr:cNvPr id="14" name="Text Box 14">
          <a:extLst>
            <a:ext uri="{FF2B5EF4-FFF2-40B4-BE49-F238E27FC236}">
              <a16:creationId xmlns:a16="http://schemas.microsoft.com/office/drawing/2014/main" id="{00000000-0008-0000-3300-00000E000000}"/>
            </a:ext>
          </a:extLst>
        </xdr:cNvPr>
        <xdr:cNvSpPr txBox="1">
          <a:spLocks noChangeArrowheads="1"/>
        </xdr:cNvSpPr>
      </xdr:nvSpPr>
      <xdr:spPr bwMode="auto">
        <a:xfrm>
          <a:off x="9979" y="7707991"/>
          <a:ext cx="139858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300-000010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300-000011000000}"/>
            </a:ext>
          </a:extLst>
        </xdr:cNvPr>
        <xdr:cNvSpPr>
          <a:spLocks noChangeShapeType="1"/>
        </xdr:cNvSpPr>
      </xdr:nvSpPr>
      <xdr:spPr bwMode="auto">
        <a:xfrm flipV="1">
          <a:off x="38481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300-000012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300-000013000000}"/>
            </a:ext>
          </a:extLst>
        </xdr:cNvPr>
        <xdr:cNvSpPr>
          <a:spLocks noChangeShapeType="1"/>
        </xdr:cNvSpPr>
      </xdr:nvSpPr>
      <xdr:spPr bwMode="auto">
        <a:xfrm flipV="1">
          <a:off x="66960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300-000014000000}"/>
            </a:ext>
          </a:extLst>
        </xdr:cNvPr>
        <xdr:cNvSpPr>
          <a:spLocks noChangeShapeType="1"/>
        </xdr:cNvSpPr>
      </xdr:nvSpPr>
      <xdr:spPr bwMode="auto">
        <a:xfrm flipV="1">
          <a:off x="6924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300-000015000000}"/>
            </a:ext>
          </a:extLst>
        </xdr:cNvPr>
        <xdr:cNvSpPr txBox="1">
          <a:spLocks noChangeArrowheads="1"/>
        </xdr:cNvSpPr>
      </xdr:nvSpPr>
      <xdr:spPr bwMode="auto">
        <a:xfrm>
          <a:off x="61232" y="434069"/>
          <a:ext cx="29845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300-000016000000}"/>
            </a:ext>
          </a:extLst>
        </xdr:cNvPr>
        <xdr:cNvSpPr>
          <a:spLocks noChangeShapeType="1"/>
        </xdr:cNvSpPr>
      </xdr:nvSpPr>
      <xdr:spPr bwMode="auto">
        <a:xfrm flipV="1">
          <a:off x="57499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300-000017000000}"/>
            </a:ext>
          </a:extLst>
        </xdr:cNvPr>
        <xdr:cNvSpPr>
          <a:spLocks noChangeShapeType="1"/>
        </xdr:cNvSpPr>
      </xdr:nvSpPr>
      <xdr:spPr bwMode="auto">
        <a:xfrm flipV="1">
          <a:off x="40386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300-000018000000}"/>
            </a:ext>
          </a:extLst>
        </xdr:cNvPr>
        <xdr:cNvSpPr txBox="1">
          <a:spLocks noChangeArrowheads="1"/>
        </xdr:cNvSpPr>
      </xdr:nvSpPr>
      <xdr:spPr bwMode="auto">
        <a:xfrm>
          <a:off x="116046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300-000019000000}"/>
            </a:ext>
          </a:extLst>
        </xdr:cNvPr>
        <xdr:cNvSpPr>
          <a:spLocks noChangeShapeType="1"/>
        </xdr:cNvSpPr>
      </xdr:nvSpPr>
      <xdr:spPr bwMode="auto">
        <a:xfrm flipV="1">
          <a:off x="59499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300-00001A000000}"/>
            </a:ext>
          </a:extLst>
        </xdr:cNvPr>
        <xdr:cNvSpPr>
          <a:spLocks noChangeShapeType="1"/>
        </xdr:cNvSpPr>
      </xdr:nvSpPr>
      <xdr:spPr bwMode="auto">
        <a:xfrm flipV="1">
          <a:off x="67151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300-00001B000000}"/>
            </a:ext>
          </a:extLst>
        </xdr:cNvPr>
        <xdr:cNvSpPr>
          <a:spLocks noChangeShapeType="1"/>
        </xdr:cNvSpPr>
      </xdr:nvSpPr>
      <xdr:spPr bwMode="auto">
        <a:xfrm flipV="1">
          <a:off x="6962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3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3300-00001D000000}"/>
            </a:ext>
          </a:extLst>
        </xdr:cNvPr>
        <xdr:cNvCxnSpPr/>
      </xdr:nvCxnSpPr>
      <xdr:spPr bwMode="auto">
        <a:xfrm flipV="1">
          <a:off x="46763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3300-00001E000000}"/>
            </a:ext>
          </a:extLst>
        </xdr:cNvPr>
        <xdr:cNvCxnSpPr/>
      </xdr:nvCxnSpPr>
      <xdr:spPr bwMode="auto">
        <a:xfrm flipV="1">
          <a:off x="465817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3300-00001F000000}"/>
            </a:ext>
          </a:extLst>
        </xdr:cNvPr>
        <xdr:cNvCxnSpPr/>
      </xdr:nvCxnSpPr>
      <xdr:spPr bwMode="auto">
        <a:xfrm flipV="1">
          <a:off x="46763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2" name="Straight Connector 31">
          <a:extLst>
            <a:ext uri="{FF2B5EF4-FFF2-40B4-BE49-F238E27FC236}">
              <a16:creationId xmlns:a16="http://schemas.microsoft.com/office/drawing/2014/main" id="{00000000-0008-0000-3300-000020000000}"/>
            </a:ext>
          </a:extLst>
        </xdr:cNvPr>
        <xdr:cNvCxnSpPr/>
      </xdr:nvCxnSpPr>
      <xdr:spPr bwMode="auto">
        <a:xfrm flipV="1">
          <a:off x="46763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3" name="Straight Connector 32">
          <a:extLst>
            <a:ext uri="{FF2B5EF4-FFF2-40B4-BE49-F238E27FC236}">
              <a16:creationId xmlns:a16="http://schemas.microsoft.com/office/drawing/2014/main" id="{00000000-0008-0000-3300-000021000000}"/>
            </a:ext>
          </a:extLst>
        </xdr:cNvPr>
        <xdr:cNvCxnSpPr/>
      </xdr:nvCxnSpPr>
      <xdr:spPr bwMode="auto">
        <a:xfrm flipV="1">
          <a:off x="465817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4" name="Straight Connector 33">
          <a:extLst>
            <a:ext uri="{FF2B5EF4-FFF2-40B4-BE49-F238E27FC236}">
              <a16:creationId xmlns:a16="http://schemas.microsoft.com/office/drawing/2014/main" id="{00000000-0008-0000-3300-000022000000}"/>
            </a:ext>
          </a:extLst>
        </xdr:cNvPr>
        <xdr:cNvCxnSpPr/>
      </xdr:nvCxnSpPr>
      <xdr:spPr bwMode="auto">
        <a:xfrm flipV="1">
          <a:off x="46763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35" name="Straight Connector 34">
          <a:extLst>
            <a:ext uri="{FF2B5EF4-FFF2-40B4-BE49-F238E27FC236}">
              <a16:creationId xmlns:a16="http://schemas.microsoft.com/office/drawing/2014/main" id="{00000000-0008-0000-3300-000023000000}"/>
            </a:ext>
          </a:extLst>
        </xdr:cNvPr>
        <xdr:cNvCxnSpPr/>
      </xdr:nvCxnSpPr>
      <xdr:spPr bwMode="auto">
        <a:xfrm flipV="1">
          <a:off x="465817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6" name="Straight Connector 35">
          <a:extLst>
            <a:ext uri="{FF2B5EF4-FFF2-40B4-BE49-F238E27FC236}">
              <a16:creationId xmlns:a16="http://schemas.microsoft.com/office/drawing/2014/main" id="{00000000-0008-0000-3300-000024000000}"/>
            </a:ext>
          </a:extLst>
        </xdr:cNvPr>
        <xdr:cNvCxnSpPr/>
      </xdr:nvCxnSpPr>
      <xdr:spPr bwMode="auto">
        <a:xfrm flipV="1">
          <a:off x="46763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7" name="Straight Connector 36">
          <a:extLst>
            <a:ext uri="{FF2B5EF4-FFF2-40B4-BE49-F238E27FC236}">
              <a16:creationId xmlns:a16="http://schemas.microsoft.com/office/drawing/2014/main" id="{00000000-0008-0000-3300-000025000000}"/>
            </a:ext>
          </a:extLst>
        </xdr:cNvPr>
        <xdr:cNvCxnSpPr/>
      </xdr:nvCxnSpPr>
      <xdr:spPr bwMode="auto">
        <a:xfrm flipV="1">
          <a:off x="46763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8" name="Straight Connector 37">
          <a:extLst>
            <a:ext uri="{FF2B5EF4-FFF2-40B4-BE49-F238E27FC236}">
              <a16:creationId xmlns:a16="http://schemas.microsoft.com/office/drawing/2014/main" id="{00000000-0008-0000-3300-000026000000}"/>
            </a:ext>
          </a:extLst>
        </xdr:cNvPr>
        <xdr:cNvCxnSpPr/>
      </xdr:nvCxnSpPr>
      <xdr:spPr bwMode="auto">
        <a:xfrm flipV="1">
          <a:off x="465817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9" name="Straight Connector 38">
          <a:extLst>
            <a:ext uri="{FF2B5EF4-FFF2-40B4-BE49-F238E27FC236}">
              <a16:creationId xmlns:a16="http://schemas.microsoft.com/office/drawing/2014/main" id="{00000000-0008-0000-3300-000027000000}"/>
            </a:ext>
          </a:extLst>
        </xdr:cNvPr>
        <xdr:cNvCxnSpPr/>
      </xdr:nvCxnSpPr>
      <xdr:spPr bwMode="auto">
        <a:xfrm flipV="1">
          <a:off x="46763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4" name="Straight Connector 43">
          <a:extLst>
            <a:ext uri="{FF2B5EF4-FFF2-40B4-BE49-F238E27FC236}">
              <a16:creationId xmlns:a16="http://schemas.microsoft.com/office/drawing/2014/main" id="{00000000-0008-0000-3300-00002C000000}"/>
            </a:ext>
          </a:extLst>
        </xdr:cNvPr>
        <xdr:cNvCxnSpPr/>
      </xdr:nvCxnSpPr>
      <xdr:spPr bwMode="auto">
        <a:xfrm flipV="1">
          <a:off x="4682671" y="426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5" name="Straight Connector 44">
          <a:extLst>
            <a:ext uri="{FF2B5EF4-FFF2-40B4-BE49-F238E27FC236}">
              <a16:creationId xmlns:a16="http://schemas.microsoft.com/office/drawing/2014/main" id="{00000000-0008-0000-3300-00002D000000}"/>
            </a:ext>
          </a:extLst>
        </xdr:cNvPr>
        <xdr:cNvCxnSpPr/>
      </xdr:nvCxnSpPr>
      <xdr:spPr bwMode="auto">
        <a:xfrm flipV="1">
          <a:off x="4664528" y="4265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6" name="Straight Connector 45">
          <a:extLst>
            <a:ext uri="{FF2B5EF4-FFF2-40B4-BE49-F238E27FC236}">
              <a16:creationId xmlns:a16="http://schemas.microsoft.com/office/drawing/2014/main" id="{00000000-0008-0000-3300-00002E000000}"/>
            </a:ext>
          </a:extLst>
        </xdr:cNvPr>
        <xdr:cNvCxnSpPr/>
      </xdr:nvCxnSpPr>
      <xdr:spPr bwMode="auto">
        <a:xfrm flipV="1">
          <a:off x="4682671" y="426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7" name="Straight Connector 46">
          <a:extLst>
            <a:ext uri="{FF2B5EF4-FFF2-40B4-BE49-F238E27FC236}">
              <a16:creationId xmlns:a16="http://schemas.microsoft.com/office/drawing/2014/main" id="{00000000-0008-0000-3300-00002F000000}"/>
            </a:ext>
          </a:extLst>
        </xdr:cNvPr>
        <xdr:cNvCxnSpPr/>
      </xdr:nvCxnSpPr>
      <xdr:spPr bwMode="auto">
        <a:xfrm flipV="1">
          <a:off x="4664528" y="4265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8" name="Straight Connector 47">
          <a:extLst>
            <a:ext uri="{FF2B5EF4-FFF2-40B4-BE49-F238E27FC236}">
              <a16:creationId xmlns:a16="http://schemas.microsoft.com/office/drawing/2014/main" id="{00000000-0008-0000-3300-000030000000}"/>
            </a:ext>
          </a:extLst>
        </xdr:cNvPr>
        <xdr:cNvCxnSpPr/>
      </xdr:nvCxnSpPr>
      <xdr:spPr bwMode="auto">
        <a:xfrm flipV="1">
          <a:off x="4682671" y="426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2" name="Straight Connector 51">
          <a:extLst>
            <a:ext uri="{FF2B5EF4-FFF2-40B4-BE49-F238E27FC236}">
              <a16:creationId xmlns:a16="http://schemas.microsoft.com/office/drawing/2014/main" id="{00000000-0008-0000-3300-000034000000}"/>
            </a:ext>
          </a:extLst>
        </xdr:cNvPr>
        <xdr:cNvCxnSpPr/>
      </xdr:nvCxnSpPr>
      <xdr:spPr bwMode="auto">
        <a:xfrm flipV="1">
          <a:off x="4682671"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53" name="Straight Connector 52">
          <a:extLst>
            <a:ext uri="{FF2B5EF4-FFF2-40B4-BE49-F238E27FC236}">
              <a16:creationId xmlns:a16="http://schemas.microsoft.com/office/drawing/2014/main" id="{00000000-0008-0000-3300-000035000000}"/>
            </a:ext>
          </a:extLst>
        </xdr:cNvPr>
        <xdr:cNvCxnSpPr/>
      </xdr:nvCxnSpPr>
      <xdr:spPr bwMode="auto">
        <a:xfrm flipV="1">
          <a:off x="4664528" y="3757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4" name="Straight Connector 53">
          <a:extLst>
            <a:ext uri="{FF2B5EF4-FFF2-40B4-BE49-F238E27FC236}">
              <a16:creationId xmlns:a16="http://schemas.microsoft.com/office/drawing/2014/main" id="{00000000-0008-0000-3300-000036000000}"/>
            </a:ext>
          </a:extLst>
        </xdr:cNvPr>
        <xdr:cNvCxnSpPr/>
      </xdr:nvCxnSpPr>
      <xdr:spPr bwMode="auto">
        <a:xfrm flipV="1">
          <a:off x="4682671"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60" name="Straight Connector 59">
          <a:extLst>
            <a:ext uri="{FF2B5EF4-FFF2-40B4-BE49-F238E27FC236}">
              <a16:creationId xmlns:a16="http://schemas.microsoft.com/office/drawing/2014/main" id="{00000000-0008-0000-3300-00003C000000}"/>
            </a:ext>
          </a:extLst>
        </xdr:cNvPr>
        <xdr:cNvCxnSpPr/>
      </xdr:nvCxnSpPr>
      <xdr:spPr bwMode="auto">
        <a:xfrm flipV="1">
          <a:off x="4682671"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3" name="Straight Connector 62">
          <a:extLst>
            <a:ext uri="{FF2B5EF4-FFF2-40B4-BE49-F238E27FC236}">
              <a16:creationId xmlns:a16="http://schemas.microsoft.com/office/drawing/2014/main" id="{00000000-0008-0000-3300-00003F000000}"/>
            </a:ext>
          </a:extLst>
        </xdr:cNvPr>
        <xdr:cNvCxnSpPr/>
      </xdr:nvCxnSpPr>
      <xdr:spPr bwMode="auto">
        <a:xfrm flipV="1">
          <a:off x="4682671"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64" name="Straight Connector 63">
          <a:extLst>
            <a:ext uri="{FF2B5EF4-FFF2-40B4-BE49-F238E27FC236}">
              <a16:creationId xmlns:a16="http://schemas.microsoft.com/office/drawing/2014/main" id="{00000000-0008-0000-3300-000040000000}"/>
            </a:ext>
          </a:extLst>
        </xdr:cNvPr>
        <xdr:cNvCxnSpPr/>
      </xdr:nvCxnSpPr>
      <xdr:spPr bwMode="auto">
        <a:xfrm flipV="1">
          <a:off x="4664528" y="3249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5" name="Straight Connector 64">
          <a:extLst>
            <a:ext uri="{FF2B5EF4-FFF2-40B4-BE49-F238E27FC236}">
              <a16:creationId xmlns:a16="http://schemas.microsoft.com/office/drawing/2014/main" id="{00000000-0008-0000-3300-000041000000}"/>
            </a:ext>
          </a:extLst>
        </xdr:cNvPr>
        <xdr:cNvCxnSpPr/>
      </xdr:nvCxnSpPr>
      <xdr:spPr bwMode="auto">
        <a:xfrm flipV="1">
          <a:off x="4682671"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71" name="Straight Connector 70">
          <a:extLst>
            <a:ext uri="{FF2B5EF4-FFF2-40B4-BE49-F238E27FC236}">
              <a16:creationId xmlns:a16="http://schemas.microsoft.com/office/drawing/2014/main" id="{00000000-0008-0000-3300-000047000000}"/>
            </a:ext>
          </a:extLst>
        </xdr:cNvPr>
        <xdr:cNvCxnSpPr/>
      </xdr:nvCxnSpPr>
      <xdr:spPr bwMode="auto">
        <a:xfrm flipV="1">
          <a:off x="4682671"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72" name="Straight Connector 71">
          <a:extLst>
            <a:ext uri="{FF2B5EF4-FFF2-40B4-BE49-F238E27FC236}">
              <a16:creationId xmlns:a16="http://schemas.microsoft.com/office/drawing/2014/main" id="{00000000-0008-0000-3300-000048000000}"/>
            </a:ext>
          </a:extLst>
        </xdr:cNvPr>
        <xdr:cNvCxnSpPr/>
      </xdr:nvCxnSpPr>
      <xdr:spPr bwMode="auto">
        <a:xfrm flipV="1">
          <a:off x="4664528" y="3249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73" name="Straight Connector 72">
          <a:extLst>
            <a:ext uri="{FF2B5EF4-FFF2-40B4-BE49-F238E27FC236}">
              <a16:creationId xmlns:a16="http://schemas.microsoft.com/office/drawing/2014/main" id="{00000000-0008-0000-3300-000049000000}"/>
            </a:ext>
          </a:extLst>
        </xdr:cNvPr>
        <xdr:cNvCxnSpPr/>
      </xdr:nvCxnSpPr>
      <xdr:spPr bwMode="auto">
        <a:xfrm flipV="1">
          <a:off x="4682671"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2.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4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4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4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4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4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4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4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4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4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4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4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4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39</xdr:row>
      <xdr:rowOff>37191</xdr:rowOff>
    </xdr:from>
    <xdr:to>
      <xdr:col>21</xdr:col>
      <xdr:colOff>286204</xdr:colOff>
      <xdr:row>44</xdr:row>
      <xdr:rowOff>0</xdr:rowOff>
    </xdr:to>
    <xdr:sp macro="" textlink="">
      <xdr:nvSpPr>
        <xdr:cNvPr id="14" name="Text Box 14">
          <a:extLst>
            <a:ext uri="{FF2B5EF4-FFF2-40B4-BE49-F238E27FC236}">
              <a16:creationId xmlns:a16="http://schemas.microsoft.com/office/drawing/2014/main" id="{00000000-0008-0000-3400-00000E000000}"/>
            </a:ext>
          </a:extLst>
        </xdr:cNvPr>
        <xdr:cNvSpPr txBox="1">
          <a:spLocks noChangeArrowheads="1"/>
        </xdr:cNvSpPr>
      </xdr:nvSpPr>
      <xdr:spPr bwMode="auto">
        <a:xfrm>
          <a:off x="9979" y="8177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4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4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4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4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4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4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4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4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4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4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4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4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4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3400-00001D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3400-00001E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3400-00001F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7" name="Straight Connector 36">
          <a:extLst>
            <a:ext uri="{FF2B5EF4-FFF2-40B4-BE49-F238E27FC236}">
              <a16:creationId xmlns:a16="http://schemas.microsoft.com/office/drawing/2014/main" id="{00000000-0008-0000-3400-000025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8" name="Straight Connector 37">
          <a:extLst>
            <a:ext uri="{FF2B5EF4-FFF2-40B4-BE49-F238E27FC236}">
              <a16:creationId xmlns:a16="http://schemas.microsoft.com/office/drawing/2014/main" id="{00000000-0008-0000-3400-000026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9" name="Straight Connector 38">
          <a:extLst>
            <a:ext uri="{FF2B5EF4-FFF2-40B4-BE49-F238E27FC236}">
              <a16:creationId xmlns:a16="http://schemas.microsoft.com/office/drawing/2014/main" id="{00000000-0008-0000-3400-000027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0" name="Straight Connector 39">
          <a:extLst>
            <a:ext uri="{FF2B5EF4-FFF2-40B4-BE49-F238E27FC236}">
              <a16:creationId xmlns:a16="http://schemas.microsoft.com/office/drawing/2014/main" id="{00000000-0008-0000-3400-000028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1" name="Straight Connector 40">
          <a:extLst>
            <a:ext uri="{FF2B5EF4-FFF2-40B4-BE49-F238E27FC236}">
              <a16:creationId xmlns:a16="http://schemas.microsoft.com/office/drawing/2014/main" id="{00000000-0008-0000-3400-000029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2" name="Straight Connector 41">
          <a:extLst>
            <a:ext uri="{FF2B5EF4-FFF2-40B4-BE49-F238E27FC236}">
              <a16:creationId xmlns:a16="http://schemas.microsoft.com/office/drawing/2014/main" id="{00000000-0008-0000-3400-00002A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3" name="Straight Connector 42">
          <a:extLst>
            <a:ext uri="{FF2B5EF4-FFF2-40B4-BE49-F238E27FC236}">
              <a16:creationId xmlns:a16="http://schemas.microsoft.com/office/drawing/2014/main" id="{00000000-0008-0000-3400-00002B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4" name="Straight Connector 43">
          <a:extLst>
            <a:ext uri="{FF2B5EF4-FFF2-40B4-BE49-F238E27FC236}">
              <a16:creationId xmlns:a16="http://schemas.microsoft.com/office/drawing/2014/main" id="{00000000-0008-0000-3400-00002C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9" name="Straight Connector 48">
          <a:extLst>
            <a:ext uri="{FF2B5EF4-FFF2-40B4-BE49-F238E27FC236}">
              <a16:creationId xmlns:a16="http://schemas.microsoft.com/office/drawing/2014/main" id="{00000000-0008-0000-3400-000031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50" name="Straight Connector 49">
          <a:extLst>
            <a:ext uri="{FF2B5EF4-FFF2-40B4-BE49-F238E27FC236}">
              <a16:creationId xmlns:a16="http://schemas.microsoft.com/office/drawing/2014/main" id="{00000000-0008-0000-3400-000032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51" name="Straight Connector 50">
          <a:extLst>
            <a:ext uri="{FF2B5EF4-FFF2-40B4-BE49-F238E27FC236}">
              <a16:creationId xmlns:a16="http://schemas.microsoft.com/office/drawing/2014/main" id="{00000000-0008-0000-3400-000033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52" name="Straight Connector 51">
          <a:extLst>
            <a:ext uri="{FF2B5EF4-FFF2-40B4-BE49-F238E27FC236}">
              <a16:creationId xmlns:a16="http://schemas.microsoft.com/office/drawing/2014/main" id="{00000000-0008-0000-3400-000034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53" name="Straight Connector 52">
          <a:extLst>
            <a:ext uri="{FF2B5EF4-FFF2-40B4-BE49-F238E27FC236}">
              <a16:creationId xmlns:a16="http://schemas.microsoft.com/office/drawing/2014/main" id="{00000000-0008-0000-3400-000035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54" name="Straight Connector 53">
          <a:extLst>
            <a:ext uri="{FF2B5EF4-FFF2-40B4-BE49-F238E27FC236}">
              <a16:creationId xmlns:a16="http://schemas.microsoft.com/office/drawing/2014/main" id="{00000000-0008-0000-3400-000036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2" name="Straight Connector 71">
          <a:extLst>
            <a:ext uri="{FF2B5EF4-FFF2-40B4-BE49-F238E27FC236}">
              <a16:creationId xmlns:a16="http://schemas.microsoft.com/office/drawing/2014/main" id="{00000000-0008-0000-3400-000048000000}"/>
            </a:ext>
          </a:extLst>
        </xdr:cNvPr>
        <xdr:cNvCxnSpPr/>
      </xdr:nvCxnSpPr>
      <xdr:spPr bwMode="auto">
        <a:xfrm flipV="1">
          <a:off x="4845957" y="4053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73" name="Straight Connector 72">
          <a:extLst>
            <a:ext uri="{FF2B5EF4-FFF2-40B4-BE49-F238E27FC236}">
              <a16:creationId xmlns:a16="http://schemas.microsoft.com/office/drawing/2014/main" id="{00000000-0008-0000-3400-000049000000}"/>
            </a:ext>
          </a:extLst>
        </xdr:cNvPr>
        <xdr:cNvCxnSpPr/>
      </xdr:nvCxnSpPr>
      <xdr:spPr bwMode="auto">
        <a:xfrm flipV="1">
          <a:off x="4827814" y="405311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4" name="Straight Connector 73">
          <a:extLst>
            <a:ext uri="{FF2B5EF4-FFF2-40B4-BE49-F238E27FC236}">
              <a16:creationId xmlns:a16="http://schemas.microsoft.com/office/drawing/2014/main" id="{00000000-0008-0000-3400-00004A000000}"/>
            </a:ext>
          </a:extLst>
        </xdr:cNvPr>
        <xdr:cNvCxnSpPr/>
      </xdr:nvCxnSpPr>
      <xdr:spPr bwMode="auto">
        <a:xfrm flipV="1">
          <a:off x="4845957" y="4053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75" name="Straight Connector 74">
          <a:extLst>
            <a:ext uri="{FF2B5EF4-FFF2-40B4-BE49-F238E27FC236}">
              <a16:creationId xmlns:a16="http://schemas.microsoft.com/office/drawing/2014/main" id="{00000000-0008-0000-3400-00004B000000}"/>
            </a:ext>
          </a:extLst>
        </xdr:cNvPr>
        <xdr:cNvCxnSpPr/>
      </xdr:nvCxnSpPr>
      <xdr:spPr bwMode="auto">
        <a:xfrm flipV="1">
          <a:off x="4827814" y="405311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6" name="Straight Connector 75">
          <a:extLst>
            <a:ext uri="{FF2B5EF4-FFF2-40B4-BE49-F238E27FC236}">
              <a16:creationId xmlns:a16="http://schemas.microsoft.com/office/drawing/2014/main" id="{00000000-0008-0000-3400-00004C000000}"/>
            </a:ext>
          </a:extLst>
        </xdr:cNvPr>
        <xdr:cNvCxnSpPr/>
      </xdr:nvCxnSpPr>
      <xdr:spPr bwMode="auto">
        <a:xfrm flipV="1">
          <a:off x="4845957" y="4053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7" name="Straight Connector 76">
          <a:extLst>
            <a:ext uri="{FF2B5EF4-FFF2-40B4-BE49-F238E27FC236}">
              <a16:creationId xmlns:a16="http://schemas.microsoft.com/office/drawing/2014/main" id="{00000000-0008-0000-3400-00004D000000}"/>
            </a:ext>
          </a:extLst>
        </xdr:cNvPr>
        <xdr:cNvCxnSpPr/>
      </xdr:nvCxnSpPr>
      <xdr:spPr bwMode="auto">
        <a:xfrm flipV="1">
          <a:off x="4845957" y="4053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78" name="Straight Connector 77">
          <a:extLst>
            <a:ext uri="{FF2B5EF4-FFF2-40B4-BE49-F238E27FC236}">
              <a16:creationId xmlns:a16="http://schemas.microsoft.com/office/drawing/2014/main" id="{00000000-0008-0000-3400-00004E000000}"/>
            </a:ext>
          </a:extLst>
        </xdr:cNvPr>
        <xdr:cNvCxnSpPr/>
      </xdr:nvCxnSpPr>
      <xdr:spPr bwMode="auto">
        <a:xfrm flipV="1">
          <a:off x="4827814" y="405311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9" name="Straight Connector 78">
          <a:extLst>
            <a:ext uri="{FF2B5EF4-FFF2-40B4-BE49-F238E27FC236}">
              <a16:creationId xmlns:a16="http://schemas.microsoft.com/office/drawing/2014/main" id="{00000000-0008-0000-3400-00004F000000}"/>
            </a:ext>
          </a:extLst>
        </xdr:cNvPr>
        <xdr:cNvCxnSpPr/>
      </xdr:nvCxnSpPr>
      <xdr:spPr bwMode="auto">
        <a:xfrm flipV="1">
          <a:off x="4845957" y="4053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80" name="Straight Connector 79">
          <a:extLst>
            <a:ext uri="{FF2B5EF4-FFF2-40B4-BE49-F238E27FC236}">
              <a16:creationId xmlns:a16="http://schemas.microsoft.com/office/drawing/2014/main" id="{00000000-0008-0000-3400-000050000000}"/>
            </a:ext>
          </a:extLst>
        </xdr:cNvPr>
        <xdr:cNvCxnSpPr/>
      </xdr:nvCxnSpPr>
      <xdr:spPr bwMode="auto">
        <a:xfrm flipV="1">
          <a:off x="4845957" y="4053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3.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5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5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5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5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5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5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5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5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5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5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5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5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21</xdr:col>
      <xdr:colOff>286204</xdr:colOff>
      <xdr:row>42</xdr:row>
      <xdr:rowOff>0</xdr:rowOff>
    </xdr:to>
    <xdr:sp macro="" textlink="">
      <xdr:nvSpPr>
        <xdr:cNvPr id="14" name="Text Box 14">
          <a:extLst>
            <a:ext uri="{FF2B5EF4-FFF2-40B4-BE49-F238E27FC236}">
              <a16:creationId xmlns:a16="http://schemas.microsoft.com/office/drawing/2014/main" id="{00000000-0008-0000-3500-00000E000000}"/>
            </a:ext>
          </a:extLst>
        </xdr:cNvPr>
        <xdr:cNvSpPr txBox="1">
          <a:spLocks noChangeArrowheads="1"/>
        </xdr:cNvSpPr>
      </xdr:nvSpPr>
      <xdr:spPr bwMode="auto">
        <a:xfrm>
          <a:off x="9979" y="7923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5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5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5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5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5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5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5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5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5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5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5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5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5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3500-00001D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3500-00001E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3500-00001F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2" name="Straight Connector 31">
          <a:extLst>
            <a:ext uri="{FF2B5EF4-FFF2-40B4-BE49-F238E27FC236}">
              <a16:creationId xmlns:a16="http://schemas.microsoft.com/office/drawing/2014/main" id="{00000000-0008-0000-3500-000020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3" name="Straight Connector 32">
          <a:extLst>
            <a:ext uri="{FF2B5EF4-FFF2-40B4-BE49-F238E27FC236}">
              <a16:creationId xmlns:a16="http://schemas.microsoft.com/office/drawing/2014/main" id="{00000000-0008-0000-3500-000021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4" name="Straight Connector 33">
          <a:extLst>
            <a:ext uri="{FF2B5EF4-FFF2-40B4-BE49-F238E27FC236}">
              <a16:creationId xmlns:a16="http://schemas.microsoft.com/office/drawing/2014/main" id="{00000000-0008-0000-3500-000022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5" name="Straight Connector 34">
          <a:extLst>
            <a:ext uri="{FF2B5EF4-FFF2-40B4-BE49-F238E27FC236}">
              <a16:creationId xmlns:a16="http://schemas.microsoft.com/office/drawing/2014/main" id="{00000000-0008-0000-3500-000023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6" name="Straight Connector 35">
          <a:extLst>
            <a:ext uri="{FF2B5EF4-FFF2-40B4-BE49-F238E27FC236}">
              <a16:creationId xmlns:a16="http://schemas.microsoft.com/office/drawing/2014/main" id="{00000000-0008-0000-3500-000024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7" name="Straight Connector 36">
          <a:extLst>
            <a:ext uri="{FF2B5EF4-FFF2-40B4-BE49-F238E27FC236}">
              <a16:creationId xmlns:a16="http://schemas.microsoft.com/office/drawing/2014/main" id="{00000000-0008-0000-3500-000025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8" name="Straight Connector 37">
          <a:extLst>
            <a:ext uri="{FF2B5EF4-FFF2-40B4-BE49-F238E27FC236}">
              <a16:creationId xmlns:a16="http://schemas.microsoft.com/office/drawing/2014/main" id="{00000000-0008-0000-3500-000026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9" name="Straight Connector 38">
          <a:extLst>
            <a:ext uri="{FF2B5EF4-FFF2-40B4-BE49-F238E27FC236}">
              <a16:creationId xmlns:a16="http://schemas.microsoft.com/office/drawing/2014/main" id="{00000000-0008-0000-3500-000027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0" name="Straight Connector 39">
          <a:extLst>
            <a:ext uri="{FF2B5EF4-FFF2-40B4-BE49-F238E27FC236}">
              <a16:creationId xmlns:a16="http://schemas.microsoft.com/office/drawing/2014/main" id="{00000000-0008-0000-3500-000028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1" name="Straight Connector 40">
          <a:extLst>
            <a:ext uri="{FF2B5EF4-FFF2-40B4-BE49-F238E27FC236}">
              <a16:creationId xmlns:a16="http://schemas.microsoft.com/office/drawing/2014/main" id="{00000000-0008-0000-3500-000029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2" name="Straight Connector 41">
          <a:extLst>
            <a:ext uri="{FF2B5EF4-FFF2-40B4-BE49-F238E27FC236}">
              <a16:creationId xmlns:a16="http://schemas.microsoft.com/office/drawing/2014/main" id="{00000000-0008-0000-3500-00002A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3" name="Straight Connector 42">
          <a:extLst>
            <a:ext uri="{FF2B5EF4-FFF2-40B4-BE49-F238E27FC236}">
              <a16:creationId xmlns:a16="http://schemas.microsoft.com/office/drawing/2014/main" id="{00000000-0008-0000-3500-00002B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4" name="Straight Connector 43">
          <a:extLst>
            <a:ext uri="{FF2B5EF4-FFF2-40B4-BE49-F238E27FC236}">
              <a16:creationId xmlns:a16="http://schemas.microsoft.com/office/drawing/2014/main" id="{00000000-0008-0000-3500-00002C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5" name="Straight Connector 44">
          <a:extLst>
            <a:ext uri="{FF2B5EF4-FFF2-40B4-BE49-F238E27FC236}">
              <a16:creationId xmlns:a16="http://schemas.microsoft.com/office/drawing/2014/main" id="{00000000-0008-0000-3500-00002D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46" name="Straight Connector 45">
          <a:extLst>
            <a:ext uri="{FF2B5EF4-FFF2-40B4-BE49-F238E27FC236}">
              <a16:creationId xmlns:a16="http://schemas.microsoft.com/office/drawing/2014/main" id="{00000000-0008-0000-3500-00002E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47" name="Straight Connector 46">
          <a:extLst>
            <a:ext uri="{FF2B5EF4-FFF2-40B4-BE49-F238E27FC236}">
              <a16:creationId xmlns:a16="http://schemas.microsoft.com/office/drawing/2014/main" id="{00000000-0008-0000-3500-00002F000000}"/>
            </a:ext>
          </a:extLst>
        </xdr:cNvPr>
        <xdr:cNvCxnSpPr/>
      </xdr:nvCxnSpPr>
      <xdr:spPr bwMode="auto">
        <a:xfrm flipV="1">
          <a:off x="482962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48" name="Straight Connector 47">
          <a:extLst>
            <a:ext uri="{FF2B5EF4-FFF2-40B4-BE49-F238E27FC236}">
              <a16:creationId xmlns:a16="http://schemas.microsoft.com/office/drawing/2014/main" id="{00000000-0008-0000-3500-000030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49" name="Straight Connector 48">
          <a:extLst>
            <a:ext uri="{FF2B5EF4-FFF2-40B4-BE49-F238E27FC236}">
              <a16:creationId xmlns:a16="http://schemas.microsoft.com/office/drawing/2014/main" id="{00000000-0008-0000-3500-000031000000}"/>
            </a:ext>
          </a:extLst>
        </xdr:cNvPr>
        <xdr:cNvCxnSpPr/>
      </xdr:nvCxnSpPr>
      <xdr:spPr bwMode="auto">
        <a:xfrm flipV="1">
          <a:off x="482962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0" name="Straight Connector 49">
          <a:extLst>
            <a:ext uri="{FF2B5EF4-FFF2-40B4-BE49-F238E27FC236}">
              <a16:creationId xmlns:a16="http://schemas.microsoft.com/office/drawing/2014/main" id="{00000000-0008-0000-3500-000032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1" name="Straight Connector 50">
          <a:extLst>
            <a:ext uri="{FF2B5EF4-FFF2-40B4-BE49-F238E27FC236}">
              <a16:creationId xmlns:a16="http://schemas.microsoft.com/office/drawing/2014/main" id="{00000000-0008-0000-3500-000033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52" name="Straight Connector 51">
          <a:extLst>
            <a:ext uri="{FF2B5EF4-FFF2-40B4-BE49-F238E27FC236}">
              <a16:creationId xmlns:a16="http://schemas.microsoft.com/office/drawing/2014/main" id="{00000000-0008-0000-3500-000034000000}"/>
            </a:ext>
          </a:extLst>
        </xdr:cNvPr>
        <xdr:cNvCxnSpPr/>
      </xdr:nvCxnSpPr>
      <xdr:spPr bwMode="auto">
        <a:xfrm flipV="1">
          <a:off x="482962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3" name="Straight Connector 52">
          <a:extLst>
            <a:ext uri="{FF2B5EF4-FFF2-40B4-BE49-F238E27FC236}">
              <a16:creationId xmlns:a16="http://schemas.microsoft.com/office/drawing/2014/main" id="{00000000-0008-0000-3500-000035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4" name="Straight Connector 53">
          <a:extLst>
            <a:ext uri="{FF2B5EF4-FFF2-40B4-BE49-F238E27FC236}">
              <a16:creationId xmlns:a16="http://schemas.microsoft.com/office/drawing/2014/main" id="{00000000-0008-0000-3500-000036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4.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6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6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6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6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6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6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6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6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6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6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6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6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44</xdr:row>
      <xdr:rowOff>37191</xdr:rowOff>
    </xdr:from>
    <xdr:to>
      <xdr:col>21</xdr:col>
      <xdr:colOff>286204</xdr:colOff>
      <xdr:row>49</xdr:row>
      <xdr:rowOff>0</xdr:rowOff>
    </xdr:to>
    <xdr:sp macro="" textlink="">
      <xdr:nvSpPr>
        <xdr:cNvPr id="14" name="Text Box 14">
          <a:extLst>
            <a:ext uri="{FF2B5EF4-FFF2-40B4-BE49-F238E27FC236}">
              <a16:creationId xmlns:a16="http://schemas.microsoft.com/office/drawing/2014/main" id="{00000000-0008-0000-3600-00000E000000}"/>
            </a:ext>
          </a:extLst>
        </xdr:cNvPr>
        <xdr:cNvSpPr txBox="1">
          <a:spLocks noChangeArrowheads="1"/>
        </xdr:cNvSpPr>
      </xdr:nvSpPr>
      <xdr:spPr bwMode="auto">
        <a:xfrm>
          <a:off x="9979" y="7415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6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6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6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6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6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6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6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6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6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JANUARI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6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6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6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6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55" name="Straight Connector 54">
          <a:extLst>
            <a:ext uri="{FF2B5EF4-FFF2-40B4-BE49-F238E27FC236}">
              <a16:creationId xmlns:a16="http://schemas.microsoft.com/office/drawing/2014/main" id="{00000000-0008-0000-3600-000037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56" name="Straight Connector 55">
          <a:extLst>
            <a:ext uri="{FF2B5EF4-FFF2-40B4-BE49-F238E27FC236}">
              <a16:creationId xmlns:a16="http://schemas.microsoft.com/office/drawing/2014/main" id="{00000000-0008-0000-3600-000038000000}"/>
            </a:ext>
          </a:extLst>
        </xdr:cNvPr>
        <xdr:cNvCxnSpPr/>
      </xdr:nvCxnSpPr>
      <xdr:spPr bwMode="auto">
        <a:xfrm flipV="1">
          <a:off x="4836352" y="5535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57" name="Straight Connector 56">
          <a:extLst>
            <a:ext uri="{FF2B5EF4-FFF2-40B4-BE49-F238E27FC236}">
              <a16:creationId xmlns:a16="http://schemas.microsoft.com/office/drawing/2014/main" id="{00000000-0008-0000-3600-000039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58" name="Straight Connector 57">
          <a:extLst>
            <a:ext uri="{FF2B5EF4-FFF2-40B4-BE49-F238E27FC236}">
              <a16:creationId xmlns:a16="http://schemas.microsoft.com/office/drawing/2014/main" id="{00000000-0008-0000-3600-00003A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59" name="Straight Connector 58">
          <a:extLst>
            <a:ext uri="{FF2B5EF4-FFF2-40B4-BE49-F238E27FC236}">
              <a16:creationId xmlns:a16="http://schemas.microsoft.com/office/drawing/2014/main" id="{00000000-0008-0000-3600-00003B000000}"/>
            </a:ext>
          </a:extLst>
        </xdr:cNvPr>
        <xdr:cNvCxnSpPr/>
      </xdr:nvCxnSpPr>
      <xdr:spPr bwMode="auto">
        <a:xfrm flipV="1">
          <a:off x="4836352" y="5535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0" name="Straight Connector 59">
          <a:extLst>
            <a:ext uri="{FF2B5EF4-FFF2-40B4-BE49-F238E27FC236}">
              <a16:creationId xmlns:a16="http://schemas.microsoft.com/office/drawing/2014/main" id="{00000000-0008-0000-3600-00003C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1" name="Straight Connector 60">
          <a:extLst>
            <a:ext uri="{FF2B5EF4-FFF2-40B4-BE49-F238E27FC236}">
              <a16:creationId xmlns:a16="http://schemas.microsoft.com/office/drawing/2014/main" id="{00000000-0008-0000-3600-00003D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62" name="Straight Connector 61">
          <a:extLst>
            <a:ext uri="{FF2B5EF4-FFF2-40B4-BE49-F238E27FC236}">
              <a16:creationId xmlns:a16="http://schemas.microsoft.com/office/drawing/2014/main" id="{00000000-0008-0000-3600-00003E000000}"/>
            </a:ext>
          </a:extLst>
        </xdr:cNvPr>
        <xdr:cNvCxnSpPr/>
      </xdr:nvCxnSpPr>
      <xdr:spPr bwMode="auto">
        <a:xfrm flipV="1">
          <a:off x="4836352" y="5535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3" name="Straight Connector 62">
          <a:extLst>
            <a:ext uri="{FF2B5EF4-FFF2-40B4-BE49-F238E27FC236}">
              <a16:creationId xmlns:a16="http://schemas.microsoft.com/office/drawing/2014/main" id="{00000000-0008-0000-3600-00003F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64" name="Straight Connector 63">
          <a:extLst>
            <a:ext uri="{FF2B5EF4-FFF2-40B4-BE49-F238E27FC236}">
              <a16:creationId xmlns:a16="http://schemas.microsoft.com/office/drawing/2014/main" id="{00000000-0008-0000-3600-000040000000}"/>
            </a:ext>
          </a:extLst>
        </xdr:cNvPr>
        <xdr:cNvCxnSpPr/>
      </xdr:nvCxnSpPr>
      <xdr:spPr bwMode="auto">
        <a:xfrm flipV="1">
          <a:off x="4836352" y="5535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5" name="Straight Connector 64">
          <a:extLst>
            <a:ext uri="{FF2B5EF4-FFF2-40B4-BE49-F238E27FC236}">
              <a16:creationId xmlns:a16="http://schemas.microsoft.com/office/drawing/2014/main" id="{00000000-0008-0000-3600-000041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6" name="Straight Connector 65">
          <a:extLst>
            <a:ext uri="{FF2B5EF4-FFF2-40B4-BE49-F238E27FC236}">
              <a16:creationId xmlns:a16="http://schemas.microsoft.com/office/drawing/2014/main" id="{00000000-0008-0000-3600-000042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67" name="Straight Connector 66">
          <a:extLst>
            <a:ext uri="{FF2B5EF4-FFF2-40B4-BE49-F238E27FC236}">
              <a16:creationId xmlns:a16="http://schemas.microsoft.com/office/drawing/2014/main" id="{00000000-0008-0000-3600-000043000000}"/>
            </a:ext>
          </a:extLst>
        </xdr:cNvPr>
        <xdr:cNvCxnSpPr/>
      </xdr:nvCxnSpPr>
      <xdr:spPr bwMode="auto">
        <a:xfrm flipV="1">
          <a:off x="4836352" y="5535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8" name="Straight Connector 67">
          <a:extLst>
            <a:ext uri="{FF2B5EF4-FFF2-40B4-BE49-F238E27FC236}">
              <a16:creationId xmlns:a16="http://schemas.microsoft.com/office/drawing/2014/main" id="{00000000-0008-0000-3600-000044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69" name="Straight Connector 68">
          <a:extLst>
            <a:ext uri="{FF2B5EF4-FFF2-40B4-BE49-F238E27FC236}">
              <a16:creationId xmlns:a16="http://schemas.microsoft.com/office/drawing/2014/main" id="{00000000-0008-0000-3600-000045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70" name="Straight Connector 69">
          <a:extLst>
            <a:ext uri="{FF2B5EF4-FFF2-40B4-BE49-F238E27FC236}">
              <a16:creationId xmlns:a16="http://schemas.microsoft.com/office/drawing/2014/main" id="{00000000-0008-0000-3600-000046000000}"/>
            </a:ext>
          </a:extLst>
        </xdr:cNvPr>
        <xdr:cNvCxnSpPr/>
      </xdr:nvCxnSpPr>
      <xdr:spPr bwMode="auto">
        <a:xfrm flipV="1">
          <a:off x="4836352" y="5535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71" name="Straight Connector 70">
          <a:extLst>
            <a:ext uri="{FF2B5EF4-FFF2-40B4-BE49-F238E27FC236}">
              <a16:creationId xmlns:a16="http://schemas.microsoft.com/office/drawing/2014/main" id="{00000000-0008-0000-3600-000047000000}"/>
            </a:ext>
          </a:extLst>
        </xdr:cNvPr>
        <xdr:cNvCxnSpPr/>
      </xdr:nvCxnSpPr>
      <xdr:spPr bwMode="auto">
        <a:xfrm flipV="1">
          <a:off x="4854495" y="553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2" name="Straight Connector 71">
          <a:extLst>
            <a:ext uri="{FF2B5EF4-FFF2-40B4-BE49-F238E27FC236}">
              <a16:creationId xmlns:a16="http://schemas.microsoft.com/office/drawing/2014/main" id="{00000000-0008-0000-3600-000048000000}"/>
            </a:ext>
          </a:extLst>
        </xdr:cNvPr>
        <xdr:cNvCxnSpPr/>
      </xdr:nvCxnSpPr>
      <xdr:spPr bwMode="auto">
        <a:xfrm flipV="1">
          <a:off x="4854495" y="604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73" name="Straight Connector 72">
          <a:extLst>
            <a:ext uri="{FF2B5EF4-FFF2-40B4-BE49-F238E27FC236}">
              <a16:creationId xmlns:a16="http://schemas.microsoft.com/office/drawing/2014/main" id="{00000000-0008-0000-3600-000049000000}"/>
            </a:ext>
          </a:extLst>
        </xdr:cNvPr>
        <xdr:cNvCxnSpPr/>
      </xdr:nvCxnSpPr>
      <xdr:spPr bwMode="auto">
        <a:xfrm flipV="1">
          <a:off x="4836352" y="6043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4" name="Straight Connector 73">
          <a:extLst>
            <a:ext uri="{FF2B5EF4-FFF2-40B4-BE49-F238E27FC236}">
              <a16:creationId xmlns:a16="http://schemas.microsoft.com/office/drawing/2014/main" id="{00000000-0008-0000-3600-00004A000000}"/>
            </a:ext>
          </a:extLst>
        </xdr:cNvPr>
        <xdr:cNvCxnSpPr/>
      </xdr:nvCxnSpPr>
      <xdr:spPr bwMode="auto">
        <a:xfrm flipV="1">
          <a:off x="4854495" y="604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75" name="Straight Connector 74">
          <a:extLst>
            <a:ext uri="{FF2B5EF4-FFF2-40B4-BE49-F238E27FC236}">
              <a16:creationId xmlns:a16="http://schemas.microsoft.com/office/drawing/2014/main" id="{00000000-0008-0000-3600-00004B000000}"/>
            </a:ext>
          </a:extLst>
        </xdr:cNvPr>
        <xdr:cNvCxnSpPr/>
      </xdr:nvCxnSpPr>
      <xdr:spPr bwMode="auto">
        <a:xfrm flipV="1">
          <a:off x="4836352" y="6043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6" name="Straight Connector 75">
          <a:extLst>
            <a:ext uri="{FF2B5EF4-FFF2-40B4-BE49-F238E27FC236}">
              <a16:creationId xmlns:a16="http://schemas.microsoft.com/office/drawing/2014/main" id="{00000000-0008-0000-3600-00004C000000}"/>
            </a:ext>
          </a:extLst>
        </xdr:cNvPr>
        <xdr:cNvCxnSpPr/>
      </xdr:nvCxnSpPr>
      <xdr:spPr bwMode="auto">
        <a:xfrm flipV="1">
          <a:off x="4854495" y="604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7" name="Straight Connector 76">
          <a:extLst>
            <a:ext uri="{FF2B5EF4-FFF2-40B4-BE49-F238E27FC236}">
              <a16:creationId xmlns:a16="http://schemas.microsoft.com/office/drawing/2014/main" id="{00000000-0008-0000-3600-00004D000000}"/>
            </a:ext>
          </a:extLst>
        </xdr:cNvPr>
        <xdr:cNvCxnSpPr/>
      </xdr:nvCxnSpPr>
      <xdr:spPr bwMode="auto">
        <a:xfrm flipV="1">
          <a:off x="4854495" y="604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78" name="Straight Connector 77">
          <a:extLst>
            <a:ext uri="{FF2B5EF4-FFF2-40B4-BE49-F238E27FC236}">
              <a16:creationId xmlns:a16="http://schemas.microsoft.com/office/drawing/2014/main" id="{00000000-0008-0000-3600-00004E000000}"/>
            </a:ext>
          </a:extLst>
        </xdr:cNvPr>
        <xdr:cNvCxnSpPr/>
      </xdr:nvCxnSpPr>
      <xdr:spPr bwMode="auto">
        <a:xfrm flipV="1">
          <a:off x="4836352" y="604349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79" name="Straight Connector 78">
          <a:extLst>
            <a:ext uri="{FF2B5EF4-FFF2-40B4-BE49-F238E27FC236}">
              <a16:creationId xmlns:a16="http://schemas.microsoft.com/office/drawing/2014/main" id="{00000000-0008-0000-3600-00004F000000}"/>
            </a:ext>
          </a:extLst>
        </xdr:cNvPr>
        <xdr:cNvCxnSpPr/>
      </xdr:nvCxnSpPr>
      <xdr:spPr bwMode="auto">
        <a:xfrm flipV="1">
          <a:off x="4854495" y="604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80" name="Straight Connector 79">
          <a:extLst>
            <a:ext uri="{FF2B5EF4-FFF2-40B4-BE49-F238E27FC236}">
              <a16:creationId xmlns:a16="http://schemas.microsoft.com/office/drawing/2014/main" id="{00000000-0008-0000-3600-000050000000}"/>
            </a:ext>
          </a:extLst>
        </xdr:cNvPr>
        <xdr:cNvCxnSpPr/>
      </xdr:nvCxnSpPr>
      <xdr:spPr bwMode="auto">
        <a:xfrm flipV="1">
          <a:off x="4854495" y="604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5.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7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7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7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7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7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7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7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7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7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7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7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7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36</xdr:row>
      <xdr:rowOff>37191</xdr:rowOff>
    </xdr:from>
    <xdr:to>
      <xdr:col>21</xdr:col>
      <xdr:colOff>286204</xdr:colOff>
      <xdr:row>41</xdr:row>
      <xdr:rowOff>0</xdr:rowOff>
    </xdr:to>
    <xdr:sp macro="" textlink="">
      <xdr:nvSpPr>
        <xdr:cNvPr id="14" name="Text Box 14">
          <a:extLst>
            <a:ext uri="{FF2B5EF4-FFF2-40B4-BE49-F238E27FC236}">
              <a16:creationId xmlns:a16="http://schemas.microsoft.com/office/drawing/2014/main" id="{00000000-0008-0000-3700-00000E000000}"/>
            </a:ext>
          </a:extLst>
        </xdr:cNvPr>
        <xdr:cNvSpPr txBox="1">
          <a:spLocks noChangeArrowheads="1"/>
        </xdr:cNvSpPr>
      </xdr:nvSpPr>
      <xdr:spPr bwMode="auto">
        <a:xfrm>
          <a:off x="9979" y="9193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620807 --&gt;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622253 --&gt; ORDER MARET 2022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7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7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7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7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7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7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7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7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7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Maret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7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7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7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7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3700-00001D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3700-00001E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3700-00001F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2" name="Straight Connector 31">
          <a:extLst>
            <a:ext uri="{FF2B5EF4-FFF2-40B4-BE49-F238E27FC236}">
              <a16:creationId xmlns:a16="http://schemas.microsoft.com/office/drawing/2014/main" id="{00000000-0008-0000-3700-000020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3" name="Straight Connector 32">
          <a:extLst>
            <a:ext uri="{FF2B5EF4-FFF2-40B4-BE49-F238E27FC236}">
              <a16:creationId xmlns:a16="http://schemas.microsoft.com/office/drawing/2014/main" id="{00000000-0008-0000-3700-000021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4" name="Straight Connector 33">
          <a:extLst>
            <a:ext uri="{FF2B5EF4-FFF2-40B4-BE49-F238E27FC236}">
              <a16:creationId xmlns:a16="http://schemas.microsoft.com/office/drawing/2014/main" id="{00000000-0008-0000-3700-000022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5" name="Straight Connector 34">
          <a:extLst>
            <a:ext uri="{FF2B5EF4-FFF2-40B4-BE49-F238E27FC236}">
              <a16:creationId xmlns:a16="http://schemas.microsoft.com/office/drawing/2014/main" id="{00000000-0008-0000-3700-000023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6" name="Straight Connector 35">
          <a:extLst>
            <a:ext uri="{FF2B5EF4-FFF2-40B4-BE49-F238E27FC236}">
              <a16:creationId xmlns:a16="http://schemas.microsoft.com/office/drawing/2014/main" id="{00000000-0008-0000-3700-000024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7" name="Straight Connector 36">
          <a:extLst>
            <a:ext uri="{FF2B5EF4-FFF2-40B4-BE49-F238E27FC236}">
              <a16:creationId xmlns:a16="http://schemas.microsoft.com/office/drawing/2014/main" id="{00000000-0008-0000-3700-000025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8" name="Straight Connector 37">
          <a:extLst>
            <a:ext uri="{FF2B5EF4-FFF2-40B4-BE49-F238E27FC236}">
              <a16:creationId xmlns:a16="http://schemas.microsoft.com/office/drawing/2014/main" id="{00000000-0008-0000-3700-000026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9" name="Straight Connector 38">
          <a:extLst>
            <a:ext uri="{FF2B5EF4-FFF2-40B4-BE49-F238E27FC236}">
              <a16:creationId xmlns:a16="http://schemas.microsoft.com/office/drawing/2014/main" id="{00000000-0008-0000-3700-000027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0" name="Straight Connector 39">
          <a:extLst>
            <a:ext uri="{FF2B5EF4-FFF2-40B4-BE49-F238E27FC236}">
              <a16:creationId xmlns:a16="http://schemas.microsoft.com/office/drawing/2014/main" id="{00000000-0008-0000-3700-000028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1" name="Straight Connector 40">
          <a:extLst>
            <a:ext uri="{FF2B5EF4-FFF2-40B4-BE49-F238E27FC236}">
              <a16:creationId xmlns:a16="http://schemas.microsoft.com/office/drawing/2014/main" id="{00000000-0008-0000-3700-000029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2" name="Straight Connector 41">
          <a:extLst>
            <a:ext uri="{FF2B5EF4-FFF2-40B4-BE49-F238E27FC236}">
              <a16:creationId xmlns:a16="http://schemas.microsoft.com/office/drawing/2014/main" id="{00000000-0008-0000-3700-00002A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3" name="Straight Connector 42">
          <a:extLst>
            <a:ext uri="{FF2B5EF4-FFF2-40B4-BE49-F238E27FC236}">
              <a16:creationId xmlns:a16="http://schemas.microsoft.com/office/drawing/2014/main" id="{00000000-0008-0000-3700-00002B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4" name="Straight Connector 43">
          <a:extLst>
            <a:ext uri="{FF2B5EF4-FFF2-40B4-BE49-F238E27FC236}">
              <a16:creationId xmlns:a16="http://schemas.microsoft.com/office/drawing/2014/main" id="{00000000-0008-0000-3700-00002C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5" name="Straight Connector 44">
          <a:extLst>
            <a:ext uri="{FF2B5EF4-FFF2-40B4-BE49-F238E27FC236}">
              <a16:creationId xmlns:a16="http://schemas.microsoft.com/office/drawing/2014/main" id="{00000000-0008-0000-3700-00002D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46" name="Straight Connector 45">
          <a:extLst>
            <a:ext uri="{FF2B5EF4-FFF2-40B4-BE49-F238E27FC236}">
              <a16:creationId xmlns:a16="http://schemas.microsoft.com/office/drawing/2014/main" id="{00000000-0008-0000-3700-00002E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47" name="Straight Connector 46">
          <a:extLst>
            <a:ext uri="{FF2B5EF4-FFF2-40B4-BE49-F238E27FC236}">
              <a16:creationId xmlns:a16="http://schemas.microsoft.com/office/drawing/2014/main" id="{00000000-0008-0000-3700-00002F000000}"/>
            </a:ext>
          </a:extLst>
        </xdr:cNvPr>
        <xdr:cNvCxnSpPr/>
      </xdr:nvCxnSpPr>
      <xdr:spPr bwMode="auto">
        <a:xfrm flipV="1">
          <a:off x="482962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48" name="Straight Connector 47">
          <a:extLst>
            <a:ext uri="{FF2B5EF4-FFF2-40B4-BE49-F238E27FC236}">
              <a16:creationId xmlns:a16="http://schemas.microsoft.com/office/drawing/2014/main" id="{00000000-0008-0000-3700-000030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49" name="Straight Connector 48">
          <a:extLst>
            <a:ext uri="{FF2B5EF4-FFF2-40B4-BE49-F238E27FC236}">
              <a16:creationId xmlns:a16="http://schemas.microsoft.com/office/drawing/2014/main" id="{00000000-0008-0000-3700-000031000000}"/>
            </a:ext>
          </a:extLst>
        </xdr:cNvPr>
        <xdr:cNvCxnSpPr/>
      </xdr:nvCxnSpPr>
      <xdr:spPr bwMode="auto">
        <a:xfrm flipV="1">
          <a:off x="482962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0" name="Straight Connector 49">
          <a:extLst>
            <a:ext uri="{FF2B5EF4-FFF2-40B4-BE49-F238E27FC236}">
              <a16:creationId xmlns:a16="http://schemas.microsoft.com/office/drawing/2014/main" id="{00000000-0008-0000-3700-000032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1" name="Straight Connector 50">
          <a:extLst>
            <a:ext uri="{FF2B5EF4-FFF2-40B4-BE49-F238E27FC236}">
              <a16:creationId xmlns:a16="http://schemas.microsoft.com/office/drawing/2014/main" id="{00000000-0008-0000-3700-000033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52" name="Straight Connector 51">
          <a:extLst>
            <a:ext uri="{FF2B5EF4-FFF2-40B4-BE49-F238E27FC236}">
              <a16:creationId xmlns:a16="http://schemas.microsoft.com/office/drawing/2014/main" id="{00000000-0008-0000-3700-000034000000}"/>
            </a:ext>
          </a:extLst>
        </xdr:cNvPr>
        <xdr:cNvCxnSpPr/>
      </xdr:nvCxnSpPr>
      <xdr:spPr bwMode="auto">
        <a:xfrm flipV="1">
          <a:off x="4829628" y="3772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3" name="Straight Connector 52">
          <a:extLst>
            <a:ext uri="{FF2B5EF4-FFF2-40B4-BE49-F238E27FC236}">
              <a16:creationId xmlns:a16="http://schemas.microsoft.com/office/drawing/2014/main" id="{00000000-0008-0000-3700-000035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4" name="Straight Connector 53">
          <a:extLst>
            <a:ext uri="{FF2B5EF4-FFF2-40B4-BE49-F238E27FC236}">
              <a16:creationId xmlns:a16="http://schemas.microsoft.com/office/drawing/2014/main" id="{00000000-0008-0000-3700-000036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6.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8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8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8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8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8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8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8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8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8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8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8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8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41</xdr:row>
      <xdr:rowOff>37191</xdr:rowOff>
    </xdr:from>
    <xdr:to>
      <xdr:col>21</xdr:col>
      <xdr:colOff>286204</xdr:colOff>
      <xdr:row>46</xdr:row>
      <xdr:rowOff>0</xdr:rowOff>
    </xdr:to>
    <xdr:sp macro="" textlink="">
      <xdr:nvSpPr>
        <xdr:cNvPr id="14" name="Text Box 14">
          <a:extLst>
            <a:ext uri="{FF2B5EF4-FFF2-40B4-BE49-F238E27FC236}">
              <a16:creationId xmlns:a16="http://schemas.microsoft.com/office/drawing/2014/main" id="{00000000-0008-0000-3800-00000E000000}"/>
            </a:ext>
          </a:extLst>
        </xdr:cNvPr>
        <xdr:cNvSpPr txBox="1">
          <a:spLocks noChangeArrowheads="1"/>
        </xdr:cNvSpPr>
      </xdr:nvSpPr>
      <xdr:spPr bwMode="auto">
        <a:xfrm>
          <a:off x="9979" y="8210548"/>
          <a:ext cx="14128296" cy="7792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000" b="0"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620807 --&gt; ORDER FEBRUARI'22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622253 --&gt; ORDER MARET'22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8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8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8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8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8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8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8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8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8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Maret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8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8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8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8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29" name="Straight Connector 28">
          <a:extLst>
            <a:ext uri="{FF2B5EF4-FFF2-40B4-BE49-F238E27FC236}">
              <a16:creationId xmlns:a16="http://schemas.microsoft.com/office/drawing/2014/main" id="{00000000-0008-0000-3800-00001D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0" name="Straight Connector 29">
          <a:extLst>
            <a:ext uri="{FF2B5EF4-FFF2-40B4-BE49-F238E27FC236}">
              <a16:creationId xmlns:a16="http://schemas.microsoft.com/office/drawing/2014/main" id="{00000000-0008-0000-3800-00001E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3800-00001F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2" name="Straight Connector 31">
          <a:extLst>
            <a:ext uri="{FF2B5EF4-FFF2-40B4-BE49-F238E27FC236}">
              <a16:creationId xmlns:a16="http://schemas.microsoft.com/office/drawing/2014/main" id="{00000000-0008-0000-3800-000020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3" name="Straight Connector 32">
          <a:extLst>
            <a:ext uri="{FF2B5EF4-FFF2-40B4-BE49-F238E27FC236}">
              <a16:creationId xmlns:a16="http://schemas.microsoft.com/office/drawing/2014/main" id="{00000000-0008-0000-3800-000021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4" name="Straight Connector 33">
          <a:extLst>
            <a:ext uri="{FF2B5EF4-FFF2-40B4-BE49-F238E27FC236}">
              <a16:creationId xmlns:a16="http://schemas.microsoft.com/office/drawing/2014/main" id="{00000000-0008-0000-3800-000022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5" name="Straight Connector 34">
          <a:extLst>
            <a:ext uri="{FF2B5EF4-FFF2-40B4-BE49-F238E27FC236}">
              <a16:creationId xmlns:a16="http://schemas.microsoft.com/office/drawing/2014/main" id="{00000000-0008-0000-3800-000023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6" name="Straight Connector 35">
          <a:extLst>
            <a:ext uri="{FF2B5EF4-FFF2-40B4-BE49-F238E27FC236}">
              <a16:creationId xmlns:a16="http://schemas.microsoft.com/office/drawing/2014/main" id="{00000000-0008-0000-3800-000024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7" name="Straight Connector 36">
          <a:extLst>
            <a:ext uri="{FF2B5EF4-FFF2-40B4-BE49-F238E27FC236}">
              <a16:creationId xmlns:a16="http://schemas.microsoft.com/office/drawing/2014/main" id="{00000000-0008-0000-3800-000025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38" name="Straight Connector 37">
          <a:extLst>
            <a:ext uri="{FF2B5EF4-FFF2-40B4-BE49-F238E27FC236}">
              <a16:creationId xmlns:a16="http://schemas.microsoft.com/office/drawing/2014/main" id="{00000000-0008-0000-3800-000026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9" name="Straight Connector 38">
          <a:extLst>
            <a:ext uri="{FF2B5EF4-FFF2-40B4-BE49-F238E27FC236}">
              <a16:creationId xmlns:a16="http://schemas.microsoft.com/office/drawing/2014/main" id="{00000000-0008-0000-3800-000027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0" name="Straight Connector 39">
          <a:extLst>
            <a:ext uri="{FF2B5EF4-FFF2-40B4-BE49-F238E27FC236}">
              <a16:creationId xmlns:a16="http://schemas.microsoft.com/office/drawing/2014/main" id="{00000000-0008-0000-3800-000028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1" name="Straight Connector 40">
          <a:extLst>
            <a:ext uri="{FF2B5EF4-FFF2-40B4-BE49-F238E27FC236}">
              <a16:creationId xmlns:a16="http://schemas.microsoft.com/office/drawing/2014/main" id="{00000000-0008-0000-3800-000029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2" name="Straight Connector 41">
          <a:extLst>
            <a:ext uri="{FF2B5EF4-FFF2-40B4-BE49-F238E27FC236}">
              <a16:creationId xmlns:a16="http://schemas.microsoft.com/office/drawing/2014/main" id="{00000000-0008-0000-3800-00002A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3" name="Straight Connector 42">
          <a:extLst>
            <a:ext uri="{FF2B5EF4-FFF2-40B4-BE49-F238E27FC236}">
              <a16:creationId xmlns:a16="http://schemas.microsoft.com/office/drawing/2014/main" id="{00000000-0008-0000-3800-00002B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18</xdr:row>
      <xdr:rowOff>134256</xdr:rowOff>
    </xdr:from>
    <xdr:to>
      <xdr:col>4</xdr:col>
      <xdr:colOff>689289</xdr:colOff>
      <xdr:row>18</xdr:row>
      <xdr:rowOff>150877</xdr:rowOff>
    </xdr:to>
    <xdr:cxnSp macro="">
      <xdr:nvCxnSpPr>
        <xdr:cNvPr id="44" name="Straight Connector 43">
          <a:extLst>
            <a:ext uri="{FF2B5EF4-FFF2-40B4-BE49-F238E27FC236}">
              <a16:creationId xmlns:a16="http://schemas.microsoft.com/office/drawing/2014/main" id="{00000000-0008-0000-3800-00002C000000}"/>
            </a:ext>
          </a:extLst>
        </xdr:cNvPr>
        <xdr:cNvCxnSpPr/>
      </xdr:nvCxnSpPr>
      <xdr:spPr bwMode="auto">
        <a:xfrm flipV="1">
          <a:off x="4829628" y="326480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45" name="Straight Connector 44">
          <a:extLst>
            <a:ext uri="{FF2B5EF4-FFF2-40B4-BE49-F238E27FC236}">
              <a16:creationId xmlns:a16="http://schemas.microsoft.com/office/drawing/2014/main" id="{00000000-0008-0000-3800-00002D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5" name="Straight Connector 54">
          <a:extLst>
            <a:ext uri="{FF2B5EF4-FFF2-40B4-BE49-F238E27FC236}">
              <a16:creationId xmlns:a16="http://schemas.microsoft.com/office/drawing/2014/main" id="{00000000-0008-0000-3800-000037000000}"/>
            </a:ext>
          </a:extLst>
        </xdr:cNvPr>
        <xdr:cNvCxnSpPr/>
      </xdr:nvCxnSpPr>
      <xdr:spPr bwMode="auto">
        <a:xfrm flipV="1">
          <a:off x="4845957" y="5069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56" name="Straight Connector 55">
          <a:extLst>
            <a:ext uri="{FF2B5EF4-FFF2-40B4-BE49-F238E27FC236}">
              <a16:creationId xmlns:a16="http://schemas.microsoft.com/office/drawing/2014/main" id="{00000000-0008-0000-3800-000038000000}"/>
            </a:ext>
          </a:extLst>
        </xdr:cNvPr>
        <xdr:cNvCxnSpPr/>
      </xdr:nvCxnSpPr>
      <xdr:spPr bwMode="auto">
        <a:xfrm flipV="1">
          <a:off x="4827814" y="506911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7" name="Straight Connector 56">
          <a:extLst>
            <a:ext uri="{FF2B5EF4-FFF2-40B4-BE49-F238E27FC236}">
              <a16:creationId xmlns:a16="http://schemas.microsoft.com/office/drawing/2014/main" id="{00000000-0008-0000-3800-000039000000}"/>
            </a:ext>
          </a:extLst>
        </xdr:cNvPr>
        <xdr:cNvCxnSpPr/>
      </xdr:nvCxnSpPr>
      <xdr:spPr bwMode="auto">
        <a:xfrm flipV="1">
          <a:off x="4845957" y="5069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58" name="Straight Connector 57">
          <a:extLst>
            <a:ext uri="{FF2B5EF4-FFF2-40B4-BE49-F238E27FC236}">
              <a16:creationId xmlns:a16="http://schemas.microsoft.com/office/drawing/2014/main" id="{00000000-0008-0000-3800-00003A000000}"/>
            </a:ext>
          </a:extLst>
        </xdr:cNvPr>
        <xdr:cNvCxnSpPr/>
      </xdr:nvCxnSpPr>
      <xdr:spPr bwMode="auto">
        <a:xfrm flipV="1">
          <a:off x="4827814" y="506911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59" name="Straight Connector 58">
          <a:extLst>
            <a:ext uri="{FF2B5EF4-FFF2-40B4-BE49-F238E27FC236}">
              <a16:creationId xmlns:a16="http://schemas.microsoft.com/office/drawing/2014/main" id="{00000000-0008-0000-3800-00003B000000}"/>
            </a:ext>
          </a:extLst>
        </xdr:cNvPr>
        <xdr:cNvCxnSpPr/>
      </xdr:nvCxnSpPr>
      <xdr:spPr bwMode="auto">
        <a:xfrm flipV="1">
          <a:off x="4845957" y="5069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60" name="Straight Connector 59">
          <a:extLst>
            <a:ext uri="{FF2B5EF4-FFF2-40B4-BE49-F238E27FC236}">
              <a16:creationId xmlns:a16="http://schemas.microsoft.com/office/drawing/2014/main" id="{00000000-0008-0000-3800-00003C000000}"/>
            </a:ext>
          </a:extLst>
        </xdr:cNvPr>
        <xdr:cNvCxnSpPr/>
      </xdr:nvCxnSpPr>
      <xdr:spPr bwMode="auto">
        <a:xfrm flipV="1">
          <a:off x="4845957" y="5069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219528</xdr:colOff>
      <xdr:row>20</xdr:row>
      <xdr:rowOff>134256</xdr:rowOff>
    </xdr:from>
    <xdr:to>
      <xdr:col>4</xdr:col>
      <xdr:colOff>689289</xdr:colOff>
      <xdr:row>20</xdr:row>
      <xdr:rowOff>150877</xdr:rowOff>
    </xdr:to>
    <xdr:cxnSp macro="">
      <xdr:nvCxnSpPr>
        <xdr:cNvPr id="61" name="Straight Connector 60">
          <a:extLst>
            <a:ext uri="{FF2B5EF4-FFF2-40B4-BE49-F238E27FC236}">
              <a16:creationId xmlns:a16="http://schemas.microsoft.com/office/drawing/2014/main" id="{00000000-0008-0000-3800-00003D000000}"/>
            </a:ext>
          </a:extLst>
        </xdr:cNvPr>
        <xdr:cNvCxnSpPr/>
      </xdr:nvCxnSpPr>
      <xdr:spPr bwMode="auto">
        <a:xfrm flipV="1">
          <a:off x="4827814" y="506911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62" name="Straight Connector 61">
          <a:extLst>
            <a:ext uri="{FF2B5EF4-FFF2-40B4-BE49-F238E27FC236}">
              <a16:creationId xmlns:a16="http://schemas.microsoft.com/office/drawing/2014/main" id="{00000000-0008-0000-3800-00003E000000}"/>
            </a:ext>
          </a:extLst>
        </xdr:cNvPr>
        <xdr:cNvCxnSpPr/>
      </xdr:nvCxnSpPr>
      <xdr:spPr bwMode="auto">
        <a:xfrm flipV="1">
          <a:off x="4845957" y="5069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63" name="Straight Connector 62">
          <a:extLst>
            <a:ext uri="{FF2B5EF4-FFF2-40B4-BE49-F238E27FC236}">
              <a16:creationId xmlns:a16="http://schemas.microsoft.com/office/drawing/2014/main" id="{00000000-0008-0000-3800-00003F000000}"/>
            </a:ext>
          </a:extLst>
        </xdr:cNvPr>
        <xdr:cNvCxnSpPr/>
      </xdr:nvCxnSpPr>
      <xdr:spPr bwMode="auto">
        <a:xfrm flipV="1">
          <a:off x="4845957" y="5069114"/>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7.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9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9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9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9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9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9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9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9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9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9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9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9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21</xdr:col>
      <xdr:colOff>286204</xdr:colOff>
      <xdr:row>40</xdr:row>
      <xdr:rowOff>0</xdr:rowOff>
    </xdr:to>
    <xdr:sp macro="" textlink="">
      <xdr:nvSpPr>
        <xdr:cNvPr id="14" name="Text Box 14">
          <a:extLst>
            <a:ext uri="{FF2B5EF4-FFF2-40B4-BE49-F238E27FC236}">
              <a16:creationId xmlns:a16="http://schemas.microsoft.com/office/drawing/2014/main" id="{00000000-0008-0000-3900-00000E000000}"/>
            </a:ext>
          </a:extLst>
        </xdr:cNvPr>
        <xdr:cNvSpPr txBox="1">
          <a:spLocks noChangeArrowheads="1"/>
        </xdr:cNvSpPr>
      </xdr:nvSpPr>
      <xdr:spPr bwMode="auto">
        <a:xfrm>
          <a:off x="9979" y="8431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622253 --&gt; ORDER MARET'22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9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9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9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9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9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9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9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9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9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Maret 003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9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9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9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9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66" name="Straight Connector 65">
          <a:extLst>
            <a:ext uri="{FF2B5EF4-FFF2-40B4-BE49-F238E27FC236}">
              <a16:creationId xmlns:a16="http://schemas.microsoft.com/office/drawing/2014/main" id="{00000000-0008-0000-3900-000042000000}"/>
            </a:ext>
          </a:extLst>
        </xdr:cNvPr>
        <xdr:cNvCxnSpPr/>
      </xdr:nvCxnSpPr>
      <xdr:spPr bwMode="auto">
        <a:xfrm flipV="1">
          <a:off x="4854495"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67" name="Straight Connector 66">
          <a:extLst>
            <a:ext uri="{FF2B5EF4-FFF2-40B4-BE49-F238E27FC236}">
              <a16:creationId xmlns:a16="http://schemas.microsoft.com/office/drawing/2014/main" id="{00000000-0008-0000-3900-000043000000}"/>
            </a:ext>
          </a:extLst>
        </xdr:cNvPr>
        <xdr:cNvCxnSpPr/>
      </xdr:nvCxnSpPr>
      <xdr:spPr bwMode="auto">
        <a:xfrm flipV="1">
          <a:off x="4854495"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8.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A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A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A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A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A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A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A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A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A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A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A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A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36</xdr:row>
      <xdr:rowOff>37191</xdr:rowOff>
    </xdr:from>
    <xdr:to>
      <xdr:col>21</xdr:col>
      <xdr:colOff>286204</xdr:colOff>
      <xdr:row>41</xdr:row>
      <xdr:rowOff>0</xdr:rowOff>
    </xdr:to>
    <xdr:sp macro="" textlink="">
      <xdr:nvSpPr>
        <xdr:cNvPr id="14" name="Text Box 14">
          <a:extLst>
            <a:ext uri="{FF2B5EF4-FFF2-40B4-BE49-F238E27FC236}">
              <a16:creationId xmlns:a16="http://schemas.microsoft.com/office/drawing/2014/main" id="{00000000-0008-0000-3A00-00000E000000}"/>
            </a:ext>
          </a:extLst>
        </xdr:cNvPr>
        <xdr:cNvSpPr txBox="1">
          <a:spLocks noChangeArrowheads="1"/>
        </xdr:cNvSpPr>
      </xdr:nvSpPr>
      <xdr:spPr bwMode="auto">
        <a:xfrm>
          <a:off x="9979" y="6907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622253 --&gt; ORDER MARET'22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A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A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A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A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A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A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A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A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A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Maret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A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A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A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A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30" name="Straight Connector 29">
          <a:extLst>
            <a:ext uri="{FF2B5EF4-FFF2-40B4-BE49-F238E27FC236}">
              <a16:creationId xmlns:a16="http://schemas.microsoft.com/office/drawing/2014/main" id="{00000000-0008-0000-3A00-00001E000000}"/>
            </a:ext>
          </a:extLst>
        </xdr:cNvPr>
        <xdr:cNvCxnSpPr/>
      </xdr:nvCxnSpPr>
      <xdr:spPr bwMode="auto">
        <a:xfrm flipV="1">
          <a:off x="48477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1" name="Straight Connector 30">
          <a:extLst>
            <a:ext uri="{FF2B5EF4-FFF2-40B4-BE49-F238E27FC236}">
              <a16:creationId xmlns:a16="http://schemas.microsoft.com/office/drawing/2014/main" id="{00000000-0008-0000-3A00-00001F000000}"/>
            </a:ext>
          </a:extLst>
        </xdr:cNvPr>
        <xdr:cNvCxnSpPr/>
      </xdr:nvCxnSpPr>
      <xdr:spPr bwMode="auto">
        <a:xfrm flipV="1">
          <a:off x="4854495"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2" name="Straight Connector 31">
          <a:extLst>
            <a:ext uri="{FF2B5EF4-FFF2-40B4-BE49-F238E27FC236}">
              <a16:creationId xmlns:a16="http://schemas.microsoft.com/office/drawing/2014/main" id="{00000000-0008-0000-3A00-000020000000}"/>
            </a:ext>
          </a:extLst>
        </xdr:cNvPr>
        <xdr:cNvCxnSpPr/>
      </xdr:nvCxnSpPr>
      <xdr:spPr bwMode="auto">
        <a:xfrm flipV="1">
          <a:off x="4854495"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9.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B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B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B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B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B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B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B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B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B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B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B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B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21</xdr:col>
      <xdr:colOff>286204</xdr:colOff>
      <xdr:row>42</xdr:row>
      <xdr:rowOff>0</xdr:rowOff>
    </xdr:to>
    <xdr:sp macro="" textlink="">
      <xdr:nvSpPr>
        <xdr:cNvPr id="14" name="Text Box 14">
          <a:extLst>
            <a:ext uri="{FF2B5EF4-FFF2-40B4-BE49-F238E27FC236}">
              <a16:creationId xmlns:a16="http://schemas.microsoft.com/office/drawing/2014/main" id="{00000000-0008-0000-3B00-00000E000000}"/>
            </a:ext>
          </a:extLst>
        </xdr:cNvPr>
        <xdr:cNvSpPr txBox="1">
          <a:spLocks noChangeArrowheads="1"/>
        </xdr:cNvSpPr>
      </xdr:nvSpPr>
      <xdr:spPr bwMode="auto">
        <a:xfrm>
          <a:off x="9979" y="7161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000" b="0"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PO : 622253 --&gt; ORDER MARET'22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B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B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B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B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B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B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B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B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B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Maret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B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B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B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B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18</xdr:row>
      <xdr:rowOff>134257</xdr:rowOff>
    </xdr:from>
    <xdr:to>
      <xdr:col>4</xdr:col>
      <xdr:colOff>707432</xdr:colOff>
      <xdr:row>18</xdr:row>
      <xdr:rowOff>150878</xdr:rowOff>
    </xdr:to>
    <xdr:cxnSp macro="">
      <xdr:nvCxnSpPr>
        <xdr:cNvPr id="32" name="Straight Connector 31">
          <a:extLst>
            <a:ext uri="{FF2B5EF4-FFF2-40B4-BE49-F238E27FC236}">
              <a16:creationId xmlns:a16="http://schemas.microsoft.com/office/drawing/2014/main" id="{00000000-0008-0000-3B00-000020000000}"/>
            </a:ext>
          </a:extLst>
        </xdr:cNvPr>
        <xdr:cNvCxnSpPr/>
      </xdr:nvCxnSpPr>
      <xdr:spPr bwMode="auto">
        <a:xfrm flipV="1">
          <a:off x="4854495" y="350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3" name="Straight Connector 32">
          <a:extLst>
            <a:ext uri="{FF2B5EF4-FFF2-40B4-BE49-F238E27FC236}">
              <a16:creationId xmlns:a16="http://schemas.microsoft.com/office/drawing/2014/main" id="{00000000-0008-0000-3B00-000021000000}"/>
            </a:ext>
          </a:extLst>
        </xdr:cNvPr>
        <xdr:cNvCxnSpPr/>
      </xdr:nvCxnSpPr>
      <xdr:spPr bwMode="auto">
        <a:xfrm flipV="1">
          <a:off x="4854495" y="350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4" name="Straight Connector 33">
          <a:extLst>
            <a:ext uri="{FF2B5EF4-FFF2-40B4-BE49-F238E27FC236}">
              <a16:creationId xmlns:a16="http://schemas.microsoft.com/office/drawing/2014/main" id="{00000000-0008-0000-3B00-000022000000}"/>
            </a:ext>
          </a:extLst>
        </xdr:cNvPr>
        <xdr:cNvCxnSpPr/>
      </xdr:nvCxnSpPr>
      <xdr:spPr bwMode="auto">
        <a:xfrm flipV="1">
          <a:off x="4854495" y="4011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0.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133350</xdr:rowOff>
    </xdr:to>
    <xdr:sp macro="" textlink="">
      <xdr:nvSpPr>
        <xdr:cNvPr id="2" name="Line 1">
          <a:extLst>
            <a:ext uri="{FF2B5EF4-FFF2-40B4-BE49-F238E27FC236}">
              <a16:creationId xmlns:a16="http://schemas.microsoft.com/office/drawing/2014/main" id="{00000000-0008-0000-3C00-000002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3" name="Line 2">
          <a:extLst>
            <a:ext uri="{FF2B5EF4-FFF2-40B4-BE49-F238E27FC236}">
              <a16:creationId xmlns:a16="http://schemas.microsoft.com/office/drawing/2014/main" id="{00000000-0008-0000-3C00-000003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C00-000004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C00-000005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6" name="Line 5">
          <a:extLst>
            <a:ext uri="{FF2B5EF4-FFF2-40B4-BE49-F238E27FC236}">
              <a16:creationId xmlns:a16="http://schemas.microsoft.com/office/drawing/2014/main" id="{00000000-0008-0000-3C00-000006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00000000-0008-0000-3C00-000007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8" name="Line 8">
          <a:extLst>
            <a:ext uri="{FF2B5EF4-FFF2-40B4-BE49-F238E27FC236}">
              <a16:creationId xmlns:a16="http://schemas.microsoft.com/office/drawing/2014/main" id="{00000000-0008-0000-3C00-000008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9" name="Line 9">
          <a:extLst>
            <a:ext uri="{FF2B5EF4-FFF2-40B4-BE49-F238E27FC236}">
              <a16:creationId xmlns:a16="http://schemas.microsoft.com/office/drawing/2014/main" id="{00000000-0008-0000-3C00-000009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10" name="Text 7">
          <a:extLst>
            <a:ext uri="{FF2B5EF4-FFF2-40B4-BE49-F238E27FC236}">
              <a16:creationId xmlns:a16="http://schemas.microsoft.com/office/drawing/2014/main" id="{00000000-0008-0000-3C00-00000A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C00-00000B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12" name="Line 12">
          <a:extLst>
            <a:ext uri="{FF2B5EF4-FFF2-40B4-BE49-F238E27FC236}">
              <a16:creationId xmlns:a16="http://schemas.microsoft.com/office/drawing/2014/main" id="{00000000-0008-0000-3C00-00000C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13" name="Line 13">
          <a:extLst>
            <a:ext uri="{FF2B5EF4-FFF2-40B4-BE49-F238E27FC236}">
              <a16:creationId xmlns:a16="http://schemas.microsoft.com/office/drawing/2014/main" id="{00000000-0008-0000-3C00-00000D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21</xdr:col>
      <xdr:colOff>286204</xdr:colOff>
      <xdr:row>42</xdr:row>
      <xdr:rowOff>0</xdr:rowOff>
    </xdr:to>
    <xdr:sp macro="" textlink="">
      <xdr:nvSpPr>
        <xdr:cNvPr id="14" name="Text Box 14">
          <a:extLst>
            <a:ext uri="{FF2B5EF4-FFF2-40B4-BE49-F238E27FC236}">
              <a16:creationId xmlns:a16="http://schemas.microsoft.com/office/drawing/2014/main" id="{00000000-0008-0000-3C00-00000E000000}"/>
            </a:ext>
          </a:extLst>
        </xdr:cNvPr>
        <xdr:cNvSpPr txBox="1">
          <a:spLocks noChangeArrowheads="1"/>
        </xdr:cNvSpPr>
      </xdr:nvSpPr>
      <xdr:spPr bwMode="auto">
        <a:xfrm>
          <a:off x="9979" y="7669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000" b="0" i="0" u="none" strike="noStrike" baseline="0">
            <a:solidFill>
              <a:srgbClr val="000000"/>
            </a:solidFill>
            <a:latin typeface="Arial"/>
            <a:cs typeface="Arial"/>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lang="en-US" sz="1600" b="1" i="0" baseline="0">
              <a:effectLst/>
              <a:latin typeface="+mn-lt"/>
              <a:ea typeface="+mn-ea"/>
              <a:cs typeface="+mn-cs"/>
            </a:rPr>
            <a:t>PO : 620807 --&gt; ORDER FEBRUARI'22</a:t>
          </a:r>
          <a:endParaRPr lang="en-US" sz="1600">
            <a:effectLst/>
            <a:latin typeface="+mn-lt"/>
          </a:endParaRP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622253 --&gt; ORDER MARET'22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00000000-0008-0000-3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371475</xdr:colOff>
      <xdr:row>14</xdr:row>
      <xdr:rowOff>0</xdr:rowOff>
    </xdr:from>
    <xdr:to>
      <xdr:col>5</xdr:col>
      <xdr:colOff>466725</xdr:colOff>
      <xdr:row>14</xdr:row>
      <xdr:rowOff>133350</xdr:rowOff>
    </xdr:to>
    <xdr:sp macro="" textlink="">
      <xdr:nvSpPr>
        <xdr:cNvPr id="16" name="Line 1">
          <a:extLst>
            <a:ext uri="{FF2B5EF4-FFF2-40B4-BE49-F238E27FC236}">
              <a16:creationId xmlns:a16="http://schemas.microsoft.com/office/drawing/2014/main" id="{00000000-0008-0000-3C00-000010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14</xdr:row>
      <xdr:rowOff>28575</xdr:rowOff>
    </xdr:from>
    <xdr:to>
      <xdr:col>3</xdr:col>
      <xdr:colOff>180975</xdr:colOff>
      <xdr:row>15</xdr:row>
      <xdr:rowOff>0</xdr:rowOff>
    </xdr:to>
    <xdr:sp macro="" textlink="">
      <xdr:nvSpPr>
        <xdr:cNvPr id="17" name="Line 2">
          <a:extLst>
            <a:ext uri="{FF2B5EF4-FFF2-40B4-BE49-F238E27FC236}">
              <a16:creationId xmlns:a16="http://schemas.microsoft.com/office/drawing/2014/main" id="{00000000-0008-0000-3C00-000011000000}"/>
            </a:ext>
          </a:extLst>
        </xdr:cNvPr>
        <xdr:cNvSpPr>
          <a:spLocks noChangeShapeType="1"/>
        </xdr:cNvSpPr>
      </xdr:nvSpPr>
      <xdr:spPr bwMode="auto">
        <a:xfrm flipV="1">
          <a:off x="40195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18" name="Line 3">
          <a:extLst>
            <a:ext uri="{FF2B5EF4-FFF2-40B4-BE49-F238E27FC236}">
              <a16:creationId xmlns:a16="http://schemas.microsoft.com/office/drawing/2014/main" id="{00000000-0008-0000-3C00-000012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4">
          <a:extLst>
            <a:ext uri="{FF2B5EF4-FFF2-40B4-BE49-F238E27FC236}">
              <a16:creationId xmlns:a16="http://schemas.microsoft.com/office/drawing/2014/main" id="{00000000-0008-0000-3C00-000013000000}"/>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133350</xdr:rowOff>
    </xdr:to>
    <xdr:sp macro="" textlink="">
      <xdr:nvSpPr>
        <xdr:cNvPr id="20" name="Line 5">
          <a:extLst>
            <a:ext uri="{FF2B5EF4-FFF2-40B4-BE49-F238E27FC236}">
              <a16:creationId xmlns:a16="http://schemas.microsoft.com/office/drawing/2014/main" id="{00000000-0008-0000-3C00-000014000000}"/>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00000000-0008-0000-3C00-000015000000}"/>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133350</xdr:rowOff>
    </xdr:to>
    <xdr:sp macro="" textlink="">
      <xdr:nvSpPr>
        <xdr:cNvPr id="22" name="Line 8">
          <a:extLst>
            <a:ext uri="{FF2B5EF4-FFF2-40B4-BE49-F238E27FC236}">
              <a16:creationId xmlns:a16="http://schemas.microsoft.com/office/drawing/2014/main" id="{00000000-0008-0000-3C00-000016000000}"/>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285750</xdr:colOff>
      <xdr:row>14</xdr:row>
      <xdr:rowOff>38100</xdr:rowOff>
    </xdr:from>
    <xdr:to>
      <xdr:col>3</xdr:col>
      <xdr:colOff>381000</xdr:colOff>
      <xdr:row>15</xdr:row>
      <xdr:rowOff>9525</xdr:rowOff>
    </xdr:to>
    <xdr:sp macro="" textlink="">
      <xdr:nvSpPr>
        <xdr:cNvPr id="23" name="Line 9">
          <a:extLst>
            <a:ext uri="{FF2B5EF4-FFF2-40B4-BE49-F238E27FC236}">
              <a16:creationId xmlns:a16="http://schemas.microsoft.com/office/drawing/2014/main" id="{00000000-0008-0000-3C00-000017000000}"/>
            </a:ext>
          </a:extLst>
        </xdr:cNvPr>
        <xdr:cNvSpPr>
          <a:spLocks noChangeShapeType="1"/>
        </xdr:cNvSpPr>
      </xdr:nvSpPr>
      <xdr:spPr bwMode="auto">
        <a:xfrm flipV="1">
          <a:off x="42100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733425</xdr:colOff>
      <xdr:row>2</xdr:row>
      <xdr:rowOff>85725</xdr:rowOff>
    </xdr:from>
    <xdr:to>
      <xdr:col>21</xdr:col>
      <xdr:colOff>476250</xdr:colOff>
      <xdr:row>3</xdr:row>
      <xdr:rowOff>38100</xdr:rowOff>
    </xdr:to>
    <xdr:sp macro="" textlink="">
      <xdr:nvSpPr>
        <xdr:cNvPr id="24" name="Text 7">
          <a:extLst>
            <a:ext uri="{FF2B5EF4-FFF2-40B4-BE49-F238E27FC236}">
              <a16:creationId xmlns:a16="http://schemas.microsoft.com/office/drawing/2014/main" id="{00000000-0008-0000-3C00-000018000000}"/>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Maret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25" name="Line 11">
          <a:extLst>
            <a:ext uri="{FF2B5EF4-FFF2-40B4-BE49-F238E27FC236}">
              <a16:creationId xmlns:a16="http://schemas.microsoft.com/office/drawing/2014/main" id="{00000000-0008-0000-3C00-000019000000}"/>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390525</xdr:colOff>
      <xdr:row>14</xdr:row>
      <xdr:rowOff>19050</xdr:rowOff>
    </xdr:from>
    <xdr:to>
      <xdr:col>6</xdr:col>
      <xdr:colOff>485775</xdr:colOff>
      <xdr:row>14</xdr:row>
      <xdr:rowOff>152400</xdr:rowOff>
    </xdr:to>
    <xdr:sp macro="" textlink="">
      <xdr:nvSpPr>
        <xdr:cNvPr id="26" name="Line 12">
          <a:extLst>
            <a:ext uri="{FF2B5EF4-FFF2-40B4-BE49-F238E27FC236}">
              <a16:creationId xmlns:a16="http://schemas.microsoft.com/office/drawing/2014/main" id="{00000000-0008-0000-3C00-00001A000000}"/>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638175</xdr:colOff>
      <xdr:row>14</xdr:row>
      <xdr:rowOff>19050</xdr:rowOff>
    </xdr:from>
    <xdr:to>
      <xdr:col>6</xdr:col>
      <xdr:colOff>733425</xdr:colOff>
      <xdr:row>14</xdr:row>
      <xdr:rowOff>152400</xdr:rowOff>
    </xdr:to>
    <xdr:sp macro="" textlink="">
      <xdr:nvSpPr>
        <xdr:cNvPr id="27" name="Line 13">
          <a:extLst>
            <a:ext uri="{FF2B5EF4-FFF2-40B4-BE49-F238E27FC236}">
              <a16:creationId xmlns:a16="http://schemas.microsoft.com/office/drawing/2014/main" id="{00000000-0008-0000-3C00-00001B000000}"/>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00000000-0008-0000-3C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237671</xdr:colOff>
      <xdr:row>20</xdr:row>
      <xdr:rowOff>134257</xdr:rowOff>
    </xdr:from>
    <xdr:to>
      <xdr:col>4</xdr:col>
      <xdr:colOff>707432</xdr:colOff>
      <xdr:row>20</xdr:row>
      <xdr:rowOff>150878</xdr:rowOff>
    </xdr:to>
    <xdr:cxnSp macro="">
      <xdr:nvCxnSpPr>
        <xdr:cNvPr id="33" name="Straight Connector 32">
          <a:extLst>
            <a:ext uri="{FF2B5EF4-FFF2-40B4-BE49-F238E27FC236}">
              <a16:creationId xmlns:a16="http://schemas.microsoft.com/office/drawing/2014/main" id="{00000000-0008-0000-3C00-000021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4" name="Straight Connector 33">
          <a:extLst>
            <a:ext uri="{FF2B5EF4-FFF2-40B4-BE49-F238E27FC236}">
              <a16:creationId xmlns:a16="http://schemas.microsoft.com/office/drawing/2014/main" id="{00000000-0008-0000-3C00-000022000000}"/>
            </a:ext>
          </a:extLst>
        </xdr:cNvPr>
        <xdr:cNvCxnSpPr/>
      </xdr:nvCxnSpPr>
      <xdr:spPr bwMode="auto">
        <a:xfrm flipV="1">
          <a:off x="48477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2" name="Straight Connector 31">
          <a:extLst>
            <a:ext uri="{FF2B5EF4-FFF2-40B4-BE49-F238E27FC236}">
              <a16:creationId xmlns:a16="http://schemas.microsoft.com/office/drawing/2014/main" id="{9265A49D-E874-4A0A-AE6D-ABDD8821986D}"/>
            </a:ext>
          </a:extLst>
        </xdr:cNvPr>
        <xdr:cNvCxnSpPr/>
      </xdr:nvCxnSpPr>
      <xdr:spPr bwMode="auto">
        <a:xfrm flipV="1">
          <a:off x="4854495"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18</xdr:row>
      <xdr:rowOff>134257</xdr:rowOff>
    </xdr:from>
    <xdr:to>
      <xdr:col>4</xdr:col>
      <xdr:colOff>707432</xdr:colOff>
      <xdr:row>18</xdr:row>
      <xdr:rowOff>150878</xdr:rowOff>
    </xdr:to>
    <xdr:cxnSp macro="">
      <xdr:nvCxnSpPr>
        <xdr:cNvPr id="36" name="Straight Connector 35">
          <a:extLst>
            <a:ext uri="{FF2B5EF4-FFF2-40B4-BE49-F238E27FC236}">
              <a16:creationId xmlns:a16="http://schemas.microsoft.com/office/drawing/2014/main" id="{F60E470A-8362-4E63-98E8-665C3DE8CF3C}"/>
            </a:ext>
          </a:extLst>
        </xdr:cNvPr>
        <xdr:cNvCxnSpPr/>
      </xdr:nvCxnSpPr>
      <xdr:spPr bwMode="auto">
        <a:xfrm flipV="1">
          <a:off x="4854495"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237671</xdr:colOff>
      <xdr:row>20</xdr:row>
      <xdr:rowOff>134257</xdr:rowOff>
    </xdr:from>
    <xdr:to>
      <xdr:col>4</xdr:col>
      <xdr:colOff>707432</xdr:colOff>
      <xdr:row>20</xdr:row>
      <xdr:rowOff>150878</xdr:rowOff>
    </xdr:to>
    <xdr:cxnSp macro="">
      <xdr:nvCxnSpPr>
        <xdr:cNvPr id="37" name="Straight Connector 36">
          <a:extLst>
            <a:ext uri="{FF2B5EF4-FFF2-40B4-BE49-F238E27FC236}">
              <a16:creationId xmlns:a16="http://schemas.microsoft.com/office/drawing/2014/main" id="{48A122C8-A649-4982-9890-B68165E356BE}"/>
            </a:ext>
          </a:extLst>
        </xdr:cNvPr>
        <xdr:cNvCxnSpPr/>
      </xdr:nvCxnSpPr>
      <xdr:spPr bwMode="auto">
        <a:xfrm flipV="1">
          <a:off x="4854495" y="426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1.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B313A4B3-BA4F-4994-8E1C-391822E6D0F7}"/>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811FAEF5-AD03-4A57-9A42-81FBBF782061}"/>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3DED3A53-FABE-4C69-9423-C0608FD6ACF9}"/>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6" name="Line 5">
          <a:extLst>
            <a:ext uri="{FF2B5EF4-FFF2-40B4-BE49-F238E27FC236}">
              <a16:creationId xmlns:a16="http://schemas.microsoft.com/office/drawing/2014/main" id="{1C92343E-2FFB-4E3D-9E93-6185DABFFB83}"/>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7" name="Text Box 7">
          <a:extLst>
            <a:ext uri="{FF2B5EF4-FFF2-40B4-BE49-F238E27FC236}">
              <a16:creationId xmlns:a16="http://schemas.microsoft.com/office/drawing/2014/main" id="{75406A12-7C26-4A7F-B6D3-50FF75ACF0C1}"/>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8" name="Line 8">
          <a:extLst>
            <a:ext uri="{FF2B5EF4-FFF2-40B4-BE49-F238E27FC236}">
              <a16:creationId xmlns:a16="http://schemas.microsoft.com/office/drawing/2014/main" id="{83C1C930-8B2A-45E4-9308-30D8C6145117}"/>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10" name="Text 7">
          <a:extLst>
            <a:ext uri="{FF2B5EF4-FFF2-40B4-BE49-F238E27FC236}">
              <a16:creationId xmlns:a16="http://schemas.microsoft.com/office/drawing/2014/main" id="{6EC2648B-70EC-46CD-8EF2-87B2AE9B3193}"/>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D99BD640-35B9-4F43-914C-056B2A47FC12}"/>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2" name="Line 12">
          <a:extLst>
            <a:ext uri="{FF2B5EF4-FFF2-40B4-BE49-F238E27FC236}">
              <a16:creationId xmlns:a16="http://schemas.microsoft.com/office/drawing/2014/main" id="{012E11F5-6186-474D-A579-AE39902264CB}"/>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3" name="Line 13">
          <a:extLst>
            <a:ext uri="{FF2B5EF4-FFF2-40B4-BE49-F238E27FC236}">
              <a16:creationId xmlns:a16="http://schemas.microsoft.com/office/drawing/2014/main" id="{8275CE18-8863-4939-A48D-EDB15361AD4F}"/>
            </a:ext>
          </a:extLst>
        </xdr:cNvPr>
        <xdr:cNvSpPr>
          <a:spLocks noChangeShapeType="1"/>
        </xdr:cNvSpPr>
      </xdr:nvSpPr>
      <xdr:spPr bwMode="auto">
        <a:xfrm flipV="1">
          <a:off x="7134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34</xdr:row>
      <xdr:rowOff>37191</xdr:rowOff>
    </xdr:from>
    <xdr:to>
      <xdr:col>22</xdr:col>
      <xdr:colOff>286204</xdr:colOff>
      <xdr:row>39</xdr:row>
      <xdr:rowOff>0</xdr:rowOff>
    </xdr:to>
    <xdr:sp macro="" textlink="">
      <xdr:nvSpPr>
        <xdr:cNvPr id="14" name="Text Box 14">
          <a:extLst>
            <a:ext uri="{FF2B5EF4-FFF2-40B4-BE49-F238E27FC236}">
              <a16:creationId xmlns:a16="http://schemas.microsoft.com/office/drawing/2014/main" id="{AB8FC1B5-43D8-4747-A5D7-F2E3A0261BE6}"/>
            </a:ext>
          </a:extLst>
        </xdr:cNvPr>
        <xdr:cNvSpPr txBox="1">
          <a:spLocks noChangeArrowheads="1"/>
        </xdr:cNvSpPr>
      </xdr:nvSpPr>
      <xdr:spPr bwMode="auto">
        <a:xfrm>
          <a:off x="9979" y="7415891"/>
          <a:ext cx="1415732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000" b="0" i="0" u="none" strike="noStrike" baseline="0">
            <a:solidFill>
              <a:srgbClr val="000000"/>
            </a:solidFill>
            <a:latin typeface="Arial"/>
            <a:cs typeface="Arial"/>
          </a:endParaRP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622253 --&gt; ORDER MARET'22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5" name="Picture 14">
          <a:extLst>
            <a:ext uri="{FF2B5EF4-FFF2-40B4-BE49-F238E27FC236}">
              <a16:creationId xmlns:a16="http://schemas.microsoft.com/office/drawing/2014/main" id="{7C5BBD12-B48D-46A2-B8C0-67B127DA27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6" name="Line 1">
          <a:extLst>
            <a:ext uri="{FF2B5EF4-FFF2-40B4-BE49-F238E27FC236}">
              <a16:creationId xmlns:a16="http://schemas.microsoft.com/office/drawing/2014/main" id="{EE32AF66-A6A1-47CE-9868-7F24258B0DBF}"/>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8" name="Line 3">
          <a:extLst>
            <a:ext uri="{FF2B5EF4-FFF2-40B4-BE49-F238E27FC236}">
              <a16:creationId xmlns:a16="http://schemas.microsoft.com/office/drawing/2014/main" id="{A1CB194E-E477-4C23-8F28-00FB30106602}"/>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9" name="Line 4">
          <a:extLst>
            <a:ext uri="{FF2B5EF4-FFF2-40B4-BE49-F238E27FC236}">
              <a16:creationId xmlns:a16="http://schemas.microsoft.com/office/drawing/2014/main" id="{F11561D3-3136-448C-944B-01FDD84359B6}"/>
            </a:ext>
          </a:extLst>
        </xdr:cNvPr>
        <xdr:cNvSpPr>
          <a:spLocks noChangeShapeType="1"/>
        </xdr:cNvSpPr>
      </xdr:nvSpPr>
      <xdr:spPr bwMode="auto">
        <a:xfrm flipV="1">
          <a:off x="6867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20" name="Line 5">
          <a:extLst>
            <a:ext uri="{FF2B5EF4-FFF2-40B4-BE49-F238E27FC236}">
              <a16:creationId xmlns:a16="http://schemas.microsoft.com/office/drawing/2014/main" id="{65D25484-39F1-4B9A-924D-B90926A4FA27}"/>
            </a:ext>
          </a:extLst>
        </xdr:cNvPr>
        <xdr:cNvSpPr>
          <a:spLocks noChangeShapeType="1"/>
        </xdr:cNvSpPr>
      </xdr:nvSpPr>
      <xdr:spPr bwMode="auto">
        <a:xfrm flipV="1">
          <a:off x="7096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21" name="Text Box 7">
          <a:extLst>
            <a:ext uri="{FF2B5EF4-FFF2-40B4-BE49-F238E27FC236}">
              <a16:creationId xmlns:a16="http://schemas.microsoft.com/office/drawing/2014/main" id="{FE76BFA9-4B40-4969-B0D6-EB25B99E2887}"/>
            </a:ext>
          </a:extLst>
        </xdr:cNvPr>
        <xdr:cNvSpPr txBox="1">
          <a:spLocks noChangeArrowheads="1"/>
        </xdr:cNvSpPr>
      </xdr:nvSpPr>
      <xdr:spPr bwMode="auto">
        <a:xfrm>
          <a:off x="61232" y="434069"/>
          <a:ext cx="31559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22" name="Line 8">
          <a:extLst>
            <a:ext uri="{FF2B5EF4-FFF2-40B4-BE49-F238E27FC236}">
              <a16:creationId xmlns:a16="http://schemas.microsoft.com/office/drawing/2014/main" id="{BE34BD1C-1159-4468-B9CD-86DCE59113C1}"/>
            </a:ext>
          </a:extLst>
        </xdr:cNvPr>
        <xdr:cNvSpPr>
          <a:spLocks noChangeShapeType="1"/>
        </xdr:cNvSpPr>
      </xdr:nvSpPr>
      <xdr:spPr bwMode="auto">
        <a:xfrm flipV="1">
          <a:off x="59213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4" name="Text 7">
          <a:extLst>
            <a:ext uri="{FF2B5EF4-FFF2-40B4-BE49-F238E27FC236}">
              <a16:creationId xmlns:a16="http://schemas.microsoft.com/office/drawing/2014/main" id="{65277DC5-395D-4BEF-AD99-CC0ABB48761E}"/>
            </a:ext>
          </a:extLst>
        </xdr:cNvPr>
        <xdr:cNvSpPr txBox="1">
          <a:spLocks noChangeArrowheads="1"/>
        </xdr:cNvSpPr>
      </xdr:nvSpPr>
      <xdr:spPr bwMode="auto">
        <a:xfrm>
          <a:off x="1177607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Maret 006</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5" name="Line 11">
          <a:extLst>
            <a:ext uri="{FF2B5EF4-FFF2-40B4-BE49-F238E27FC236}">
              <a16:creationId xmlns:a16="http://schemas.microsoft.com/office/drawing/2014/main" id="{72D10782-C15E-4EFF-97CB-5B3D6886D5E8}"/>
            </a:ext>
          </a:extLst>
        </xdr:cNvPr>
        <xdr:cNvSpPr>
          <a:spLocks noChangeShapeType="1"/>
        </xdr:cNvSpPr>
      </xdr:nvSpPr>
      <xdr:spPr bwMode="auto">
        <a:xfrm flipV="1">
          <a:off x="61214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6" name="Line 12">
          <a:extLst>
            <a:ext uri="{FF2B5EF4-FFF2-40B4-BE49-F238E27FC236}">
              <a16:creationId xmlns:a16="http://schemas.microsoft.com/office/drawing/2014/main" id="{67BB7222-7FB0-4ABE-98AF-BE8C3A76354F}"/>
            </a:ext>
          </a:extLst>
        </xdr:cNvPr>
        <xdr:cNvSpPr>
          <a:spLocks noChangeShapeType="1"/>
        </xdr:cNvSpPr>
      </xdr:nvSpPr>
      <xdr:spPr bwMode="auto">
        <a:xfrm flipV="1">
          <a:off x="6886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7" name="Line 13">
          <a:extLst>
            <a:ext uri="{FF2B5EF4-FFF2-40B4-BE49-F238E27FC236}">
              <a16:creationId xmlns:a16="http://schemas.microsoft.com/office/drawing/2014/main" id="{D59DD736-B121-469B-B858-6554816DF86F}"/>
            </a:ext>
          </a:extLst>
        </xdr:cNvPr>
        <xdr:cNvSpPr>
          <a:spLocks noChangeShapeType="1"/>
        </xdr:cNvSpPr>
      </xdr:nvSpPr>
      <xdr:spPr bwMode="auto">
        <a:xfrm flipV="1">
          <a:off x="7242176" y="2319991"/>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8" name="Picture 27">
          <a:extLst>
            <a:ext uri="{FF2B5EF4-FFF2-40B4-BE49-F238E27FC236}">
              <a16:creationId xmlns:a16="http://schemas.microsoft.com/office/drawing/2014/main" id="{638EC78F-A170-462A-B323-A32135C851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237671</xdr:colOff>
      <xdr:row>18</xdr:row>
      <xdr:rowOff>134257</xdr:rowOff>
    </xdr:from>
    <xdr:to>
      <xdr:col>5</xdr:col>
      <xdr:colOff>707432</xdr:colOff>
      <xdr:row>18</xdr:row>
      <xdr:rowOff>150878</xdr:rowOff>
    </xdr:to>
    <xdr:cxnSp macro="">
      <xdr:nvCxnSpPr>
        <xdr:cNvPr id="40" name="Straight Connector 39">
          <a:extLst>
            <a:ext uri="{FF2B5EF4-FFF2-40B4-BE49-F238E27FC236}">
              <a16:creationId xmlns:a16="http://schemas.microsoft.com/office/drawing/2014/main" id="{5B0199B0-5E5D-40A3-9B5E-29F5094D868E}"/>
            </a:ext>
          </a:extLst>
        </xdr:cNvPr>
        <xdr:cNvCxnSpPr/>
      </xdr:nvCxnSpPr>
      <xdr:spPr bwMode="auto">
        <a:xfrm flipV="1">
          <a:off x="4854495"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1" name="Straight Connector 40">
          <a:extLst>
            <a:ext uri="{FF2B5EF4-FFF2-40B4-BE49-F238E27FC236}">
              <a16:creationId xmlns:a16="http://schemas.microsoft.com/office/drawing/2014/main" id="{E7668096-61CF-41D4-ADD8-A197C8B1E0F4}"/>
            </a:ext>
          </a:extLst>
        </xdr:cNvPr>
        <xdr:cNvCxnSpPr/>
      </xdr:nvCxnSpPr>
      <xdr:spPr bwMode="auto">
        <a:xfrm flipV="1">
          <a:off x="4854495"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2" name="Straight Connector 41">
          <a:extLst>
            <a:ext uri="{FF2B5EF4-FFF2-40B4-BE49-F238E27FC236}">
              <a16:creationId xmlns:a16="http://schemas.microsoft.com/office/drawing/2014/main" id="{C70EA3ED-4D14-4A0E-874E-177B77F0A3A2}"/>
            </a:ext>
          </a:extLst>
        </xdr:cNvPr>
        <xdr:cNvCxnSpPr/>
      </xdr:nvCxnSpPr>
      <xdr:spPr bwMode="auto">
        <a:xfrm flipV="1">
          <a:off x="4854495"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3" name="Straight Connector 42">
          <a:extLst>
            <a:ext uri="{FF2B5EF4-FFF2-40B4-BE49-F238E27FC236}">
              <a16:creationId xmlns:a16="http://schemas.microsoft.com/office/drawing/2014/main" id="{89754481-B666-46DD-9396-C5772DA0C373}"/>
            </a:ext>
          </a:extLst>
        </xdr:cNvPr>
        <xdr:cNvCxnSpPr/>
      </xdr:nvCxnSpPr>
      <xdr:spPr bwMode="auto">
        <a:xfrm flipV="1">
          <a:off x="4854495"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4" name="Straight Connector 43">
          <a:extLst>
            <a:ext uri="{FF2B5EF4-FFF2-40B4-BE49-F238E27FC236}">
              <a16:creationId xmlns:a16="http://schemas.microsoft.com/office/drawing/2014/main" id="{292FDD1F-9B27-4A6D-B3AC-DAE3A36BD97D}"/>
            </a:ext>
          </a:extLst>
        </xdr:cNvPr>
        <xdr:cNvCxnSpPr/>
      </xdr:nvCxnSpPr>
      <xdr:spPr bwMode="auto">
        <a:xfrm flipV="1">
          <a:off x="4854495"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95250</xdr:colOff>
      <xdr:row>14</xdr:row>
      <xdr:rowOff>28575</xdr:rowOff>
    </xdr:from>
    <xdr:to>
      <xdr:col>4</xdr:col>
      <xdr:colOff>180975</xdr:colOff>
      <xdr:row>15</xdr:row>
      <xdr:rowOff>0</xdr:rowOff>
    </xdr:to>
    <xdr:sp macro="" textlink="">
      <xdr:nvSpPr>
        <xdr:cNvPr id="34" name="Line 2">
          <a:extLst>
            <a:ext uri="{FF2B5EF4-FFF2-40B4-BE49-F238E27FC236}">
              <a16:creationId xmlns:a16="http://schemas.microsoft.com/office/drawing/2014/main" id="{621FBFE0-1703-404E-A6A1-39FD169E0515}"/>
            </a:ext>
          </a:extLst>
        </xdr:cNvPr>
        <xdr:cNvSpPr>
          <a:spLocks noChangeShapeType="1"/>
        </xdr:cNvSpPr>
      </xdr:nvSpPr>
      <xdr:spPr bwMode="auto">
        <a:xfrm flipV="1">
          <a:off x="4024779" y="2344457"/>
          <a:ext cx="85725" cy="1283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35" name="Line 9">
          <a:extLst>
            <a:ext uri="{FF2B5EF4-FFF2-40B4-BE49-F238E27FC236}">
              <a16:creationId xmlns:a16="http://schemas.microsoft.com/office/drawing/2014/main" id="{E19AADB8-69CA-42C2-AE92-757BEC920512}"/>
            </a:ext>
          </a:extLst>
        </xdr:cNvPr>
        <xdr:cNvSpPr>
          <a:spLocks noChangeShapeType="1"/>
        </xdr:cNvSpPr>
      </xdr:nvSpPr>
      <xdr:spPr bwMode="auto">
        <a:xfrm flipV="1">
          <a:off x="4215279" y="2353982"/>
          <a:ext cx="95250" cy="1283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36" name="Line 2">
          <a:extLst>
            <a:ext uri="{FF2B5EF4-FFF2-40B4-BE49-F238E27FC236}">
              <a16:creationId xmlns:a16="http://schemas.microsoft.com/office/drawing/2014/main" id="{0BC66D89-A40A-4F40-9F22-849029CF9CB9}"/>
            </a:ext>
          </a:extLst>
        </xdr:cNvPr>
        <xdr:cNvSpPr>
          <a:spLocks noChangeShapeType="1"/>
        </xdr:cNvSpPr>
      </xdr:nvSpPr>
      <xdr:spPr bwMode="auto">
        <a:xfrm flipV="1">
          <a:off x="4024779" y="2344457"/>
          <a:ext cx="85725" cy="1283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37" name="Line 9">
          <a:extLst>
            <a:ext uri="{FF2B5EF4-FFF2-40B4-BE49-F238E27FC236}">
              <a16:creationId xmlns:a16="http://schemas.microsoft.com/office/drawing/2014/main" id="{6A4B09F0-9F3D-4551-BA08-8C2E6DDE4EC6}"/>
            </a:ext>
          </a:extLst>
        </xdr:cNvPr>
        <xdr:cNvSpPr>
          <a:spLocks noChangeShapeType="1"/>
        </xdr:cNvSpPr>
      </xdr:nvSpPr>
      <xdr:spPr bwMode="auto">
        <a:xfrm flipV="1">
          <a:off x="4215279" y="2353982"/>
          <a:ext cx="95250" cy="1283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2.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3DE25FAF-4732-4D73-8EC7-E4D8D05F1667}"/>
            </a:ext>
          </a:extLst>
        </xdr:cNvPr>
        <xdr:cNvSpPr>
          <a:spLocks noChangeShapeType="1"/>
        </xdr:cNvSpPr>
      </xdr:nvSpPr>
      <xdr:spPr bwMode="auto">
        <a:xfrm flipV="1">
          <a:off x="5851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DECAC0F5-0823-4742-97FE-9FB6D395CE60}"/>
            </a:ext>
          </a:extLst>
        </xdr:cNvPr>
        <xdr:cNvSpPr>
          <a:spLocks noChangeShapeType="1"/>
        </xdr:cNvSpPr>
      </xdr:nvSpPr>
      <xdr:spPr bwMode="auto">
        <a:xfrm flipV="1">
          <a:off x="60515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29E5E795-02A3-4489-884E-DAE352FC9DC3}"/>
            </a:ext>
          </a:extLst>
        </xdr:cNvPr>
        <xdr:cNvSpPr>
          <a:spLocks noChangeShapeType="1"/>
        </xdr:cNvSpPr>
      </xdr:nvSpPr>
      <xdr:spPr bwMode="auto">
        <a:xfrm flipV="1">
          <a:off x="6797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5BB09137-7B9D-4EE3-B99F-1A997719683F}"/>
            </a:ext>
          </a:extLst>
        </xdr:cNvPr>
        <xdr:cNvSpPr>
          <a:spLocks noChangeShapeType="1"/>
        </xdr:cNvSpPr>
      </xdr:nvSpPr>
      <xdr:spPr bwMode="auto">
        <a:xfrm flipV="1">
          <a:off x="70262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88EF7F5B-1C22-4890-933C-D7ECF306E2D8}"/>
            </a:ext>
          </a:extLst>
        </xdr:cNvPr>
        <xdr:cNvSpPr txBox="1">
          <a:spLocks noChangeArrowheads="1"/>
        </xdr:cNvSpPr>
      </xdr:nvSpPr>
      <xdr:spPr bwMode="auto">
        <a:xfrm>
          <a:off x="61232" y="434069"/>
          <a:ext cx="29591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B372B10-073C-4E58-9860-15DA15D9FAEB}"/>
            </a:ext>
          </a:extLst>
        </xdr:cNvPr>
        <xdr:cNvSpPr>
          <a:spLocks noChangeShapeType="1"/>
        </xdr:cNvSpPr>
      </xdr:nvSpPr>
      <xdr:spPr bwMode="auto">
        <a:xfrm flipV="1">
          <a:off x="5851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A558A8D5-917A-401E-A0AE-AFEE919657DD}"/>
            </a:ext>
          </a:extLst>
        </xdr:cNvPr>
        <xdr:cNvSpPr txBox="1">
          <a:spLocks noChangeArrowheads="1"/>
        </xdr:cNvSpPr>
      </xdr:nvSpPr>
      <xdr:spPr bwMode="auto">
        <a:xfrm>
          <a:off x="117062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8D16B45E-54B8-4680-9531-D1009B41A641}"/>
            </a:ext>
          </a:extLst>
        </xdr:cNvPr>
        <xdr:cNvSpPr>
          <a:spLocks noChangeShapeType="1"/>
        </xdr:cNvSpPr>
      </xdr:nvSpPr>
      <xdr:spPr bwMode="auto">
        <a:xfrm flipV="1">
          <a:off x="60515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2FB3492D-1DB5-485D-8073-EC29F9ED6DD5}"/>
            </a:ext>
          </a:extLst>
        </xdr:cNvPr>
        <xdr:cNvSpPr>
          <a:spLocks noChangeShapeType="1"/>
        </xdr:cNvSpPr>
      </xdr:nvSpPr>
      <xdr:spPr bwMode="auto">
        <a:xfrm flipV="1">
          <a:off x="6816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794C702C-4B53-4CFC-916E-739CCB71C776}"/>
            </a:ext>
          </a:extLst>
        </xdr:cNvPr>
        <xdr:cNvSpPr>
          <a:spLocks noChangeShapeType="1"/>
        </xdr:cNvSpPr>
      </xdr:nvSpPr>
      <xdr:spPr bwMode="auto">
        <a:xfrm flipV="1">
          <a:off x="70643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41</xdr:row>
      <xdr:rowOff>37191</xdr:rowOff>
    </xdr:from>
    <xdr:to>
      <xdr:col>22</xdr:col>
      <xdr:colOff>286204</xdr:colOff>
      <xdr:row>49</xdr:row>
      <xdr:rowOff>0</xdr:rowOff>
    </xdr:to>
    <xdr:sp macro="" textlink="">
      <xdr:nvSpPr>
        <xdr:cNvPr id="12" name="Text Box 14">
          <a:extLst>
            <a:ext uri="{FF2B5EF4-FFF2-40B4-BE49-F238E27FC236}">
              <a16:creationId xmlns:a16="http://schemas.microsoft.com/office/drawing/2014/main" id="{28499384-DFAE-4600-84A5-142801BE3516}"/>
            </a:ext>
          </a:extLst>
        </xdr:cNvPr>
        <xdr:cNvSpPr txBox="1">
          <a:spLocks noChangeArrowheads="1"/>
        </xdr:cNvSpPr>
      </xdr:nvSpPr>
      <xdr:spPr bwMode="auto">
        <a:xfrm>
          <a:off x="9979" y="6653891"/>
          <a:ext cx="14087475" cy="7565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000" b="0" i="0" u="none" strike="noStrike" baseline="0">
            <a:solidFill>
              <a:srgbClr val="000000"/>
            </a:solidFill>
            <a:latin typeface="Arial"/>
            <a:cs typeface="Arial"/>
          </a:endParaRPr>
        </a:p>
        <a:p>
          <a:pPr algn="l" rtl="0">
            <a:lnSpc>
              <a:spcPts val="1000"/>
            </a:lnSpc>
            <a:defRPr sz="1000"/>
          </a:pPr>
          <a:r>
            <a:rPr lang="en-US" sz="1600" b="1" i="0" u="none" strike="noStrike" baseline="0">
              <a:solidFill>
                <a:srgbClr val="000000"/>
              </a:solidFill>
              <a:latin typeface="+mn-lt"/>
              <a:cs typeface="Arial"/>
            </a:rPr>
            <a:t>PO : 619020 --&gt; ORDER JAN'22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620807 --&gt; ORDER FEB'22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622253 --&gt; ORDER MARET'22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626106 --&gt; ORDER APR'22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B4D234FF-CBF5-45AD-A0F3-1F08640A63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3118C8A0-E9FE-40CF-BE80-7086D3C5E15E}"/>
            </a:ext>
          </a:extLst>
        </xdr:cNvPr>
        <xdr:cNvSpPr>
          <a:spLocks noChangeShapeType="1"/>
        </xdr:cNvSpPr>
      </xdr:nvSpPr>
      <xdr:spPr bwMode="auto">
        <a:xfrm flipV="1">
          <a:off x="5851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E15A50BE-C43A-4D8F-9849-EDBF060E3BA8}"/>
            </a:ext>
          </a:extLst>
        </xdr:cNvPr>
        <xdr:cNvSpPr>
          <a:spLocks noChangeShapeType="1"/>
        </xdr:cNvSpPr>
      </xdr:nvSpPr>
      <xdr:spPr bwMode="auto">
        <a:xfrm flipV="1">
          <a:off x="60515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61375A41-E3E6-4EBD-BCF0-49A9C0B7D8A0}"/>
            </a:ext>
          </a:extLst>
        </xdr:cNvPr>
        <xdr:cNvSpPr>
          <a:spLocks noChangeShapeType="1"/>
        </xdr:cNvSpPr>
      </xdr:nvSpPr>
      <xdr:spPr bwMode="auto">
        <a:xfrm flipV="1">
          <a:off x="67976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92AC6540-6BCD-450D-BBAF-335FDBDAD9D1}"/>
            </a:ext>
          </a:extLst>
        </xdr:cNvPr>
        <xdr:cNvSpPr>
          <a:spLocks noChangeShapeType="1"/>
        </xdr:cNvSpPr>
      </xdr:nvSpPr>
      <xdr:spPr bwMode="auto">
        <a:xfrm flipV="1">
          <a:off x="70262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18FD2DF4-694B-4E4C-AFA5-3132368FE8CC}"/>
            </a:ext>
          </a:extLst>
        </xdr:cNvPr>
        <xdr:cNvSpPr txBox="1">
          <a:spLocks noChangeArrowheads="1"/>
        </xdr:cNvSpPr>
      </xdr:nvSpPr>
      <xdr:spPr bwMode="auto">
        <a:xfrm>
          <a:off x="61232" y="434069"/>
          <a:ext cx="29591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423A5900-381F-4083-A315-95C2C9EA9CCB}"/>
            </a:ext>
          </a:extLst>
        </xdr:cNvPr>
        <xdr:cNvSpPr>
          <a:spLocks noChangeShapeType="1"/>
        </xdr:cNvSpPr>
      </xdr:nvSpPr>
      <xdr:spPr bwMode="auto">
        <a:xfrm flipV="1">
          <a:off x="58515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2B9C9E19-D7DA-47B5-A4E5-33F4A122679D}"/>
            </a:ext>
          </a:extLst>
        </xdr:cNvPr>
        <xdr:cNvSpPr txBox="1">
          <a:spLocks noChangeArrowheads="1"/>
        </xdr:cNvSpPr>
      </xdr:nvSpPr>
      <xdr:spPr bwMode="auto">
        <a:xfrm>
          <a:off x="11706225" y="504825"/>
          <a:ext cx="258127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APRIL 001</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5E6AEA4C-B019-4BEA-9D36-9686127ECB69}"/>
            </a:ext>
          </a:extLst>
        </xdr:cNvPr>
        <xdr:cNvSpPr>
          <a:spLocks noChangeShapeType="1"/>
        </xdr:cNvSpPr>
      </xdr:nvSpPr>
      <xdr:spPr bwMode="auto">
        <a:xfrm flipV="1">
          <a:off x="60515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17C9AB67-1439-4813-BC20-0CD0386545F5}"/>
            </a:ext>
          </a:extLst>
        </xdr:cNvPr>
        <xdr:cNvSpPr>
          <a:spLocks noChangeShapeType="1"/>
        </xdr:cNvSpPr>
      </xdr:nvSpPr>
      <xdr:spPr bwMode="auto">
        <a:xfrm flipV="1">
          <a:off x="6816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3584D42B-3AC9-4A2F-84C6-E8C1312232AF}"/>
            </a:ext>
          </a:extLst>
        </xdr:cNvPr>
        <xdr:cNvSpPr>
          <a:spLocks noChangeShapeType="1"/>
        </xdr:cNvSpPr>
      </xdr:nvSpPr>
      <xdr:spPr bwMode="auto">
        <a:xfrm flipV="1">
          <a:off x="71465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B4FE7F4D-91D8-4CBE-8F78-3277C68CCC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237671</xdr:colOff>
      <xdr:row>18</xdr:row>
      <xdr:rowOff>134257</xdr:rowOff>
    </xdr:from>
    <xdr:to>
      <xdr:col>5</xdr:col>
      <xdr:colOff>707432</xdr:colOff>
      <xdr:row>18</xdr:row>
      <xdr:rowOff>150878</xdr:rowOff>
    </xdr:to>
    <xdr:cxnSp macro="">
      <xdr:nvCxnSpPr>
        <xdr:cNvPr id="25" name="Straight Connector 24">
          <a:extLst>
            <a:ext uri="{FF2B5EF4-FFF2-40B4-BE49-F238E27FC236}">
              <a16:creationId xmlns:a16="http://schemas.microsoft.com/office/drawing/2014/main" id="{2988E9D4-18C4-4EBF-B861-919944427341}"/>
            </a:ext>
          </a:extLst>
        </xdr:cNvPr>
        <xdr:cNvCxnSpPr/>
      </xdr:nvCxnSpPr>
      <xdr:spPr bwMode="auto">
        <a:xfrm flipV="1">
          <a:off x="47779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95250</xdr:colOff>
      <xdr:row>14</xdr:row>
      <xdr:rowOff>28575</xdr:rowOff>
    </xdr:from>
    <xdr:to>
      <xdr:col>4</xdr:col>
      <xdr:colOff>180975</xdr:colOff>
      <xdr:row>15</xdr:row>
      <xdr:rowOff>0</xdr:rowOff>
    </xdr:to>
    <xdr:sp macro="" textlink="">
      <xdr:nvSpPr>
        <xdr:cNvPr id="30" name="Line 2">
          <a:extLst>
            <a:ext uri="{FF2B5EF4-FFF2-40B4-BE49-F238E27FC236}">
              <a16:creationId xmlns:a16="http://schemas.microsoft.com/office/drawing/2014/main" id="{3F7B17C2-0881-4550-9B62-BEFB333D0CD1}"/>
            </a:ext>
          </a:extLst>
        </xdr:cNvPr>
        <xdr:cNvSpPr>
          <a:spLocks noChangeShapeType="1"/>
        </xdr:cNvSpPr>
      </xdr:nvSpPr>
      <xdr:spPr bwMode="auto">
        <a:xfrm flipV="1">
          <a:off x="4267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31" name="Line 9">
          <a:extLst>
            <a:ext uri="{FF2B5EF4-FFF2-40B4-BE49-F238E27FC236}">
              <a16:creationId xmlns:a16="http://schemas.microsoft.com/office/drawing/2014/main" id="{7F1F8D5B-5B15-4EF7-85ED-8B66DF6C2DA4}"/>
            </a:ext>
          </a:extLst>
        </xdr:cNvPr>
        <xdr:cNvSpPr>
          <a:spLocks noChangeShapeType="1"/>
        </xdr:cNvSpPr>
      </xdr:nvSpPr>
      <xdr:spPr bwMode="auto">
        <a:xfrm flipV="1">
          <a:off x="4457700" y="2368550"/>
          <a:ext cx="825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32" name="Line 2">
          <a:extLst>
            <a:ext uri="{FF2B5EF4-FFF2-40B4-BE49-F238E27FC236}">
              <a16:creationId xmlns:a16="http://schemas.microsoft.com/office/drawing/2014/main" id="{D223E8AA-AA11-4532-8AA7-0C3187E88242}"/>
            </a:ext>
          </a:extLst>
        </xdr:cNvPr>
        <xdr:cNvSpPr>
          <a:spLocks noChangeShapeType="1"/>
        </xdr:cNvSpPr>
      </xdr:nvSpPr>
      <xdr:spPr bwMode="auto">
        <a:xfrm flipV="1">
          <a:off x="4267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33" name="Line 9">
          <a:extLst>
            <a:ext uri="{FF2B5EF4-FFF2-40B4-BE49-F238E27FC236}">
              <a16:creationId xmlns:a16="http://schemas.microsoft.com/office/drawing/2014/main" id="{F6285E95-383C-4BE0-8D99-FA37A5966CDF}"/>
            </a:ext>
          </a:extLst>
        </xdr:cNvPr>
        <xdr:cNvSpPr>
          <a:spLocks noChangeShapeType="1"/>
        </xdr:cNvSpPr>
      </xdr:nvSpPr>
      <xdr:spPr bwMode="auto">
        <a:xfrm flipV="1">
          <a:off x="4457700" y="2368550"/>
          <a:ext cx="825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20</xdr:row>
      <xdr:rowOff>134257</xdr:rowOff>
    </xdr:from>
    <xdr:to>
      <xdr:col>5</xdr:col>
      <xdr:colOff>707432</xdr:colOff>
      <xdr:row>20</xdr:row>
      <xdr:rowOff>150878</xdr:rowOff>
    </xdr:to>
    <xdr:cxnSp macro="">
      <xdr:nvCxnSpPr>
        <xdr:cNvPr id="34" name="Straight Connector 33">
          <a:extLst>
            <a:ext uri="{FF2B5EF4-FFF2-40B4-BE49-F238E27FC236}">
              <a16:creationId xmlns:a16="http://schemas.microsoft.com/office/drawing/2014/main" id="{5AECC18F-2903-4741-B3C9-3CF2F8B2A6B1}"/>
            </a:ext>
          </a:extLst>
        </xdr:cNvPr>
        <xdr:cNvCxnSpPr/>
      </xdr:nvCxnSpPr>
      <xdr:spPr bwMode="auto">
        <a:xfrm flipV="1">
          <a:off x="4787259"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3.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5879CB55-BEEC-435D-A5D7-A65C85C7BCA6}"/>
            </a:ext>
          </a:extLst>
        </xdr:cNvPr>
        <xdr:cNvSpPr>
          <a:spLocks noChangeShapeType="1"/>
        </xdr:cNvSpPr>
      </xdr:nvSpPr>
      <xdr:spPr bwMode="auto">
        <a:xfrm flipV="1">
          <a:off x="6054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AFAF7010-E60B-4462-AACB-1AC72255971C}"/>
            </a:ext>
          </a:extLst>
        </xdr:cNvPr>
        <xdr:cNvSpPr>
          <a:spLocks noChangeShapeType="1"/>
        </xdr:cNvSpPr>
      </xdr:nvSpPr>
      <xdr:spPr bwMode="auto">
        <a:xfrm flipV="1">
          <a:off x="62547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BEE42010-6068-4596-9264-B845ED1D2CD7}"/>
            </a:ext>
          </a:extLst>
        </xdr:cNvPr>
        <xdr:cNvSpPr>
          <a:spLocks noChangeShapeType="1"/>
        </xdr:cNvSpPr>
      </xdr:nvSpPr>
      <xdr:spPr bwMode="auto">
        <a:xfrm flipV="1">
          <a:off x="7000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BDCAF799-91AC-410E-A895-C01801ED695E}"/>
            </a:ext>
          </a:extLst>
        </xdr:cNvPr>
        <xdr:cNvSpPr>
          <a:spLocks noChangeShapeType="1"/>
        </xdr:cNvSpPr>
      </xdr:nvSpPr>
      <xdr:spPr bwMode="auto">
        <a:xfrm flipV="1">
          <a:off x="72294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8411CD0C-FE73-4C13-88C7-6A949CCA1E78}"/>
            </a:ext>
          </a:extLst>
        </xdr:cNvPr>
        <xdr:cNvSpPr txBox="1">
          <a:spLocks noChangeArrowheads="1"/>
        </xdr:cNvSpPr>
      </xdr:nvSpPr>
      <xdr:spPr bwMode="auto">
        <a:xfrm>
          <a:off x="61232" y="434069"/>
          <a:ext cx="29210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7CA7F0B2-5328-430C-8D2E-9CB8D7968625}"/>
            </a:ext>
          </a:extLst>
        </xdr:cNvPr>
        <xdr:cNvSpPr>
          <a:spLocks noChangeShapeType="1"/>
        </xdr:cNvSpPr>
      </xdr:nvSpPr>
      <xdr:spPr bwMode="auto">
        <a:xfrm flipV="1">
          <a:off x="6054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1B51CAD3-62F4-4115-BD81-75795E7DA017}"/>
            </a:ext>
          </a:extLst>
        </xdr:cNvPr>
        <xdr:cNvSpPr txBox="1">
          <a:spLocks noChangeArrowheads="1"/>
        </xdr:cNvSpPr>
      </xdr:nvSpPr>
      <xdr:spPr bwMode="auto">
        <a:xfrm>
          <a:off x="119094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7DEF7D88-1F6E-40E5-8D9E-9EE710DC5F03}"/>
            </a:ext>
          </a:extLst>
        </xdr:cNvPr>
        <xdr:cNvSpPr>
          <a:spLocks noChangeShapeType="1"/>
        </xdr:cNvSpPr>
      </xdr:nvSpPr>
      <xdr:spPr bwMode="auto">
        <a:xfrm flipV="1">
          <a:off x="62547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146CD6CC-2B21-4B3D-911A-D2F3517F3F72}"/>
            </a:ext>
          </a:extLst>
        </xdr:cNvPr>
        <xdr:cNvSpPr>
          <a:spLocks noChangeShapeType="1"/>
        </xdr:cNvSpPr>
      </xdr:nvSpPr>
      <xdr:spPr bwMode="auto">
        <a:xfrm flipV="1">
          <a:off x="70199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C1C97CA1-7D80-41C1-BEC2-EFD178B9B768}"/>
            </a:ext>
          </a:extLst>
        </xdr:cNvPr>
        <xdr:cNvSpPr>
          <a:spLocks noChangeShapeType="1"/>
        </xdr:cNvSpPr>
      </xdr:nvSpPr>
      <xdr:spPr bwMode="auto">
        <a:xfrm flipV="1">
          <a:off x="72675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48</xdr:row>
      <xdr:rowOff>37191</xdr:rowOff>
    </xdr:from>
    <xdr:to>
      <xdr:col>22</xdr:col>
      <xdr:colOff>286204</xdr:colOff>
      <xdr:row>56</xdr:row>
      <xdr:rowOff>0</xdr:rowOff>
    </xdr:to>
    <xdr:sp macro="" textlink="">
      <xdr:nvSpPr>
        <xdr:cNvPr id="12" name="Text Box 14">
          <a:extLst>
            <a:ext uri="{FF2B5EF4-FFF2-40B4-BE49-F238E27FC236}">
              <a16:creationId xmlns:a16="http://schemas.microsoft.com/office/drawing/2014/main" id="{15B6FE4D-8351-41D2-8FDD-5CD17EC3C911}"/>
            </a:ext>
          </a:extLst>
        </xdr:cNvPr>
        <xdr:cNvSpPr txBox="1">
          <a:spLocks noChangeArrowheads="1"/>
        </xdr:cNvSpPr>
      </xdr:nvSpPr>
      <xdr:spPr bwMode="auto">
        <a:xfrm>
          <a:off x="9979" y="8431891"/>
          <a:ext cx="13992225" cy="123280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620807 --&gt; ORDER FEB'22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622253 --&gt; ORDER MARET'22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626106 --&gt; ORDER APR'22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DE85E965-A954-47E9-834D-F6D23CBD61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EDB0DDB5-7836-4094-BFEA-D29D6F42CA55}"/>
            </a:ext>
          </a:extLst>
        </xdr:cNvPr>
        <xdr:cNvSpPr>
          <a:spLocks noChangeShapeType="1"/>
        </xdr:cNvSpPr>
      </xdr:nvSpPr>
      <xdr:spPr bwMode="auto">
        <a:xfrm flipV="1">
          <a:off x="6054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1C07499D-202E-40F6-BF4A-C959D9B3C0D2}"/>
            </a:ext>
          </a:extLst>
        </xdr:cNvPr>
        <xdr:cNvSpPr>
          <a:spLocks noChangeShapeType="1"/>
        </xdr:cNvSpPr>
      </xdr:nvSpPr>
      <xdr:spPr bwMode="auto">
        <a:xfrm flipV="1">
          <a:off x="62547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C5732A33-971E-4242-A391-AAF07847D3B9}"/>
            </a:ext>
          </a:extLst>
        </xdr:cNvPr>
        <xdr:cNvSpPr>
          <a:spLocks noChangeShapeType="1"/>
        </xdr:cNvSpPr>
      </xdr:nvSpPr>
      <xdr:spPr bwMode="auto">
        <a:xfrm flipV="1">
          <a:off x="7000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A2AE405A-DB26-499A-8FCA-B4CCFC5B5634}"/>
            </a:ext>
          </a:extLst>
        </xdr:cNvPr>
        <xdr:cNvSpPr>
          <a:spLocks noChangeShapeType="1"/>
        </xdr:cNvSpPr>
      </xdr:nvSpPr>
      <xdr:spPr bwMode="auto">
        <a:xfrm flipV="1">
          <a:off x="72294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EA418BD8-3E1A-4C0C-AEF7-21B4F3DC8A78}"/>
            </a:ext>
          </a:extLst>
        </xdr:cNvPr>
        <xdr:cNvSpPr txBox="1">
          <a:spLocks noChangeArrowheads="1"/>
        </xdr:cNvSpPr>
      </xdr:nvSpPr>
      <xdr:spPr bwMode="auto">
        <a:xfrm>
          <a:off x="61232" y="434069"/>
          <a:ext cx="292100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E8EE8342-CB63-4ADD-8E40-AB8A98AA1444}"/>
            </a:ext>
          </a:extLst>
        </xdr:cNvPr>
        <xdr:cNvSpPr>
          <a:spLocks noChangeShapeType="1"/>
        </xdr:cNvSpPr>
      </xdr:nvSpPr>
      <xdr:spPr bwMode="auto">
        <a:xfrm flipV="1">
          <a:off x="6054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F725E564-CFC3-4461-9323-6A1194B8580B}"/>
            </a:ext>
          </a:extLst>
        </xdr:cNvPr>
        <xdr:cNvSpPr txBox="1">
          <a:spLocks noChangeArrowheads="1"/>
        </xdr:cNvSpPr>
      </xdr:nvSpPr>
      <xdr:spPr bwMode="auto">
        <a:xfrm>
          <a:off x="119094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APRIL 001</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7A450C85-0F76-47B3-B607-5712C61467FB}"/>
            </a:ext>
          </a:extLst>
        </xdr:cNvPr>
        <xdr:cNvSpPr>
          <a:spLocks noChangeShapeType="1"/>
        </xdr:cNvSpPr>
      </xdr:nvSpPr>
      <xdr:spPr bwMode="auto">
        <a:xfrm flipV="1">
          <a:off x="62547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20DAB7ED-710E-43F6-BE28-798C9449636D}"/>
            </a:ext>
          </a:extLst>
        </xdr:cNvPr>
        <xdr:cNvSpPr>
          <a:spLocks noChangeShapeType="1"/>
        </xdr:cNvSpPr>
      </xdr:nvSpPr>
      <xdr:spPr bwMode="auto">
        <a:xfrm flipV="1">
          <a:off x="70199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716399FB-4D09-44C8-B2D2-6CF7A24A3608}"/>
            </a:ext>
          </a:extLst>
        </xdr:cNvPr>
        <xdr:cNvSpPr>
          <a:spLocks noChangeShapeType="1"/>
        </xdr:cNvSpPr>
      </xdr:nvSpPr>
      <xdr:spPr bwMode="auto">
        <a:xfrm flipV="1">
          <a:off x="73497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7C0202FD-0AF1-42E3-ADB6-39427DB73C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6" name="Line 2">
          <a:extLst>
            <a:ext uri="{FF2B5EF4-FFF2-40B4-BE49-F238E27FC236}">
              <a16:creationId xmlns:a16="http://schemas.microsoft.com/office/drawing/2014/main" id="{28FB9FF0-DEDD-4ACA-8BAE-E1FCE6F3B5C5}"/>
            </a:ext>
          </a:extLst>
        </xdr:cNvPr>
        <xdr:cNvSpPr>
          <a:spLocks noChangeShapeType="1"/>
        </xdr:cNvSpPr>
      </xdr:nvSpPr>
      <xdr:spPr bwMode="auto">
        <a:xfrm flipV="1">
          <a:off x="42862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7" name="Line 9">
          <a:extLst>
            <a:ext uri="{FF2B5EF4-FFF2-40B4-BE49-F238E27FC236}">
              <a16:creationId xmlns:a16="http://schemas.microsoft.com/office/drawing/2014/main" id="{C42447CF-62B0-4243-B6A9-3627472F0A56}"/>
            </a:ext>
          </a:extLst>
        </xdr:cNvPr>
        <xdr:cNvSpPr>
          <a:spLocks noChangeShapeType="1"/>
        </xdr:cNvSpPr>
      </xdr:nvSpPr>
      <xdr:spPr bwMode="auto">
        <a:xfrm flipV="1">
          <a:off x="44767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8" name="Line 2">
          <a:extLst>
            <a:ext uri="{FF2B5EF4-FFF2-40B4-BE49-F238E27FC236}">
              <a16:creationId xmlns:a16="http://schemas.microsoft.com/office/drawing/2014/main" id="{9BA05737-BB32-4F5B-A4AC-391512380FF5}"/>
            </a:ext>
          </a:extLst>
        </xdr:cNvPr>
        <xdr:cNvSpPr>
          <a:spLocks noChangeShapeType="1"/>
        </xdr:cNvSpPr>
      </xdr:nvSpPr>
      <xdr:spPr bwMode="auto">
        <a:xfrm flipV="1">
          <a:off x="428625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9" name="Line 9">
          <a:extLst>
            <a:ext uri="{FF2B5EF4-FFF2-40B4-BE49-F238E27FC236}">
              <a16:creationId xmlns:a16="http://schemas.microsoft.com/office/drawing/2014/main" id="{9F607D72-2B4E-4FD9-AE1E-17852D9BD467}"/>
            </a:ext>
          </a:extLst>
        </xdr:cNvPr>
        <xdr:cNvSpPr>
          <a:spLocks noChangeShapeType="1"/>
        </xdr:cNvSpPr>
      </xdr:nvSpPr>
      <xdr:spPr bwMode="auto">
        <a:xfrm flipV="1">
          <a:off x="447675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CA411004-43D4-4D3F-9355-FB4D31496AB5}"/>
            </a:ext>
          </a:extLst>
        </xdr:cNvPr>
        <xdr:cNvCxnSpPr/>
      </xdr:nvCxnSpPr>
      <xdr:spPr bwMode="auto">
        <a:xfrm flipV="1">
          <a:off x="49811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AE30A10A-1084-46CC-BD06-504E7E56B6D7}"/>
            </a:ext>
          </a:extLst>
        </xdr:cNvPr>
        <xdr:cNvCxnSpPr/>
      </xdr:nvCxnSpPr>
      <xdr:spPr bwMode="auto">
        <a:xfrm flipV="1">
          <a:off x="6251495"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2" name="Straight Connector 31">
          <a:extLst>
            <a:ext uri="{FF2B5EF4-FFF2-40B4-BE49-F238E27FC236}">
              <a16:creationId xmlns:a16="http://schemas.microsoft.com/office/drawing/2014/main" id="{AC3CC914-2078-424D-B682-38030E82542E}"/>
            </a:ext>
          </a:extLst>
        </xdr:cNvPr>
        <xdr:cNvCxnSpPr/>
      </xdr:nvCxnSpPr>
      <xdr:spPr bwMode="auto">
        <a:xfrm flipV="1">
          <a:off x="6251495"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4.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F3E79916-04D4-4E84-9F72-630EE173C214}"/>
            </a:ext>
          </a:extLst>
        </xdr:cNvPr>
        <xdr:cNvSpPr>
          <a:spLocks noChangeShapeType="1"/>
        </xdr:cNvSpPr>
      </xdr:nvSpPr>
      <xdr:spPr bwMode="auto">
        <a:xfrm flipV="1">
          <a:off x="6784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36C437E5-8DFE-4A72-B748-54ABF3228F26}"/>
            </a:ext>
          </a:extLst>
        </xdr:cNvPr>
        <xdr:cNvSpPr>
          <a:spLocks noChangeShapeType="1"/>
        </xdr:cNvSpPr>
      </xdr:nvSpPr>
      <xdr:spPr bwMode="auto">
        <a:xfrm flipV="1">
          <a:off x="69850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E5522145-DF30-4ADD-A6D4-279F11F5FFB1}"/>
            </a:ext>
          </a:extLst>
        </xdr:cNvPr>
        <xdr:cNvSpPr>
          <a:spLocks noChangeShapeType="1"/>
        </xdr:cNvSpPr>
      </xdr:nvSpPr>
      <xdr:spPr bwMode="auto">
        <a:xfrm flipV="1">
          <a:off x="7731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6C244D11-15E9-406E-BED2-F6FD6BC39948}"/>
            </a:ext>
          </a:extLst>
        </xdr:cNvPr>
        <xdr:cNvSpPr>
          <a:spLocks noChangeShapeType="1"/>
        </xdr:cNvSpPr>
      </xdr:nvSpPr>
      <xdr:spPr bwMode="auto">
        <a:xfrm flipV="1">
          <a:off x="7959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32F115C1-2B0E-4064-85CF-429B9B897907}"/>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2CD1800B-2791-4F61-9491-B5E879922556}"/>
            </a:ext>
          </a:extLst>
        </xdr:cNvPr>
        <xdr:cNvSpPr>
          <a:spLocks noChangeShapeType="1"/>
        </xdr:cNvSpPr>
      </xdr:nvSpPr>
      <xdr:spPr bwMode="auto">
        <a:xfrm flipV="1">
          <a:off x="6784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BDAB8553-6035-4547-9CC4-E2E774FC86AE}"/>
            </a:ext>
          </a:extLst>
        </xdr:cNvPr>
        <xdr:cNvSpPr txBox="1">
          <a:spLocks noChangeArrowheads="1"/>
        </xdr:cNvSpPr>
      </xdr:nvSpPr>
      <xdr:spPr bwMode="auto">
        <a:xfrm>
          <a:off x="126396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2BE250E1-CE66-4B0A-808F-6D6C9841576A}"/>
            </a:ext>
          </a:extLst>
        </xdr:cNvPr>
        <xdr:cNvSpPr>
          <a:spLocks noChangeShapeType="1"/>
        </xdr:cNvSpPr>
      </xdr:nvSpPr>
      <xdr:spPr bwMode="auto">
        <a:xfrm flipV="1">
          <a:off x="69850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A2FBD864-9B8A-4F73-B17B-FB8D1366DFDB}"/>
            </a:ext>
          </a:extLst>
        </xdr:cNvPr>
        <xdr:cNvSpPr>
          <a:spLocks noChangeShapeType="1"/>
        </xdr:cNvSpPr>
      </xdr:nvSpPr>
      <xdr:spPr bwMode="auto">
        <a:xfrm flipV="1">
          <a:off x="77501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75B4F9CE-1F30-4AFD-81FE-FB667C3A13F6}"/>
            </a:ext>
          </a:extLst>
        </xdr:cNvPr>
        <xdr:cNvSpPr>
          <a:spLocks noChangeShapeType="1"/>
        </xdr:cNvSpPr>
      </xdr:nvSpPr>
      <xdr:spPr bwMode="auto">
        <a:xfrm flipV="1">
          <a:off x="79978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22</xdr:col>
      <xdr:colOff>286204</xdr:colOff>
      <xdr:row>39</xdr:row>
      <xdr:rowOff>119529</xdr:rowOff>
    </xdr:to>
    <xdr:sp macro="" textlink="">
      <xdr:nvSpPr>
        <xdr:cNvPr id="12" name="Text Box 14">
          <a:extLst>
            <a:ext uri="{FF2B5EF4-FFF2-40B4-BE49-F238E27FC236}">
              <a16:creationId xmlns:a16="http://schemas.microsoft.com/office/drawing/2014/main" id="{765D882C-0451-49BE-A39F-4C19E8956DC1}"/>
            </a:ext>
          </a:extLst>
        </xdr:cNvPr>
        <xdr:cNvSpPr txBox="1">
          <a:spLocks noChangeArrowheads="1"/>
        </xdr:cNvSpPr>
      </xdr:nvSpPr>
      <xdr:spPr bwMode="auto">
        <a:xfrm>
          <a:off x="9979" y="7119309"/>
          <a:ext cx="14754225" cy="7098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620807 --&gt; ORDER FEB'22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622253 --&gt; ORDER MARET'22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2AE388C0-9127-437A-8DB4-241953B26F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2D714B5A-DB08-4E2E-9B50-FD868ED98B67}"/>
            </a:ext>
          </a:extLst>
        </xdr:cNvPr>
        <xdr:cNvSpPr>
          <a:spLocks noChangeShapeType="1"/>
        </xdr:cNvSpPr>
      </xdr:nvSpPr>
      <xdr:spPr bwMode="auto">
        <a:xfrm flipV="1">
          <a:off x="6784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89B29492-94FC-4C4D-8955-96FD0FB87868}"/>
            </a:ext>
          </a:extLst>
        </xdr:cNvPr>
        <xdr:cNvSpPr>
          <a:spLocks noChangeShapeType="1"/>
        </xdr:cNvSpPr>
      </xdr:nvSpPr>
      <xdr:spPr bwMode="auto">
        <a:xfrm flipV="1">
          <a:off x="69850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F1696787-5AF9-4336-A479-10C1A5AF197B}"/>
            </a:ext>
          </a:extLst>
        </xdr:cNvPr>
        <xdr:cNvSpPr>
          <a:spLocks noChangeShapeType="1"/>
        </xdr:cNvSpPr>
      </xdr:nvSpPr>
      <xdr:spPr bwMode="auto">
        <a:xfrm flipV="1">
          <a:off x="7731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99223A31-002A-4480-8435-B89FB20F77BB}"/>
            </a:ext>
          </a:extLst>
        </xdr:cNvPr>
        <xdr:cNvSpPr>
          <a:spLocks noChangeShapeType="1"/>
        </xdr:cNvSpPr>
      </xdr:nvSpPr>
      <xdr:spPr bwMode="auto">
        <a:xfrm flipV="1">
          <a:off x="7959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7DF451FB-08A6-4AD5-9904-2EBEB71224D6}"/>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B4270B45-5ECF-4C1E-86B9-55730FDE1DEA}"/>
            </a:ext>
          </a:extLst>
        </xdr:cNvPr>
        <xdr:cNvSpPr>
          <a:spLocks noChangeShapeType="1"/>
        </xdr:cNvSpPr>
      </xdr:nvSpPr>
      <xdr:spPr bwMode="auto">
        <a:xfrm flipV="1">
          <a:off x="6784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9B435353-96C6-41C8-91FF-DBADC4FED693}"/>
            </a:ext>
          </a:extLst>
        </xdr:cNvPr>
        <xdr:cNvSpPr txBox="1">
          <a:spLocks noChangeArrowheads="1"/>
        </xdr:cNvSpPr>
      </xdr:nvSpPr>
      <xdr:spPr bwMode="auto">
        <a:xfrm>
          <a:off x="126396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APRIL 002</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C498D0FB-E250-4942-91FA-6DE41248D2B0}"/>
            </a:ext>
          </a:extLst>
        </xdr:cNvPr>
        <xdr:cNvSpPr>
          <a:spLocks noChangeShapeType="1"/>
        </xdr:cNvSpPr>
      </xdr:nvSpPr>
      <xdr:spPr bwMode="auto">
        <a:xfrm flipV="1">
          <a:off x="69850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ABDC4D8B-BB5C-4B02-A091-67BCEF95A495}"/>
            </a:ext>
          </a:extLst>
        </xdr:cNvPr>
        <xdr:cNvSpPr>
          <a:spLocks noChangeShapeType="1"/>
        </xdr:cNvSpPr>
      </xdr:nvSpPr>
      <xdr:spPr bwMode="auto">
        <a:xfrm flipV="1">
          <a:off x="77501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056F3655-586B-4F5A-AF93-4ACB78599BF7}"/>
            </a:ext>
          </a:extLst>
        </xdr:cNvPr>
        <xdr:cNvSpPr>
          <a:spLocks noChangeShapeType="1"/>
        </xdr:cNvSpPr>
      </xdr:nvSpPr>
      <xdr:spPr bwMode="auto">
        <a:xfrm flipV="1">
          <a:off x="80800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DB8C9D32-BB24-4675-923E-4DFD1F2E00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5211E495-94C6-4E3F-88F5-746380BE60A9}"/>
            </a:ext>
          </a:extLst>
        </xdr:cNvPr>
        <xdr:cNvSpPr>
          <a:spLocks noChangeShapeType="1"/>
        </xdr:cNvSpPr>
      </xdr:nvSpPr>
      <xdr:spPr bwMode="auto">
        <a:xfrm flipV="1">
          <a:off x="50165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22D06A9E-DDB9-462D-9B21-BA9559B63CEF}"/>
            </a:ext>
          </a:extLst>
        </xdr:cNvPr>
        <xdr:cNvSpPr>
          <a:spLocks noChangeShapeType="1"/>
        </xdr:cNvSpPr>
      </xdr:nvSpPr>
      <xdr:spPr bwMode="auto">
        <a:xfrm flipV="1">
          <a:off x="52070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DDEFFA9F-8798-425B-9050-834F49F4F46C}"/>
            </a:ext>
          </a:extLst>
        </xdr:cNvPr>
        <xdr:cNvSpPr>
          <a:spLocks noChangeShapeType="1"/>
        </xdr:cNvSpPr>
      </xdr:nvSpPr>
      <xdr:spPr bwMode="auto">
        <a:xfrm flipV="1">
          <a:off x="50165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4E1EF307-7D98-44AF-BBBA-B04849878432}"/>
            </a:ext>
          </a:extLst>
        </xdr:cNvPr>
        <xdr:cNvSpPr>
          <a:spLocks noChangeShapeType="1"/>
        </xdr:cNvSpPr>
      </xdr:nvSpPr>
      <xdr:spPr bwMode="auto">
        <a:xfrm flipV="1">
          <a:off x="52070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907766DE-0612-4144-8A92-EB5DD4B9A7FC}"/>
            </a:ext>
          </a:extLst>
        </xdr:cNvPr>
        <xdr:cNvCxnSpPr/>
      </xdr:nvCxnSpPr>
      <xdr:spPr bwMode="auto">
        <a:xfrm flipV="1">
          <a:off x="57113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9B5ABD69-F972-4C3C-875B-BD541BB71A72}"/>
            </a:ext>
          </a:extLst>
        </xdr:cNvPr>
        <xdr:cNvCxnSpPr/>
      </xdr:nvCxnSpPr>
      <xdr:spPr bwMode="auto">
        <a:xfrm flipV="1">
          <a:off x="57113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1" name="Straight Connector 30">
          <a:extLst>
            <a:ext uri="{FF2B5EF4-FFF2-40B4-BE49-F238E27FC236}">
              <a16:creationId xmlns:a16="http://schemas.microsoft.com/office/drawing/2014/main" id="{9A59D4DA-FEFA-47AF-899E-F15869789CC2}"/>
            </a:ext>
          </a:extLst>
        </xdr:cNvPr>
        <xdr:cNvCxnSpPr/>
      </xdr:nvCxnSpPr>
      <xdr:spPr bwMode="auto">
        <a:xfrm flipV="1">
          <a:off x="57113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5.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4E3F59A-6883-44E4-96C5-6235A380C42E}"/>
            </a:ext>
          </a:extLst>
        </xdr:cNvPr>
        <xdr:cNvSpPr>
          <a:spLocks noChangeShapeType="1"/>
        </xdr:cNvSpPr>
      </xdr:nvSpPr>
      <xdr:spPr bwMode="auto">
        <a:xfrm flipV="1">
          <a:off x="6784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7EFEB4CF-FD19-4D8F-8BB2-1F936E24BBF2}"/>
            </a:ext>
          </a:extLst>
        </xdr:cNvPr>
        <xdr:cNvSpPr>
          <a:spLocks noChangeShapeType="1"/>
        </xdr:cNvSpPr>
      </xdr:nvSpPr>
      <xdr:spPr bwMode="auto">
        <a:xfrm flipV="1">
          <a:off x="69850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FA364D5E-8FAD-4AEC-AEE0-AC268B57DCCD}"/>
            </a:ext>
          </a:extLst>
        </xdr:cNvPr>
        <xdr:cNvSpPr>
          <a:spLocks noChangeShapeType="1"/>
        </xdr:cNvSpPr>
      </xdr:nvSpPr>
      <xdr:spPr bwMode="auto">
        <a:xfrm flipV="1">
          <a:off x="7731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367F1895-01E5-4879-ABD3-23186F8B2B75}"/>
            </a:ext>
          </a:extLst>
        </xdr:cNvPr>
        <xdr:cNvSpPr>
          <a:spLocks noChangeShapeType="1"/>
        </xdr:cNvSpPr>
      </xdr:nvSpPr>
      <xdr:spPr bwMode="auto">
        <a:xfrm flipV="1">
          <a:off x="7959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BED46421-9D1F-4D75-89B4-8F1EDB85AB38}"/>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00C0749-EA7C-4910-8ABE-295DDA4BE8D7}"/>
            </a:ext>
          </a:extLst>
        </xdr:cNvPr>
        <xdr:cNvSpPr>
          <a:spLocks noChangeShapeType="1"/>
        </xdr:cNvSpPr>
      </xdr:nvSpPr>
      <xdr:spPr bwMode="auto">
        <a:xfrm flipV="1">
          <a:off x="6784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D33A96B0-3A96-4698-A611-5DB2D2C5FDDB}"/>
            </a:ext>
          </a:extLst>
        </xdr:cNvPr>
        <xdr:cNvSpPr txBox="1">
          <a:spLocks noChangeArrowheads="1"/>
        </xdr:cNvSpPr>
      </xdr:nvSpPr>
      <xdr:spPr bwMode="auto">
        <a:xfrm>
          <a:off x="126396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CE4468DB-1096-40E7-A651-335A7BD69E90}"/>
            </a:ext>
          </a:extLst>
        </xdr:cNvPr>
        <xdr:cNvSpPr>
          <a:spLocks noChangeShapeType="1"/>
        </xdr:cNvSpPr>
      </xdr:nvSpPr>
      <xdr:spPr bwMode="auto">
        <a:xfrm flipV="1">
          <a:off x="69850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C81D5B07-C296-4508-A630-8CE2DA2D32F8}"/>
            </a:ext>
          </a:extLst>
        </xdr:cNvPr>
        <xdr:cNvSpPr>
          <a:spLocks noChangeShapeType="1"/>
        </xdr:cNvSpPr>
      </xdr:nvSpPr>
      <xdr:spPr bwMode="auto">
        <a:xfrm flipV="1">
          <a:off x="77501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9A4F2F11-85E5-4D6E-8EC9-5B69D17FFFB7}"/>
            </a:ext>
          </a:extLst>
        </xdr:cNvPr>
        <xdr:cNvSpPr>
          <a:spLocks noChangeShapeType="1"/>
        </xdr:cNvSpPr>
      </xdr:nvSpPr>
      <xdr:spPr bwMode="auto">
        <a:xfrm flipV="1">
          <a:off x="79978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48</xdr:row>
      <xdr:rowOff>37191</xdr:rowOff>
    </xdr:from>
    <xdr:to>
      <xdr:col>22</xdr:col>
      <xdr:colOff>286204</xdr:colOff>
      <xdr:row>56</xdr:row>
      <xdr:rowOff>0</xdr:rowOff>
    </xdr:to>
    <xdr:sp macro="" textlink="">
      <xdr:nvSpPr>
        <xdr:cNvPr id="12" name="Text Box 14">
          <a:extLst>
            <a:ext uri="{FF2B5EF4-FFF2-40B4-BE49-F238E27FC236}">
              <a16:creationId xmlns:a16="http://schemas.microsoft.com/office/drawing/2014/main" id="{8BC26731-86AC-41C0-803A-75C5A13C224C}"/>
            </a:ext>
          </a:extLst>
        </xdr:cNvPr>
        <xdr:cNvSpPr txBox="1">
          <a:spLocks noChangeArrowheads="1"/>
        </xdr:cNvSpPr>
      </xdr:nvSpPr>
      <xdr:spPr bwMode="auto">
        <a:xfrm>
          <a:off x="9979" y="10209891"/>
          <a:ext cx="14722475" cy="123280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620807 --&gt; ORDER FEB'22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622253 --&gt; ORDER MARET'22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626106 --&gt; ORDER APR'22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7FD47B5A-3DEA-4C53-A9D8-DB4228E4D6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6CD3F444-0E59-43B2-92D0-10A85736E8F8}"/>
            </a:ext>
          </a:extLst>
        </xdr:cNvPr>
        <xdr:cNvSpPr>
          <a:spLocks noChangeShapeType="1"/>
        </xdr:cNvSpPr>
      </xdr:nvSpPr>
      <xdr:spPr bwMode="auto">
        <a:xfrm flipV="1">
          <a:off x="6784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22AB9CB6-2B65-4CCE-8BD4-9054CB595EF3}"/>
            </a:ext>
          </a:extLst>
        </xdr:cNvPr>
        <xdr:cNvSpPr>
          <a:spLocks noChangeShapeType="1"/>
        </xdr:cNvSpPr>
      </xdr:nvSpPr>
      <xdr:spPr bwMode="auto">
        <a:xfrm flipV="1">
          <a:off x="69850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C127B9F2-AC09-4D1E-B79D-42806CBF8DDC}"/>
            </a:ext>
          </a:extLst>
        </xdr:cNvPr>
        <xdr:cNvSpPr>
          <a:spLocks noChangeShapeType="1"/>
        </xdr:cNvSpPr>
      </xdr:nvSpPr>
      <xdr:spPr bwMode="auto">
        <a:xfrm flipV="1">
          <a:off x="77311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4BA31C83-ED87-463A-8231-6C61F99C7242}"/>
            </a:ext>
          </a:extLst>
        </xdr:cNvPr>
        <xdr:cNvSpPr>
          <a:spLocks noChangeShapeType="1"/>
        </xdr:cNvSpPr>
      </xdr:nvSpPr>
      <xdr:spPr bwMode="auto">
        <a:xfrm flipV="1">
          <a:off x="7959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FC0CB887-4AD5-4784-8E15-4B750A1E25A9}"/>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0E0B6B1A-0936-4B97-9050-E4389558DE76}"/>
            </a:ext>
          </a:extLst>
        </xdr:cNvPr>
        <xdr:cNvSpPr>
          <a:spLocks noChangeShapeType="1"/>
        </xdr:cNvSpPr>
      </xdr:nvSpPr>
      <xdr:spPr bwMode="auto">
        <a:xfrm flipV="1">
          <a:off x="67849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4B35209D-74F0-4D3C-8E27-01EE336EFF90}"/>
            </a:ext>
          </a:extLst>
        </xdr:cNvPr>
        <xdr:cNvSpPr txBox="1">
          <a:spLocks noChangeArrowheads="1"/>
        </xdr:cNvSpPr>
      </xdr:nvSpPr>
      <xdr:spPr bwMode="auto">
        <a:xfrm>
          <a:off x="126396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APRIL 003</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864C4DC8-01BE-4D8D-9302-37078E7BB63A}"/>
            </a:ext>
          </a:extLst>
        </xdr:cNvPr>
        <xdr:cNvSpPr>
          <a:spLocks noChangeShapeType="1"/>
        </xdr:cNvSpPr>
      </xdr:nvSpPr>
      <xdr:spPr bwMode="auto">
        <a:xfrm flipV="1">
          <a:off x="69850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F53758E9-2ADA-4086-8B2A-A59F5E976F9B}"/>
            </a:ext>
          </a:extLst>
        </xdr:cNvPr>
        <xdr:cNvSpPr>
          <a:spLocks noChangeShapeType="1"/>
        </xdr:cNvSpPr>
      </xdr:nvSpPr>
      <xdr:spPr bwMode="auto">
        <a:xfrm flipV="1">
          <a:off x="77501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7458FFC6-3055-4E02-B310-2A07F72217E8}"/>
            </a:ext>
          </a:extLst>
        </xdr:cNvPr>
        <xdr:cNvSpPr>
          <a:spLocks noChangeShapeType="1"/>
        </xdr:cNvSpPr>
      </xdr:nvSpPr>
      <xdr:spPr bwMode="auto">
        <a:xfrm flipV="1">
          <a:off x="80800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D1C1B3DF-AB3A-475A-954F-C80717521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CCA06F6A-90A0-43F0-B00F-D82566E04488}"/>
            </a:ext>
          </a:extLst>
        </xdr:cNvPr>
        <xdr:cNvSpPr>
          <a:spLocks noChangeShapeType="1"/>
        </xdr:cNvSpPr>
      </xdr:nvSpPr>
      <xdr:spPr bwMode="auto">
        <a:xfrm flipV="1">
          <a:off x="50165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2D919C17-70E5-44DB-AA56-C74B8F46603D}"/>
            </a:ext>
          </a:extLst>
        </xdr:cNvPr>
        <xdr:cNvSpPr>
          <a:spLocks noChangeShapeType="1"/>
        </xdr:cNvSpPr>
      </xdr:nvSpPr>
      <xdr:spPr bwMode="auto">
        <a:xfrm flipV="1">
          <a:off x="52070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55D03857-F1A4-4944-9BFB-993B360FC280}"/>
            </a:ext>
          </a:extLst>
        </xdr:cNvPr>
        <xdr:cNvSpPr>
          <a:spLocks noChangeShapeType="1"/>
        </xdr:cNvSpPr>
      </xdr:nvSpPr>
      <xdr:spPr bwMode="auto">
        <a:xfrm flipV="1">
          <a:off x="50165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F503DD63-88D8-4EF7-BBF4-9FD87FF6F6BA}"/>
            </a:ext>
          </a:extLst>
        </xdr:cNvPr>
        <xdr:cNvSpPr>
          <a:spLocks noChangeShapeType="1"/>
        </xdr:cNvSpPr>
      </xdr:nvSpPr>
      <xdr:spPr bwMode="auto">
        <a:xfrm flipV="1">
          <a:off x="52070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52D526EF-B9D3-4C77-B374-A855F3B04EEB}"/>
            </a:ext>
          </a:extLst>
        </xdr:cNvPr>
        <xdr:cNvCxnSpPr/>
      </xdr:nvCxnSpPr>
      <xdr:spPr bwMode="auto">
        <a:xfrm flipV="1">
          <a:off x="57113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2" name="Straight Connector 31">
          <a:extLst>
            <a:ext uri="{FF2B5EF4-FFF2-40B4-BE49-F238E27FC236}">
              <a16:creationId xmlns:a16="http://schemas.microsoft.com/office/drawing/2014/main" id="{B32AFB99-FA0D-4143-B211-7365F6A5CE49}"/>
            </a:ext>
          </a:extLst>
        </xdr:cNvPr>
        <xdr:cNvCxnSpPr/>
      </xdr:nvCxnSpPr>
      <xdr:spPr bwMode="auto">
        <a:xfrm flipV="1">
          <a:off x="5713612"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3" name="Straight Connector 32">
          <a:extLst>
            <a:ext uri="{FF2B5EF4-FFF2-40B4-BE49-F238E27FC236}">
              <a16:creationId xmlns:a16="http://schemas.microsoft.com/office/drawing/2014/main" id="{64760630-457E-43C0-960A-E2CF2F2FE1D2}"/>
            </a:ext>
          </a:extLst>
        </xdr:cNvPr>
        <xdr:cNvCxnSpPr/>
      </xdr:nvCxnSpPr>
      <xdr:spPr bwMode="auto">
        <a:xfrm flipV="1">
          <a:off x="5713612"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4" name="Straight Connector 33">
          <a:extLst>
            <a:ext uri="{FF2B5EF4-FFF2-40B4-BE49-F238E27FC236}">
              <a16:creationId xmlns:a16="http://schemas.microsoft.com/office/drawing/2014/main" id="{7F46784C-C76B-4E16-BC49-4612A003D24C}"/>
            </a:ext>
          </a:extLst>
        </xdr:cNvPr>
        <xdr:cNvCxnSpPr/>
      </xdr:nvCxnSpPr>
      <xdr:spPr bwMode="auto">
        <a:xfrm flipV="1">
          <a:off x="5713612"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6.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E948F210-8313-4FCB-9C87-99EA6B647EF2}"/>
            </a:ext>
          </a:extLst>
        </xdr:cNvPr>
        <xdr:cNvSpPr>
          <a:spLocks noChangeShapeType="1"/>
        </xdr:cNvSpPr>
      </xdr:nvSpPr>
      <xdr:spPr bwMode="auto">
        <a:xfrm flipV="1">
          <a:off x="67849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2DCC85E3-896C-4DDF-BEAF-C3B0F50EE9F4}"/>
            </a:ext>
          </a:extLst>
        </xdr:cNvPr>
        <xdr:cNvSpPr>
          <a:spLocks noChangeShapeType="1"/>
        </xdr:cNvSpPr>
      </xdr:nvSpPr>
      <xdr:spPr bwMode="auto">
        <a:xfrm flipV="1">
          <a:off x="698500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90664EC6-24BE-4948-B4BC-29FED35E9547}"/>
            </a:ext>
          </a:extLst>
        </xdr:cNvPr>
        <xdr:cNvSpPr>
          <a:spLocks noChangeShapeType="1"/>
        </xdr:cNvSpPr>
      </xdr:nvSpPr>
      <xdr:spPr bwMode="auto">
        <a:xfrm flipV="1">
          <a:off x="77311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BAAF4BFF-19B6-4378-AFAF-FD89653B8B82}"/>
            </a:ext>
          </a:extLst>
        </xdr:cNvPr>
        <xdr:cNvSpPr>
          <a:spLocks noChangeShapeType="1"/>
        </xdr:cNvSpPr>
      </xdr:nvSpPr>
      <xdr:spPr bwMode="auto">
        <a:xfrm flipV="1">
          <a:off x="79597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ED3E3B52-C147-4E10-AC55-315691BA989A}"/>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90F2F225-E397-4519-A854-653E707C68FF}"/>
            </a:ext>
          </a:extLst>
        </xdr:cNvPr>
        <xdr:cNvSpPr>
          <a:spLocks noChangeShapeType="1"/>
        </xdr:cNvSpPr>
      </xdr:nvSpPr>
      <xdr:spPr bwMode="auto">
        <a:xfrm flipV="1">
          <a:off x="67849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34872711-2412-4A2C-AECF-12496FBF926E}"/>
            </a:ext>
          </a:extLst>
        </xdr:cNvPr>
        <xdr:cNvSpPr txBox="1">
          <a:spLocks noChangeArrowheads="1"/>
        </xdr:cNvSpPr>
      </xdr:nvSpPr>
      <xdr:spPr bwMode="auto">
        <a:xfrm>
          <a:off x="126396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4659D27E-0ACA-449B-9454-FA42B39251DF}"/>
            </a:ext>
          </a:extLst>
        </xdr:cNvPr>
        <xdr:cNvSpPr>
          <a:spLocks noChangeShapeType="1"/>
        </xdr:cNvSpPr>
      </xdr:nvSpPr>
      <xdr:spPr bwMode="auto">
        <a:xfrm flipV="1">
          <a:off x="698500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248AA44D-DF3F-43E8-B85B-695BF979A37F}"/>
            </a:ext>
          </a:extLst>
        </xdr:cNvPr>
        <xdr:cNvSpPr>
          <a:spLocks noChangeShapeType="1"/>
        </xdr:cNvSpPr>
      </xdr:nvSpPr>
      <xdr:spPr bwMode="auto">
        <a:xfrm flipV="1">
          <a:off x="77501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AAE1A094-5B2A-4475-B172-3B8C279929C8}"/>
            </a:ext>
          </a:extLst>
        </xdr:cNvPr>
        <xdr:cNvSpPr>
          <a:spLocks noChangeShapeType="1"/>
        </xdr:cNvSpPr>
      </xdr:nvSpPr>
      <xdr:spPr bwMode="auto">
        <a:xfrm flipV="1">
          <a:off x="79978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22</xdr:col>
      <xdr:colOff>286204</xdr:colOff>
      <xdr:row>39</xdr:row>
      <xdr:rowOff>119529</xdr:rowOff>
    </xdr:to>
    <xdr:sp macro="" textlink="">
      <xdr:nvSpPr>
        <xdr:cNvPr id="12" name="Text Box 14">
          <a:extLst>
            <a:ext uri="{FF2B5EF4-FFF2-40B4-BE49-F238E27FC236}">
              <a16:creationId xmlns:a16="http://schemas.microsoft.com/office/drawing/2014/main" id="{BFB2ADA3-288B-4F77-9640-70F00F300DB4}"/>
            </a:ext>
          </a:extLst>
        </xdr:cNvPr>
        <xdr:cNvSpPr txBox="1">
          <a:spLocks noChangeArrowheads="1"/>
        </xdr:cNvSpPr>
      </xdr:nvSpPr>
      <xdr:spPr bwMode="auto">
        <a:xfrm>
          <a:off x="9979" y="7142841"/>
          <a:ext cx="147224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624037 --&gt;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79C97604-C65A-4CBF-8344-1627DD3FF3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208F71A9-E0FA-493C-955D-1958A78EF8AE}"/>
            </a:ext>
          </a:extLst>
        </xdr:cNvPr>
        <xdr:cNvSpPr>
          <a:spLocks noChangeShapeType="1"/>
        </xdr:cNvSpPr>
      </xdr:nvSpPr>
      <xdr:spPr bwMode="auto">
        <a:xfrm flipV="1">
          <a:off x="67849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DE02ED8C-B4AE-4B7A-A40C-133AE0454A34}"/>
            </a:ext>
          </a:extLst>
        </xdr:cNvPr>
        <xdr:cNvSpPr>
          <a:spLocks noChangeShapeType="1"/>
        </xdr:cNvSpPr>
      </xdr:nvSpPr>
      <xdr:spPr bwMode="auto">
        <a:xfrm flipV="1">
          <a:off x="698500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25E11001-6E83-4CAD-8FD4-1E1D2353513D}"/>
            </a:ext>
          </a:extLst>
        </xdr:cNvPr>
        <xdr:cNvSpPr>
          <a:spLocks noChangeShapeType="1"/>
        </xdr:cNvSpPr>
      </xdr:nvSpPr>
      <xdr:spPr bwMode="auto">
        <a:xfrm flipV="1">
          <a:off x="77311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24041299-6CE7-490F-B3D1-5F540963A378}"/>
            </a:ext>
          </a:extLst>
        </xdr:cNvPr>
        <xdr:cNvSpPr>
          <a:spLocks noChangeShapeType="1"/>
        </xdr:cNvSpPr>
      </xdr:nvSpPr>
      <xdr:spPr bwMode="auto">
        <a:xfrm flipV="1">
          <a:off x="79597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727F555B-872B-4C2C-9556-37FF595D67E7}"/>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AEE1EA67-0554-4FA3-8230-9D9B11DC48A5}"/>
            </a:ext>
          </a:extLst>
        </xdr:cNvPr>
        <xdr:cNvSpPr>
          <a:spLocks noChangeShapeType="1"/>
        </xdr:cNvSpPr>
      </xdr:nvSpPr>
      <xdr:spPr bwMode="auto">
        <a:xfrm flipV="1">
          <a:off x="67849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EA994806-73C2-45F8-AA57-D3203444D13C}"/>
            </a:ext>
          </a:extLst>
        </xdr:cNvPr>
        <xdr:cNvSpPr txBox="1">
          <a:spLocks noChangeArrowheads="1"/>
        </xdr:cNvSpPr>
      </xdr:nvSpPr>
      <xdr:spPr bwMode="auto">
        <a:xfrm>
          <a:off x="126396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APRIL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5D4BAEDC-2A4C-4F16-900B-9FAAAD8D1C73}"/>
            </a:ext>
          </a:extLst>
        </xdr:cNvPr>
        <xdr:cNvSpPr>
          <a:spLocks noChangeShapeType="1"/>
        </xdr:cNvSpPr>
      </xdr:nvSpPr>
      <xdr:spPr bwMode="auto">
        <a:xfrm flipV="1">
          <a:off x="698500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5C92A2E7-1C28-4ED7-94D9-18E61E265D38}"/>
            </a:ext>
          </a:extLst>
        </xdr:cNvPr>
        <xdr:cNvSpPr>
          <a:spLocks noChangeShapeType="1"/>
        </xdr:cNvSpPr>
      </xdr:nvSpPr>
      <xdr:spPr bwMode="auto">
        <a:xfrm flipV="1">
          <a:off x="77501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67C85C9E-404E-4243-BCC5-97C14DE97A22}"/>
            </a:ext>
          </a:extLst>
        </xdr:cNvPr>
        <xdr:cNvSpPr>
          <a:spLocks noChangeShapeType="1"/>
        </xdr:cNvSpPr>
      </xdr:nvSpPr>
      <xdr:spPr bwMode="auto">
        <a:xfrm flipV="1">
          <a:off x="808000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A88CD43C-51E8-49E8-B4DF-F78286772A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17EBC973-43EC-435A-B7BE-3DBCFC1C1555}"/>
            </a:ext>
          </a:extLst>
        </xdr:cNvPr>
        <xdr:cNvSpPr>
          <a:spLocks noChangeShapeType="1"/>
        </xdr:cNvSpPr>
      </xdr:nvSpPr>
      <xdr:spPr bwMode="auto">
        <a:xfrm flipV="1">
          <a:off x="50165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DF2CBB9E-1392-4190-A677-0B6B545ED213}"/>
            </a:ext>
          </a:extLst>
        </xdr:cNvPr>
        <xdr:cNvSpPr>
          <a:spLocks noChangeShapeType="1"/>
        </xdr:cNvSpPr>
      </xdr:nvSpPr>
      <xdr:spPr bwMode="auto">
        <a:xfrm flipV="1">
          <a:off x="52070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DA587F4C-47E0-4329-AAF0-5B1173DBC6F3}"/>
            </a:ext>
          </a:extLst>
        </xdr:cNvPr>
        <xdr:cNvSpPr>
          <a:spLocks noChangeShapeType="1"/>
        </xdr:cNvSpPr>
      </xdr:nvSpPr>
      <xdr:spPr bwMode="auto">
        <a:xfrm flipV="1">
          <a:off x="50165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0FC71F91-3586-43DE-9189-E853EA9624E5}"/>
            </a:ext>
          </a:extLst>
        </xdr:cNvPr>
        <xdr:cNvSpPr>
          <a:spLocks noChangeShapeType="1"/>
        </xdr:cNvSpPr>
      </xdr:nvSpPr>
      <xdr:spPr bwMode="auto">
        <a:xfrm flipV="1">
          <a:off x="52070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3843E10D-80E8-4408-A860-345A6731A142}"/>
            </a:ext>
          </a:extLst>
        </xdr:cNvPr>
        <xdr:cNvCxnSpPr/>
      </xdr:nvCxnSpPr>
      <xdr:spPr bwMode="auto">
        <a:xfrm flipV="1">
          <a:off x="5711371" y="400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2" name="Straight Connector 31">
          <a:extLst>
            <a:ext uri="{FF2B5EF4-FFF2-40B4-BE49-F238E27FC236}">
              <a16:creationId xmlns:a16="http://schemas.microsoft.com/office/drawing/2014/main" id="{DA65928B-EEE1-4BFC-9E25-1D2809E6C847}"/>
            </a:ext>
          </a:extLst>
        </xdr:cNvPr>
        <xdr:cNvCxnSpPr/>
      </xdr:nvCxnSpPr>
      <xdr:spPr bwMode="auto">
        <a:xfrm flipV="1">
          <a:off x="5713612" y="3488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7.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38BBBA64-EB67-47BC-8248-8E7A93AB335E}"/>
            </a:ext>
          </a:extLst>
        </xdr:cNvPr>
        <xdr:cNvSpPr>
          <a:spLocks noChangeShapeType="1"/>
        </xdr:cNvSpPr>
      </xdr:nvSpPr>
      <xdr:spPr bwMode="auto">
        <a:xfrm flipV="1">
          <a:off x="67849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4EB4C487-BBF8-4545-8151-E1A8D3569B76}"/>
            </a:ext>
          </a:extLst>
        </xdr:cNvPr>
        <xdr:cNvSpPr>
          <a:spLocks noChangeShapeType="1"/>
        </xdr:cNvSpPr>
      </xdr:nvSpPr>
      <xdr:spPr bwMode="auto">
        <a:xfrm flipV="1">
          <a:off x="698500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755A1128-0176-470F-BB90-FA12EAF2C21D}"/>
            </a:ext>
          </a:extLst>
        </xdr:cNvPr>
        <xdr:cNvSpPr>
          <a:spLocks noChangeShapeType="1"/>
        </xdr:cNvSpPr>
      </xdr:nvSpPr>
      <xdr:spPr bwMode="auto">
        <a:xfrm flipV="1">
          <a:off x="77311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ABAC7B4C-DC63-4C61-9ED1-08B04E753BFF}"/>
            </a:ext>
          </a:extLst>
        </xdr:cNvPr>
        <xdr:cNvSpPr>
          <a:spLocks noChangeShapeType="1"/>
        </xdr:cNvSpPr>
      </xdr:nvSpPr>
      <xdr:spPr bwMode="auto">
        <a:xfrm flipV="1">
          <a:off x="79597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2D1EAF47-612C-4366-9069-674EFFEBA46C}"/>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2F9C692-F9CC-4937-ADC3-A24877300755}"/>
            </a:ext>
          </a:extLst>
        </xdr:cNvPr>
        <xdr:cNvSpPr>
          <a:spLocks noChangeShapeType="1"/>
        </xdr:cNvSpPr>
      </xdr:nvSpPr>
      <xdr:spPr bwMode="auto">
        <a:xfrm flipV="1">
          <a:off x="67849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A0C395EB-FA86-47E5-A584-553DF50B8361}"/>
            </a:ext>
          </a:extLst>
        </xdr:cNvPr>
        <xdr:cNvSpPr txBox="1">
          <a:spLocks noChangeArrowheads="1"/>
        </xdr:cNvSpPr>
      </xdr:nvSpPr>
      <xdr:spPr bwMode="auto">
        <a:xfrm>
          <a:off x="126396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AF85BB8F-9B01-4B8A-A2A0-EAD3EFA523AF}"/>
            </a:ext>
          </a:extLst>
        </xdr:cNvPr>
        <xdr:cNvSpPr>
          <a:spLocks noChangeShapeType="1"/>
        </xdr:cNvSpPr>
      </xdr:nvSpPr>
      <xdr:spPr bwMode="auto">
        <a:xfrm flipV="1">
          <a:off x="698500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C0E47794-B990-4266-AA16-03D1B274E7F8}"/>
            </a:ext>
          </a:extLst>
        </xdr:cNvPr>
        <xdr:cNvSpPr>
          <a:spLocks noChangeShapeType="1"/>
        </xdr:cNvSpPr>
      </xdr:nvSpPr>
      <xdr:spPr bwMode="auto">
        <a:xfrm flipV="1">
          <a:off x="77501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7A61B33E-0BF3-4C90-91F5-5DDD614750EA}"/>
            </a:ext>
          </a:extLst>
        </xdr:cNvPr>
        <xdr:cNvSpPr>
          <a:spLocks noChangeShapeType="1"/>
        </xdr:cNvSpPr>
      </xdr:nvSpPr>
      <xdr:spPr bwMode="auto">
        <a:xfrm flipV="1">
          <a:off x="79978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36</xdr:row>
      <xdr:rowOff>37191</xdr:rowOff>
    </xdr:from>
    <xdr:to>
      <xdr:col>22</xdr:col>
      <xdr:colOff>286204</xdr:colOff>
      <xdr:row>40</xdr:row>
      <xdr:rowOff>119529</xdr:rowOff>
    </xdr:to>
    <xdr:sp macro="" textlink="">
      <xdr:nvSpPr>
        <xdr:cNvPr id="12" name="Text Box 14">
          <a:extLst>
            <a:ext uri="{FF2B5EF4-FFF2-40B4-BE49-F238E27FC236}">
              <a16:creationId xmlns:a16="http://schemas.microsoft.com/office/drawing/2014/main" id="{9683DCE7-EAAD-40C2-BAED-9DC5523DF3C6}"/>
            </a:ext>
          </a:extLst>
        </xdr:cNvPr>
        <xdr:cNvSpPr txBox="1">
          <a:spLocks noChangeArrowheads="1"/>
        </xdr:cNvSpPr>
      </xdr:nvSpPr>
      <xdr:spPr bwMode="auto">
        <a:xfrm>
          <a:off x="9979" y="7142841"/>
          <a:ext cx="147224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626106 --&gt;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9C582F6C-5A61-4D49-ABD1-2266E1B4FA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10774784-9F69-496C-A1E0-BF8F7009FD09}"/>
            </a:ext>
          </a:extLst>
        </xdr:cNvPr>
        <xdr:cNvSpPr>
          <a:spLocks noChangeShapeType="1"/>
        </xdr:cNvSpPr>
      </xdr:nvSpPr>
      <xdr:spPr bwMode="auto">
        <a:xfrm flipV="1">
          <a:off x="67849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07753161-5CCF-45F1-BEB2-7FB96947F2CB}"/>
            </a:ext>
          </a:extLst>
        </xdr:cNvPr>
        <xdr:cNvSpPr>
          <a:spLocks noChangeShapeType="1"/>
        </xdr:cNvSpPr>
      </xdr:nvSpPr>
      <xdr:spPr bwMode="auto">
        <a:xfrm flipV="1">
          <a:off x="698500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59D96154-208B-4DF7-9AEE-3B69D6DC677D}"/>
            </a:ext>
          </a:extLst>
        </xdr:cNvPr>
        <xdr:cNvSpPr>
          <a:spLocks noChangeShapeType="1"/>
        </xdr:cNvSpPr>
      </xdr:nvSpPr>
      <xdr:spPr bwMode="auto">
        <a:xfrm flipV="1">
          <a:off x="77311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298AA530-989F-4203-AD03-BB32A9DCBE00}"/>
            </a:ext>
          </a:extLst>
        </xdr:cNvPr>
        <xdr:cNvSpPr>
          <a:spLocks noChangeShapeType="1"/>
        </xdr:cNvSpPr>
      </xdr:nvSpPr>
      <xdr:spPr bwMode="auto">
        <a:xfrm flipV="1">
          <a:off x="79597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186E2BC6-A132-4491-9582-F7FA2D31AA51}"/>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875D719A-EF0B-46E5-A8EB-DD8233D76537}"/>
            </a:ext>
          </a:extLst>
        </xdr:cNvPr>
        <xdr:cNvSpPr>
          <a:spLocks noChangeShapeType="1"/>
        </xdr:cNvSpPr>
      </xdr:nvSpPr>
      <xdr:spPr bwMode="auto">
        <a:xfrm flipV="1">
          <a:off x="67849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B08AC3E9-CB1D-4638-A6A5-26ED8BD28B20}"/>
            </a:ext>
          </a:extLst>
        </xdr:cNvPr>
        <xdr:cNvSpPr txBox="1">
          <a:spLocks noChangeArrowheads="1"/>
        </xdr:cNvSpPr>
      </xdr:nvSpPr>
      <xdr:spPr bwMode="auto">
        <a:xfrm>
          <a:off x="126396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MAY 001</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5987773D-03D6-48CF-AD9C-4BF93FB02529}"/>
            </a:ext>
          </a:extLst>
        </xdr:cNvPr>
        <xdr:cNvSpPr>
          <a:spLocks noChangeShapeType="1"/>
        </xdr:cNvSpPr>
      </xdr:nvSpPr>
      <xdr:spPr bwMode="auto">
        <a:xfrm flipV="1">
          <a:off x="698500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30FE7011-73FA-4A5C-9887-DE90380A5302}"/>
            </a:ext>
          </a:extLst>
        </xdr:cNvPr>
        <xdr:cNvSpPr>
          <a:spLocks noChangeShapeType="1"/>
        </xdr:cNvSpPr>
      </xdr:nvSpPr>
      <xdr:spPr bwMode="auto">
        <a:xfrm flipV="1">
          <a:off x="77501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62111403-E4CF-4608-89E2-904FE5B7FCA4}"/>
            </a:ext>
          </a:extLst>
        </xdr:cNvPr>
        <xdr:cNvSpPr>
          <a:spLocks noChangeShapeType="1"/>
        </xdr:cNvSpPr>
      </xdr:nvSpPr>
      <xdr:spPr bwMode="auto">
        <a:xfrm flipV="1">
          <a:off x="808000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5C5033A7-03FA-4C6C-A631-E894E8EF46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8C855C4A-19DD-4894-8134-63A786D63BD8}"/>
            </a:ext>
          </a:extLst>
        </xdr:cNvPr>
        <xdr:cNvSpPr>
          <a:spLocks noChangeShapeType="1"/>
        </xdr:cNvSpPr>
      </xdr:nvSpPr>
      <xdr:spPr bwMode="auto">
        <a:xfrm flipV="1">
          <a:off x="50165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DE797413-9193-4F3F-AAE3-E7EB07FDE4E7}"/>
            </a:ext>
          </a:extLst>
        </xdr:cNvPr>
        <xdr:cNvSpPr>
          <a:spLocks noChangeShapeType="1"/>
        </xdr:cNvSpPr>
      </xdr:nvSpPr>
      <xdr:spPr bwMode="auto">
        <a:xfrm flipV="1">
          <a:off x="52070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C3653571-C5C0-427F-8583-14D8B8093526}"/>
            </a:ext>
          </a:extLst>
        </xdr:cNvPr>
        <xdr:cNvSpPr>
          <a:spLocks noChangeShapeType="1"/>
        </xdr:cNvSpPr>
      </xdr:nvSpPr>
      <xdr:spPr bwMode="auto">
        <a:xfrm flipV="1">
          <a:off x="50165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11FC157D-F277-48AE-87BD-E9ABA06F56FC}"/>
            </a:ext>
          </a:extLst>
        </xdr:cNvPr>
        <xdr:cNvSpPr>
          <a:spLocks noChangeShapeType="1"/>
        </xdr:cNvSpPr>
      </xdr:nvSpPr>
      <xdr:spPr bwMode="auto">
        <a:xfrm flipV="1">
          <a:off x="52070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46302586-094E-4A51-BDD6-4601B8E9E790}"/>
            </a:ext>
          </a:extLst>
        </xdr:cNvPr>
        <xdr:cNvCxnSpPr/>
      </xdr:nvCxnSpPr>
      <xdr:spPr bwMode="auto">
        <a:xfrm flipV="1">
          <a:off x="571137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0" name="Straight Connector 29">
          <a:extLst>
            <a:ext uri="{FF2B5EF4-FFF2-40B4-BE49-F238E27FC236}">
              <a16:creationId xmlns:a16="http://schemas.microsoft.com/office/drawing/2014/main" id="{E8B1D5B0-AF10-4578-887B-8F7797214242}"/>
            </a:ext>
          </a:extLst>
        </xdr:cNvPr>
        <xdr:cNvCxnSpPr/>
      </xdr:nvCxnSpPr>
      <xdr:spPr bwMode="auto">
        <a:xfrm flipV="1">
          <a:off x="5711371" y="400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8.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562D993-AAEA-4B74-82FB-BF7494D302F8}"/>
            </a:ext>
          </a:extLst>
        </xdr:cNvPr>
        <xdr:cNvSpPr>
          <a:spLocks noChangeShapeType="1"/>
        </xdr:cNvSpPr>
      </xdr:nvSpPr>
      <xdr:spPr bwMode="auto">
        <a:xfrm flipV="1">
          <a:off x="65754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FEBB6FE3-23C9-4489-8E8F-50C620EF0231}"/>
            </a:ext>
          </a:extLst>
        </xdr:cNvPr>
        <xdr:cNvSpPr>
          <a:spLocks noChangeShapeType="1"/>
        </xdr:cNvSpPr>
      </xdr:nvSpPr>
      <xdr:spPr bwMode="auto">
        <a:xfrm flipV="1">
          <a:off x="67754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329A5F05-A646-4D92-86F6-204A2197E527}"/>
            </a:ext>
          </a:extLst>
        </xdr:cNvPr>
        <xdr:cNvSpPr>
          <a:spLocks noChangeShapeType="1"/>
        </xdr:cNvSpPr>
      </xdr:nvSpPr>
      <xdr:spPr bwMode="auto">
        <a:xfrm flipV="1">
          <a:off x="75215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DFD74BD4-BD67-485E-9A32-73C55D3DA400}"/>
            </a:ext>
          </a:extLst>
        </xdr:cNvPr>
        <xdr:cNvSpPr>
          <a:spLocks noChangeShapeType="1"/>
        </xdr:cNvSpPr>
      </xdr:nvSpPr>
      <xdr:spPr bwMode="auto">
        <a:xfrm flipV="1">
          <a:off x="7750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73EEACEC-FE70-443B-8BE1-9D79A552B0B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7D80F3C7-BC18-4C2F-9E5C-12F9D4F52C68}"/>
            </a:ext>
          </a:extLst>
        </xdr:cNvPr>
        <xdr:cNvSpPr>
          <a:spLocks noChangeShapeType="1"/>
        </xdr:cNvSpPr>
      </xdr:nvSpPr>
      <xdr:spPr bwMode="auto">
        <a:xfrm flipV="1">
          <a:off x="65754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74CC28D8-E1E5-4C61-A8CA-52C8AA43524C}"/>
            </a:ext>
          </a:extLst>
        </xdr:cNvPr>
        <xdr:cNvSpPr txBox="1">
          <a:spLocks noChangeArrowheads="1"/>
        </xdr:cNvSpPr>
      </xdr:nvSpPr>
      <xdr:spPr bwMode="auto">
        <a:xfrm>
          <a:off x="124301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99C5179F-497D-4C88-BB34-6AA5001015A1}"/>
            </a:ext>
          </a:extLst>
        </xdr:cNvPr>
        <xdr:cNvSpPr>
          <a:spLocks noChangeShapeType="1"/>
        </xdr:cNvSpPr>
      </xdr:nvSpPr>
      <xdr:spPr bwMode="auto">
        <a:xfrm flipV="1">
          <a:off x="67754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5206EA71-1F7B-4B40-A1AB-9F21FD38431B}"/>
            </a:ext>
          </a:extLst>
        </xdr:cNvPr>
        <xdr:cNvSpPr>
          <a:spLocks noChangeShapeType="1"/>
        </xdr:cNvSpPr>
      </xdr:nvSpPr>
      <xdr:spPr bwMode="auto">
        <a:xfrm flipV="1">
          <a:off x="75406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83B8FB28-D4A4-49FC-BE3B-D9FD2A3E1F53}"/>
            </a:ext>
          </a:extLst>
        </xdr:cNvPr>
        <xdr:cNvSpPr>
          <a:spLocks noChangeShapeType="1"/>
        </xdr:cNvSpPr>
      </xdr:nvSpPr>
      <xdr:spPr bwMode="auto">
        <a:xfrm flipV="1">
          <a:off x="77882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40</xdr:row>
      <xdr:rowOff>37191</xdr:rowOff>
    </xdr:from>
    <xdr:to>
      <xdr:col>22</xdr:col>
      <xdr:colOff>286204</xdr:colOff>
      <xdr:row>44</xdr:row>
      <xdr:rowOff>119529</xdr:rowOff>
    </xdr:to>
    <xdr:sp macro="" textlink="">
      <xdr:nvSpPr>
        <xdr:cNvPr id="12" name="Text Box 14">
          <a:extLst>
            <a:ext uri="{FF2B5EF4-FFF2-40B4-BE49-F238E27FC236}">
              <a16:creationId xmlns:a16="http://schemas.microsoft.com/office/drawing/2014/main" id="{0721AF0D-5E7A-4801-B742-F023EBA54C9E}"/>
            </a:ext>
          </a:extLst>
        </xdr:cNvPr>
        <xdr:cNvSpPr txBox="1">
          <a:spLocks noChangeArrowheads="1"/>
        </xdr:cNvSpPr>
      </xdr:nvSpPr>
      <xdr:spPr bwMode="auto">
        <a:xfrm>
          <a:off x="9979" y="7396841"/>
          <a:ext cx="145129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626106 --&gt;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A60904D4-427E-4044-A940-123DCA3550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79A67C62-E21C-43C3-86EA-BD6A4866CA96}"/>
            </a:ext>
          </a:extLst>
        </xdr:cNvPr>
        <xdr:cNvSpPr>
          <a:spLocks noChangeShapeType="1"/>
        </xdr:cNvSpPr>
      </xdr:nvSpPr>
      <xdr:spPr bwMode="auto">
        <a:xfrm flipV="1">
          <a:off x="65754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04181273-4AAF-478B-B850-09F1DD206A43}"/>
            </a:ext>
          </a:extLst>
        </xdr:cNvPr>
        <xdr:cNvSpPr>
          <a:spLocks noChangeShapeType="1"/>
        </xdr:cNvSpPr>
      </xdr:nvSpPr>
      <xdr:spPr bwMode="auto">
        <a:xfrm flipV="1">
          <a:off x="67754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6A3A583A-0DFF-4D8C-85B6-FAB582044393}"/>
            </a:ext>
          </a:extLst>
        </xdr:cNvPr>
        <xdr:cNvSpPr>
          <a:spLocks noChangeShapeType="1"/>
        </xdr:cNvSpPr>
      </xdr:nvSpPr>
      <xdr:spPr bwMode="auto">
        <a:xfrm flipV="1">
          <a:off x="75215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B9EF8F2C-A732-4322-A514-985609032FC4}"/>
            </a:ext>
          </a:extLst>
        </xdr:cNvPr>
        <xdr:cNvSpPr>
          <a:spLocks noChangeShapeType="1"/>
        </xdr:cNvSpPr>
      </xdr:nvSpPr>
      <xdr:spPr bwMode="auto">
        <a:xfrm flipV="1">
          <a:off x="7750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5CE53147-D945-431A-AD08-6DED65F2117E}"/>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37359CA8-FFA7-47DC-9467-626967DB584F}"/>
            </a:ext>
          </a:extLst>
        </xdr:cNvPr>
        <xdr:cNvSpPr>
          <a:spLocks noChangeShapeType="1"/>
        </xdr:cNvSpPr>
      </xdr:nvSpPr>
      <xdr:spPr bwMode="auto">
        <a:xfrm flipV="1">
          <a:off x="65754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976F131C-E891-4C88-9198-489357E305B0}"/>
            </a:ext>
          </a:extLst>
        </xdr:cNvPr>
        <xdr:cNvSpPr txBox="1">
          <a:spLocks noChangeArrowheads="1"/>
        </xdr:cNvSpPr>
      </xdr:nvSpPr>
      <xdr:spPr bwMode="auto">
        <a:xfrm>
          <a:off x="124301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MAY 002</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C42D0F3D-2206-4EE5-98DD-5EAB34C12896}"/>
            </a:ext>
          </a:extLst>
        </xdr:cNvPr>
        <xdr:cNvSpPr>
          <a:spLocks noChangeShapeType="1"/>
        </xdr:cNvSpPr>
      </xdr:nvSpPr>
      <xdr:spPr bwMode="auto">
        <a:xfrm flipV="1">
          <a:off x="67754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0182C945-6D61-4826-9D42-6EAC333213ED}"/>
            </a:ext>
          </a:extLst>
        </xdr:cNvPr>
        <xdr:cNvSpPr>
          <a:spLocks noChangeShapeType="1"/>
        </xdr:cNvSpPr>
      </xdr:nvSpPr>
      <xdr:spPr bwMode="auto">
        <a:xfrm flipV="1">
          <a:off x="75406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6EB6BD31-7051-42BE-A67F-C91F2E543D32}"/>
            </a:ext>
          </a:extLst>
        </xdr:cNvPr>
        <xdr:cNvSpPr>
          <a:spLocks noChangeShapeType="1"/>
        </xdr:cNvSpPr>
      </xdr:nvSpPr>
      <xdr:spPr bwMode="auto">
        <a:xfrm flipV="1">
          <a:off x="78704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1F6BAC3A-3118-4712-9BA4-ACCC6AA47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928ECCF3-B525-438E-9BE0-9F1D4FF69C3F}"/>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3954D0BB-4419-4476-B9E1-C23FC6BD1252}"/>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4411CEAA-1EAE-4E68-9E7F-6528C6324BA0}"/>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5C0C0C57-3113-48B0-8410-5A21505533D7}"/>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385C234B-146A-4092-B916-6511857919BF}"/>
            </a:ext>
          </a:extLst>
        </xdr:cNvPr>
        <xdr:cNvCxnSpPr/>
      </xdr:nvCxnSpPr>
      <xdr:spPr bwMode="auto">
        <a:xfrm flipV="1">
          <a:off x="55018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0" name="Straight Connector 29">
          <a:extLst>
            <a:ext uri="{FF2B5EF4-FFF2-40B4-BE49-F238E27FC236}">
              <a16:creationId xmlns:a16="http://schemas.microsoft.com/office/drawing/2014/main" id="{F197C162-A6EF-42B6-A0BE-60296D5FD13C}"/>
            </a:ext>
          </a:extLst>
        </xdr:cNvPr>
        <xdr:cNvCxnSpPr/>
      </xdr:nvCxnSpPr>
      <xdr:spPr bwMode="auto">
        <a:xfrm flipV="1">
          <a:off x="5501821" y="400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9.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56FF614C-B039-4C9E-897D-4D3EC333ACCC}"/>
            </a:ext>
          </a:extLst>
        </xdr:cNvPr>
        <xdr:cNvSpPr>
          <a:spLocks noChangeShapeType="1"/>
        </xdr:cNvSpPr>
      </xdr:nvSpPr>
      <xdr:spPr bwMode="auto">
        <a:xfrm flipV="1">
          <a:off x="65754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468C931E-720E-454A-B950-F2127DC61B48}"/>
            </a:ext>
          </a:extLst>
        </xdr:cNvPr>
        <xdr:cNvSpPr>
          <a:spLocks noChangeShapeType="1"/>
        </xdr:cNvSpPr>
      </xdr:nvSpPr>
      <xdr:spPr bwMode="auto">
        <a:xfrm flipV="1">
          <a:off x="67754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C4B0709C-3D6D-4C62-9AFC-ECCA184620E1}"/>
            </a:ext>
          </a:extLst>
        </xdr:cNvPr>
        <xdr:cNvSpPr>
          <a:spLocks noChangeShapeType="1"/>
        </xdr:cNvSpPr>
      </xdr:nvSpPr>
      <xdr:spPr bwMode="auto">
        <a:xfrm flipV="1">
          <a:off x="75215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2A88CED7-8EE3-4F70-BB2F-210FE7649912}"/>
            </a:ext>
          </a:extLst>
        </xdr:cNvPr>
        <xdr:cNvSpPr>
          <a:spLocks noChangeShapeType="1"/>
        </xdr:cNvSpPr>
      </xdr:nvSpPr>
      <xdr:spPr bwMode="auto">
        <a:xfrm flipV="1">
          <a:off x="7750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962DE1B6-3951-4D8C-94D0-4A24A8198F3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B5F7D0EF-6B1E-4F2A-80B5-29C42338EEE9}"/>
            </a:ext>
          </a:extLst>
        </xdr:cNvPr>
        <xdr:cNvSpPr>
          <a:spLocks noChangeShapeType="1"/>
        </xdr:cNvSpPr>
      </xdr:nvSpPr>
      <xdr:spPr bwMode="auto">
        <a:xfrm flipV="1">
          <a:off x="65754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B93CA635-803C-4D90-B65E-0F2C8AD7F075}"/>
            </a:ext>
          </a:extLst>
        </xdr:cNvPr>
        <xdr:cNvSpPr txBox="1">
          <a:spLocks noChangeArrowheads="1"/>
        </xdr:cNvSpPr>
      </xdr:nvSpPr>
      <xdr:spPr bwMode="auto">
        <a:xfrm>
          <a:off x="124301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2630C68D-89C8-429F-8587-80166B0DE85F}"/>
            </a:ext>
          </a:extLst>
        </xdr:cNvPr>
        <xdr:cNvSpPr>
          <a:spLocks noChangeShapeType="1"/>
        </xdr:cNvSpPr>
      </xdr:nvSpPr>
      <xdr:spPr bwMode="auto">
        <a:xfrm flipV="1">
          <a:off x="67754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DE5F5AD1-A888-4364-BCC7-C581BF761315}"/>
            </a:ext>
          </a:extLst>
        </xdr:cNvPr>
        <xdr:cNvSpPr>
          <a:spLocks noChangeShapeType="1"/>
        </xdr:cNvSpPr>
      </xdr:nvSpPr>
      <xdr:spPr bwMode="auto">
        <a:xfrm flipV="1">
          <a:off x="75406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16851A03-A444-453B-8F69-F8F3942563B2}"/>
            </a:ext>
          </a:extLst>
        </xdr:cNvPr>
        <xdr:cNvSpPr>
          <a:spLocks noChangeShapeType="1"/>
        </xdr:cNvSpPr>
      </xdr:nvSpPr>
      <xdr:spPr bwMode="auto">
        <a:xfrm flipV="1">
          <a:off x="77882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47</xdr:row>
      <xdr:rowOff>37191</xdr:rowOff>
    </xdr:from>
    <xdr:to>
      <xdr:col>22</xdr:col>
      <xdr:colOff>286204</xdr:colOff>
      <xdr:row>51</xdr:row>
      <xdr:rowOff>119529</xdr:rowOff>
    </xdr:to>
    <xdr:sp macro="" textlink="">
      <xdr:nvSpPr>
        <xdr:cNvPr id="12" name="Text Box 14">
          <a:extLst>
            <a:ext uri="{FF2B5EF4-FFF2-40B4-BE49-F238E27FC236}">
              <a16:creationId xmlns:a16="http://schemas.microsoft.com/office/drawing/2014/main" id="{E30982B1-11FA-46CC-9361-E8FC9DB30CC2}"/>
            </a:ext>
          </a:extLst>
        </xdr:cNvPr>
        <xdr:cNvSpPr txBox="1">
          <a:spLocks noChangeArrowheads="1"/>
        </xdr:cNvSpPr>
      </xdr:nvSpPr>
      <xdr:spPr bwMode="auto">
        <a:xfrm>
          <a:off x="9979" y="8412841"/>
          <a:ext cx="145129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626106 --&gt;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BE81CC30-53EF-41A8-BE7F-143DAA13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ED2B565E-3773-4BC1-9CA6-2DDD79FAF9BD}"/>
            </a:ext>
          </a:extLst>
        </xdr:cNvPr>
        <xdr:cNvSpPr>
          <a:spLocks noChangeShapeType="1"/>
        </xdr:cNvSpPr>
      </xdr:nvSpPr>
      <xdr:spPr bwMode="auto">
        <a:xfrm flipV="1">
          <a:off x="65754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5A04328B-B161-4234-B54E-6427C4BBAB35}"/>
            </a:ext>
          </a:extLst>
        </xdr:cNvPr>
        <xdr:cNvSpPr>
          <a:spLocks noChangeShapeType="1"/>
        </xdr:cNvSpPr>
      </xdr:nvSpPr>
      <xdr:spPr bwMode="auto">
        <a:xfrm flipV="1">
          <a:off x="67754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D273C723-CDD5-41C8-8081-E3543E20009A}"/>
            </a:ext>
          </a:extLst>
        </xdr:cNvPr>
        <xdr:cNvSpPr>
          <a:spLocks noChangeShapeType="1"/>
        </xdr:cNvSpPr>
      </xdr:nvSpPr>
      <xdr:spPr bwMode="auto">
        <a:xfrm flipV="1">
          <a:off x="75215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4CE9C76F-C028-4A48-AEF7-C132F2A58FFE}"/>
            </a:ext>
          </a:extLst>
        </xdr:cNvPr>
        <xdr:cNvSpPr>
          <a:spLocks noChangeShapeType="1"/>
        </xdr:cNvSpPr>
      </xdr:nvSpPr>
      <xdr:spPr bwMode="auto">
        <a:xfrm flipV="1">
          <a:off x="7750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C216E913-8A1E-4FB4-82C9-EFF0614FC111}"/>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88A3C162-794A-46D9-A8AB-6A29B2233377}"/>
            </a:ext>
          </a:extLst>
        </xdr:cNvPr>
        <xdr:cNvSpPr>
          <a:spLocks noChangeShapeType="1"/>
        </xdr:cNvSpPr>
      </xdr:nvSpPr>
      <xdr:spPr bwMode="auto">
        <a:xfrm flipV="1">
          <a:off x="65754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F0B3A398-A922-4E83-A737-492C9D2F724C}"/>
            </a:ext>
          </a:extLst>
        </xdr:cNvPr>
        <xdr:cNvSpPr txBox="1">
          <a:spLocks noChangeArrowheads="1"/>
        </xdr:cNvSpPr>
      </xdr:nvSpPr>
      <xdr:spPr bwMode="auto">
        <a:xfrm>
          <a:off x="124301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MAY 002</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C1E0831A-2A33-40F5-BA12-A3F095EA9926}"/>
            </a:ext>
          </a:extLst>
        </xdr:cNvPr>
        <xdr:cNvSpPr>
          <a:spLocks noChangeShapeType="1"/>
        </xdr:cNvSpPr>
      </xdr:nvSpPr>
      <xdr:spPr bwMode="auto">
        <a:xfrm flipV="1">
          <a:off x="67754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48AF473B-E855-489D-9470-2E50B16A3EDF}"/>
            </a:ext>
          </a:extLst>
        </xdr:cNvPr>
        <xdr:cNvSpPr>
          <a:spLocks noChangeShapeType="1"/>
        </xdr:cNvSpPr>
      </xdr:nvSpPr>
      <xdr:spPr bwMode="auto">
        <a:xfrm flipV="1">
          <a:off x="75406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2B280565-5EF0-4689-B8D9-327C6CA44B37}"/>
            </a:ext>
          </a:extLst>
        </xdr:cNvPr>
        <xdr:cNvSpPr>
          <a:spLocks noChangeShapeType="1"/>
        </xdr:cNvSpPr>
      </xdr:nvSpPr>
      <xdr:spPr bwMode="auto">
        <a:xfrm flipV="1">
          <a:off x="78704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6194A65B-AFEE-445D-9858-AE845FCED4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AD4BDE5E-DB9E-4A97-A5DE-3A087DE67096}"/>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258669F1-7789-48DD-9DA5-E0774A412152}"/>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EE54B4AD-7CB4-4F37-8F7F-E369845E161E}"/>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AA1C7246-01B4-4554-8988-3B8C6094D8B5}"/>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0F5D3ED4-EF08-4702-92BE-9100882E2DE1}"/>
            </a:ext>
          </a:extLst>
        </xdr:cNvPr>
        <xdr:cNvCxnSpPr/>
      </xdr:nvCxnSpPr>
      <xdr:spPr bwMode="auto">
        <a:xfrm flipV="1">
          <a:off x="55018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9FA457F9-124B-47DF-8F7F-3AE0B5F2E165}"/>
            </a:ext>
          </a:extLst>
        </xdr:cNvPr>
        <xdr:cNvCxnSpPr/>
      </xdr:nvCxnSpPr>
      <xdr:spPr bwMode="auto">
        <a:xfrm flipV="1">
          <a:off x="5609024" y="3996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0.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C4F10C1-63C6-496D-84D8-9429954251D7}"/>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061DD46A-C438-41C0-B39E-725666016692}"/>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E92BE642-5DC9-43CB-884C-C806D136528C}"/>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F768F218-874D-4D5E-8600-EAFB0822117C}"/>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B7D20046-173B-4580-822D-DBBF0D56F648}"/>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8D5F9FB-6A1F-4B96-B920-45E27A6BDDC9}"/>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B25DD6D8-8502-4C33-B8AB-7F8EED465276}"/>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4E8C41B5-8F97-4F2F-B993-1CEBCDB782C1}"/>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943A86A1-B05B-42B5-9325-3C1E6A88436B}"/>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7644B2ED-71C5-48C6-8923-6DA7C83274C0}"/>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41</xdr:row>
      <xdr:rowOff>37191</xdr:rowOff>
    </xdr:from>
    <xdr:to>
      <xdr:col>22</xdr:col>
      <xdr:colOff>286204</xdr:colOff>
      <xdr:row>45</xdr:row>
      <xdr:rowOff>119529</xdr:rowOff>
    </xdr:to>
    <xdr:sp macro="" textlink="">
      <xdr:nvSpPr>
        <xdr:cNvPr id="12" name="Text Box 14">
          <a:extLst>
            <a:ext uri="{FF2B5EF4-FFF2-40B4-BE49-F238E27FC236}">
              <a16:creationId xmlns:a16="http://schemas.microsoft.com/office/drawing/2014/main" id="{9A696AE5-0566-4B8B-98D1-DAD2970A5406}"/>
            </a:ext>
          </a:extLst>
        </xdr:cNvPr>
        <xdr:cNvSpPr txBox="1">
          <a:spLocks noChangeArrowheads="1"/>
        </xdr:cNvSpPr>
      </xdr:nvSpPr>
      <xdr:spPr bwMode="auto">
        <a:xfrm>
          <a:off x="9979" y="10190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626106 --&gt;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F95226CB-1614-4BFE-9848-6E221CC74D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BD7F5997-9421-43A9-9F00-B3A8304A8B09}"/>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76DFE29A-FF25-4898-B2ED-09E2C98AE9D6}"/>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7076B259-F04F-40A1-A9A3-97F2E0D69EDA}"/>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F3F93BB7-E043-496E-9B91-1141E0406ACB}"/>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7C18D951-7FC5-44F2-AD21-5B9AC425333D}"/>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6E0CB468-1FF4-46FA-A839-C287B0954887}"/>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4995EDE1-3CEE-48DB-9C72-D4A52DCA48B7}"/>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 2022 MAY 003</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A75CC479-762C-43D9-B38C-76E39557AE6C}"/>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F13962BB-3503-4B22-BB77-2153A1E68755}"/>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CB774682-6549-4C02-A6C5-03339631E883}"/>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6FA0DC32-19C8-4722-89F5-E4F61A2CEF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BACEC5E7-6693-478E-BCA0-35E613D8C24D}"/>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7FD86956-496F-47B9-B781-DD7F6C50F954}"/>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8CB6EF90-3346-433E-B9B0-2BB8A9120004}"/>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B20FA1CF-B855-4D03-8C88-BA9BACB881C1}"/>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A186A993-0040-4210-BECB-D5D938EFC026}"/>
            </a:ext>
          </a:extLst>
        </xdr:cNvPr>
        <xdr:cNvCxnSpPr/>
      </xdr:nvCxnSpPr>
      <xdr:spPr bwMode="auto">
        <a:xfrm flipV="1">
          <a:off x="5603421" y="400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BA39234D-CA96-4B90-AEC3-62C726C4C18B}"/>
            </a:ext>
          </a:extLst>
        </xdr:cNvPr>
        <xdr:cNvCxnSpPr/>
      </xdr:nvCxnSpPr>
      <xdr:spPr bwMode="auto">
        <a:xfrm flipV="1">
          <a:off x="5609024" y="3488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2" name="Straight Connector 31">
          <a:extLst>
            <a:ext uri="{FF2B5EF4-FFF2-40B4-BE49-F238E27FC236}">
              <a16:creationId xmlns:a16="http://schemas.microsoft.com/office/drawing/2014/main" id="{4D0BE861-E4E5-41AD-AB0C-BC010973D973}"/>
            </a:ext>
          </a:extLst>
        </xdr:cNvPr>
        <xdr:cNvCxnSpPr/>
      </xdr:nvCxnSpPr>
      <xdr:spPr bwMode="auto">
        <a:xfrm flipV="1">
          <a:off x="5609024" y="3996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1.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E18FF23D-0A19-43F8-96F4-001E62F083D4}"/>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9C565AA5-68CB-4EA2-9404-F27FB848B3D8}"/>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3D130E16-0619-4C82-B8DA-95D42E6E9497}"/>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EDA1EE83-586E-4AF7-A6AE-98E0CE1E8A9A}"/>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E87099C2-DD00-4686-AD7C-BCEDD5748EBC}"/>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C902B0D8-0A5D-4B6C-9409-EE9A793B0C1E}"/>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462C2F01-75B9-40BA-ABCD-41989BC0981D}"/>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278BDF13-6C3C-4F2B-B47B-A952474999F2}"/>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7E4AE3A6-F259-4FA6-A91B-B345EC0BDE90}"/>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9E7520AD-B9C3-4250-B17B-F9821F1C3438}"/>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44</xdr:row>
      <xdr:rowOff>37191</xdr:rowOff>
    </xdr:from>
    <xdr:to>
      <xdr:col>22</xdr:col>
      <xdr:colOff>286204</xdr:colOff>
      <xdr:row>48</xdr:row>
      <xdr:rowOff>119529</xdr:rowOff>
    </xdr:to>
    <xdr:sp macro="" textlink="">
      <xdr:nvSpPr>
        <xdr:cNvPr id="12" name="Text Box 14">
          <a:extLst>
            <a:ext uri="{FF2B5EF4-FFF2-40B4-BE49-F238E27FC236}">
              <a16:creationId xmlns:a16="http://schemas.microsoft.com/office/drawing/2014/main" id="{FD8DCB5E-421A-4BB7-B37B-43424CD03726}"/>
            </a:ext>
          </a:extLst>
        </xdr:cNvPr>
        <xdr:cNvSpPr txBox="1">
          <a:spLocks noChangeArrowheads="1"/>
        </xdr:cNvSpPr>
      </xdr:nvSpPr>
      <xdr:spPr bwMode="auto">
        <a:xfrm>
          <a:off x="9979" y="8666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624037, 626106 --&gt;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42F3B086-67E7-47F0-8555-39C3ECC137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F10A7216-6745-4FCE-9816-E1BD898786D5}"/>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30B62CB8-3DD2-4382-9C8C-4462D865CEB5}"/>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AF62B28C-9AC4-48CF-A698-6C582D207D35}"/>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A3FFF8C4-7263-466D-87F7-7D3244F7BA87}"/>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55800B42-47AF-42C8-8ABD-73EDCD7154EE}"/>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85D7ED6F-5F8B-4768-B2D5-818C69724208}"/>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3A27E55F-3E18-441C-91F4-9495BC531DB4}"/>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001</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28F389AC-D8D9-471B-B427-E93D4114CF64}"/>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58FFCC14-D568-4DB9-9BC0-6C5E821BB769}"/>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11B074F2-06A7-439B-B8C6-A43F9D2E039B}"/>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5FA6085E-6347-4730-B2E7-7C35B81D3B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16D8BD1E-98E3-4DFA-AA29-0D359FC5C3D8}"/>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CCA6C5DF-6C80-497E-912E-FE5681B59B43}"/>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14F29862-BCBD-4EDB-89ED-1240F49101DE}"/>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37D311A3-D9F9-48A3-9670-3B0FD1BF59A6}"/>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62B4DACA-CF8F-450D-AD71-F436082FD6AA}"/>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1204E497-99C3-423B-A22E-3F7B805B1C3D}"/>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1" name="Straight Connector 30">
          <a:extLst>
            <a:ext uri="{FF2B5EF4-FFF2-40B4-BE49-F238E27FC236}">
              <a16:creationId xmlns:a16="http://schemas.microsoft.com/office/drawing/2014/main" id="{CD081C56-3181-413C-9E27-AB0C3FE830A4}"/>
            </a:ext>
          </a:extLst>
        </xdr:cNvPr>
        <xdr:cNvCxnSpPr/>
      </xdr:nvCxnSpPr>
      <xdr:spPr bwMode="auto">
        <a:xfrm flipV="1">
          <a:off x="5603421" y="400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2.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197BACAD-29A9-4D0D-8360-DBBD5EF54394}"/>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3B9C3C6F-BEB1-49A5-A6FB-4DDFCFF23F3E}"/>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0DCB372F-DB14-4C1B-A26B-A8ACF359CCBB}"/>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D7FCD88D-C9D6-4B52-9291-BC5F66AD3A28}"/>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56D21A62-1B94-4430-86EE-075EEA14C40C}"/>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AA1675B5-F5C9-43F0-86AD-EFFE36ADA414}"/>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B3CD5287-216A-4FD9-82C4-DFDC8ED051DA}"/>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F03DD2C0-2CB8-4921-A373-503F67006B2C}"/>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89E6F68F-7635-4B7F-AB51-4D90E0027E6E}"/>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20E2E626-FC09-4EFE-B98F-67BB5A5DC75C}"/>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41</xdr:row>
      <xdr:rowOff>37191</xdr:rowOff>
    </xdr:from>
    <xdr:to>
      <xdr:col>22</xdr:col>
      <xdr:colOff>286204</xdr:colOff>
      <xdr:row>45</xdr:row>
      <xdr:rowOff>119529</xdr:rowOff>
    </xdr:to>
    <xdr:sp macro="" textlink="">
      <xdr:nvSpPr>
        <xdr:cNvPr id="12" name="Text Box 14">
          <a:extLst>
            <a:ext uri="{FF2B5EF4-FFF2-40B4-BE49-F238E27FC236}">
              <a16:creationId xmlns:a16="http://schemas.microsoft.com/office/drawing/2014/main" id="{7739AB91-74DF-4787-93B0-53302A5BBA7B}"/>
            </a:ext>
          </a:extLst>
        </xdr:cNvPr>
        <xdr:cNvSpPr txBox="1">
          <a:spLocks noChangeArrowheads="1"/>
        </xdr:cNvSpPr>
      </xdr:nvSpPr>
      <xdr:spPr bwMode="auto">
        <a:xfrm>
          <a:off x="9979" y="9428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624037, 626106 --&gt;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AAF98A08-63AA-4E8A-8182-4F1B6FE0F3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466A35CA-236E-4C54-A049-A54AE4773FA4}"/>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6CAEBA42-1C2A-444F-9224-7C2D84A20014}"/>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95E62377-8EC3-4071-B2AF-C376B80057A4}"/>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FC9A2A04-FD1F-4913-9613-8DF3F5F0E9DD}"/>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669271F9-8E81-48A4-832F-73DEBEB649B1}"/>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D10EAE06-7C13-46BB-A901-BBA4D5B75858}"/>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7439A5DD-154E-4166-B214-8CA2DECA7DAF}"/>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002</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F554421D-8BFE-4D9B-AB6A-155AFE1FE99E}"/>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862A35BD-1F28-4776-9597-7F39707D09A2}"/>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7684A2D2-6025-4EA7-9768-B2F079F074A3}"/>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F1F59D60-EA6F-4847-AC63-9A95A42D44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573306DD-F2FE-4343-AB6C-82DC2794562C}"/>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20381DDF-C3B8-4D04-94D6-658B9DE122B0}"/>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952A643D-B7B8-4436-BEE5-1ABD83DA77B7}"/>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0675655F-7DE3-4C82-8461-CA6A4950588C}"/>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FA5E9673-7163-46D0-90BC-5A428C1DAD91}"/>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3CB2D3B9-D917-4398-A5F6-C9B8E18D313C}"/>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7" name="Straight Connector 36">
          <a:extLst>
            <a:ext uri="{FF2B5EF4-FFF2-40B4-BE49-F238E27FC236}">
              <a16:creationId xmlns:a16="http://schemas.microsoft.com/office/drawing/2014/main" id="{25822206-2427-42EC-B723-4A5753B8FD23}"/>
            </a:ext>
          </a:extLst>
        </xdr:cNvPr>
        <xdr:cNvCxnSpPr/>
      </xdr:nvCxnSpPr>
      <xdr:spPr bwMode="auto">
        <a:xfrm flipV="1">
          <a:off x="5609024" y="3996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8" name="Straight Connector 37">
          <a:extLst>
            <a:ext uri="{FF2B5EF4-FFF2-40B4-BE49-F238E27FC236}">
              <a16:creationId xmlns:a16="http://schemas.microsoft.com/office/drawing/2014/main" id="{A81F469C-944B-4C84-B113-2F5BBE1B0D40}"/>
            </a:ext>
          </a:extLst>
        </xdr:cNvPr>
        <xdr:cNvCxnSpPr/>
      </xdr:nvCxnSpPr>
      <xdr:spPr bwMode="auto">
        <a:xfrm flipV="1">
          <a:off x="5609024" y="3996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3.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7A8C7425-59EC-431A-8564-31974F397995}"/>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7B6D3FE3-051C-45B3-A76B-A61664DC30C7}"/>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20D510C8-9F4E-484D-AB10-17D3598C1867}"/>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3BBB0A3A-A58D-4559-B69A-736470D71246}"/>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C23D7B99-DE0A-4BAA-B914-3F78C5C630B1}"/>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F52A8F04-FC5B-4E10-889B-F44B702AD004}"/>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DAA18DA6-07DC-420A-86B6-29661BC787CD}"/>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A26982C2-3C14-4965-9111-E2C882777289}"/>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74C05C84-FD37-46FF-9706-1803B825ACA5}"/>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8E579B17-8A73-4F29-BF9C-AE84E8F15C59}"/>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22</xdr:col>
      <xdr:colOff>286204</xdr:colOff>
      <xdr:row>42</xdr:row>
      <xdr:rowOff>119529</xdr:rowOff>
    </xdr:to>
    <xdr:sp macro="" textlink="">
      <xdr:nvSpPr>
        <xdr:cNvPr id="12" name="Text Box 14">
          <a:extLst>
            <a:ext uri="{FF2B5EF4-FFF2-40B4-BE49-F238E27FC236}">
              <a16:creationId xmlns:a16="http://schemas.microsoft.com/office/drawing/2014/main" id="{FBCA5323-B397-4589-9C21-00D9460476EF}"/>
            </a:ext>
          </a:extLst>
        </xdr:cNvPr>
        <xdr:cNvSpPr txBox="1">
          <a:spLocks noChangeArrowheads="1"/>
        </xdr:cNvSpPr>
      </xdr:nvSpPr>
      <xdr:spPr bwMode="auto">
        <a:xfrm>
          <a:off x="9979" y="9428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624037, 626106 --&gt;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DBECC3CF-2E0A-43AE-A0DD-4283A1428A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20F14E9C-D222-4C88-ACD8-4A15586F824D}"/>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69FCF664-743E-473C-BF8E-A4306B213735}"/>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20A12A43-8967-4B13-986E-336FD083308E}"/>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E71C1DE6-E3FD-4F0E-9448-0D0E905FD693}"/>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4B5CED45-A49B-47F9-A544-23B06C73A9BC}"/>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FBFCE7CE-7517-4F6C-8FE9-3CF4D7326FDE}"/>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904E7360-10FF-4A09-8E02-9E141D6C16C5}"/>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003</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F986C618-C4A7-4355-B7F1-FA4ABAF6ECEB}"/>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0E41D8F3-D291-4D53-A9BA-7F27732C09A9}"/>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16C928DD-2AD8-4B70-B116-9D4290208ED8}"/>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05EA76D3-B5D9-4955-BAA8-621633E07A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CDDC9165-2E62-4657-B1C8-C95B11B4EF43}"/>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81946359-FAF2-4277-93E7-86F410CCDB2D}"/>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DA4D668C-3861-40E4-9477-757B59A820F3}"/>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4BD091DE-100C-4F11-9311-4468C64D288A}"/>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20</xdr:row>
      <xdr:rowOff>134257</xdr:rowOff>
    </xdr:from>
    <xdr:to>
      <xdr:col>5</xdr:col>
      <xdr:colOff>707432</xdr:colOff>
      <xdr:row>20</xdr:row>
      <xdr:rowOff>150878</xdr:rowOff>
    </xdr:to>
    <xdr:cxnSp macro="">
      <xdr:nvCxnSpPr>
        <xdr:cNvPr id="35" name="Straight Connector 34">
          <a:extLst>
            <a:ext uri="{FF2B5EF4-FFF2-40B4-BE49-F238E27FC236}">
              <a16:creationId xmlns:a16="http://schemas.microsoft.com/office/drawing/2014/main" id="{E4246A13-0E47-4F29-B86B-4A0D8B9D35B2}"/>
            </a:ext>
          </a:extLst>
        </xdr:cNvPr>
        <xdr:cNvCxnSpPr/>
      </xdr:nvCxnSpPr>
      <xdr:spPr bwMode="auto">
        <a:xfrm flipV="1">
          <a:off x="5609024" y="3234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6" name="Straight Connector 35">
          <a:extLst>
            <a:ext uri="{FF2B5EF4-FFF2-40B4-BE49-F238E27FC236}">
              <a16:creationId xmlns:a16="http://schemas.microsoft.com/office/drawing/2014/main" id="{D277D96E-D4A5-41A4-9125-71F64B0B2C68}"/>
            </a:ext>
          </a:extLst>
        </xdr:cNvPr>
        <xdr:cNvCxnSpPr/>
      </xdr:nvCxnSpPr>
      <xdr:spPr bwMode="auto">
        <a:xfrm flipV="1">
          <a:off x="5609024" y="5012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7" name="Straight Connector 36">
          <a:extLst>
            <a:ext uri="{FF2B5EF4-FFF2-40B4-BE49-F238E27FC236}">
              <a16:creationId xmlns:a16="http://schemas.microsoft.com/office/drawing/2014/main" id="{07EBA220-E100-40BD-AB3B-B7AFB00FD09D}"/>
            </a:ext>
          </a:extLst>
        </xdr:cNvPr>
        <xdr:cNvCxnSpPr/>
      </xdr:nvCxnSpPr>
      <xdr:spPr bwMode="auto">
        <a:xfrm flipV="1">
          <a:off x="5609024" y="5012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4.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16715B3A-AC63-45DE-85F4-0DD472DDF102}"/>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F2629522-9B97-4BA7-9DA0-26C2A38BA0F4}"/>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2F7254F5-7291-4923-993F-21C19A1450AC}"/>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54DBC7D5-8322-4339-B8F5-1E7249F76394}"/>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D8C73C72-73DA-49EF-B064-5261485EBB9E}"/>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7337DC1-1290-4904-98AD-91ED8B87FDDF}"/>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FEB54056-B12D-45AC-AD34-E8A15B3B2DB8}"/>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601A3EB7-0267-4DF6-9031-4B587AE3BD20}"/>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8D4BD34E-7BD9-4E8A-934C-4258C2224CF7}"/>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A1A2137D-949D-4A5C-8EA5-CFCC7F4B5C77}"/>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36</xdr:row>
      <xdr:rowOff>37191</xdr:rowOff>
    </xdr:from>
    <xdr:to>
      <xdr:col>22</xdr:col>
      <xdr:colOff>286204</xdr:colOff>
      <xdr:row>40</xdr:row>
      <xdr:rowOff>119529</xdr:rowOff>
    </xdr:to>
    <xdr:sp macro="" textlink="">
      <xdr:nvSpPr>
        <xdr:cNvPr id="12" name="Text Box 14">
          <a:extLst>
            <a:ext uri="{FF2B5EF4-FFF2-40B4-BE49-F238E27FC236}">
              <a16:creationId xmlns:a16="http://schemas.microsoft.com/office/drawing/2014/main" id="{20D56E14-9261-499E-807E-3E6347690015}"/>
            </a:ext>
          </a:extLst>
        </xdr:cNvPr>
        <xdr:cNvSpPr txBox="1">
          <a:spLocks noChangeArrowheads="1"/>
        </xdr:cNvSpPr>
      </xdr:nvSpPr>
      <xdr:spPr bwMode="auto">
        <a:xfrm>
          <a:off x="9979" y="7904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624037 --&gt;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D9528308-11B7-401E-8B78-8496D30463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5518090B-B57E-49BD-81ED-3CE52FE2C3D6}"/>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3E667049-287D-4867-8C8C-EEB95DE6312E}"/>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EF651916-1D8D-4344-A374-C78ADB2E38FC}"/>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F9D3F672-7FAA-4743-AB40-E9FD0E14A923}"/>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3B46D61E-AD33-4E0F-955B-74DC6E6BC2E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6A71A676-0F3A-4F8A-B083-8122C1A4D737}"/>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23716208-9E87-4623-B793-038B898FE302}"/>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AD870C45-0B60-4315-BC99-E953C67DE59A}"/>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01D7B07C-7A70-48EC-A486-73CE677183C5}"/>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1D9DB9FA-724B-480F-838F-2AD13B637523}"/>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F2762F52-F620-4B1D-BBBF-E7985111DB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EC098FF6-4D3E-4644-BDFF-A5B9D3D6E2ED}"/>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00828563-617E-4E1B-91A3-902AEA4F9A60}"/>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7AEB2184-5201-4AC8-9EF1-F6CC9EF2103E}"/>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5BFEAF10-6BF3-4F0E-9C53-9428EE441105}"/>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3" name="Straight Connector 32">
          <a:extLst>
            <a:ext uri="{FF2B5EF4-FFF2-40B4-BE49-F238E27FC236}">
              <a16:creationId xmlns:a16="http://schemas.microsoft.com/office/drawing/2014/main" id="{C9517E53-16C2-40F6-A40D-670BE04DA1C9}"/>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4" name="Straight Connector 33">
          <a:extLst>
            <a:ext uri="{FF2B5EF4-FFF2-40B4-BE49-F238E27FC236}">
              <a16:creationId xmlns:a16="http://schemas.microsoft.com/office/drawing/2014/main" id="{DFD66709-FAA6-4E3C-A668-6A4197EC0287}"/>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2" name="Straight Connector 31">
          <a:extLst>
            <a:ext uri="{FF2B5EF4-FFF2-40B4-BE49-F238E27FC236}">
              <a16:creationId xmlns:a16="http://schemas.microsoft.com/office/drawing/2014/main" id="{B59F4815-1610-4928-817C-955ED6290210}"/>
            </a:ext>
          </a:extLst>
        </xdr:cNvPr>
        <xdr:cNvCxnSpPr/>
      </xdr:nvCxnSpPr>
      <xdr:spPr bwMode="auto">
        <a:xfrm flipV="1">
          <a:off x="5609024" y="3996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5.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A71221C0-0B5A-47F5-BBE9-29B33AD1F352}"/>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6FF74991-D88F-4481-954D-0D2307642850}"/>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80D38D8A-F08D-458C-AD6B-57BB67ED48C8}"/>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C6F8834B-3B5B-4E4B-8A3A-C46C15FD8293}"/>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636230EA-A318-4F0F-8373-CDE98C2DC90F}"/>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76F8A481-5C13-49FA-AC45-F87D4467E79E}"/>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034818B0-4F08-47F7-8D98-535095BC81E6}"/>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663DBDA4-E256-46A9-9398-8FC60A1C43B4}"/>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1A04DCC5-4B05-4E78-B3FE-BCE811711881}"/>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130BF64F-DB27-4B18-933B-7680793F6C87}"/>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61AF684F-6024-482B-A707-949B93676327}"/>
            </a:ext>
          </a:extLst>
        </xdr:cNvPr>
        <xdr:cNvSpPr txBox="1">
          <a:spLocks noChangeArrowheads="1"/>
        </xdr:cNvSpPr>
      </xdr:nvSpPr>
      <xdr:spPr bwMode="auto">
        <a:xfrm>
          <a:off x="9979" y="9682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600" b="1" i="0" u="none" strike="noStrike" baseline="0">
              <a:solidFill>
                <a:srgbClr val="000000"/>
              </a:solidFill>
              <a:latin typeface="+mn-lt"/>
              <a:cs typeface="Arial"/>
            </a:rPr>
            <a:t>PO : 626106 --&gt; ORDER APR'22</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624214 --&gt;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E0E51B26-A037-4B39-9C79-9B1065244D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B976991E-4426-4FA0-B2F5-340BDEDD4B9B}"/>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CFA0FC57-24EB-465A-8AD5-A85B341D4493}"/>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D405DE6C-9AE4-44A6-AB7F-3B55B65A1969}"/>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730E475B-5EBA-4806-AF39-1E380136BED7}"/>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CAF11460-0ED1-4EE2-84C1-302AC681BE69}"/>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CC35F03A-514B-46F6-B51F-A8F489621806}"/>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B15C9FDA-C3B1-45C0-9534-79FCBC7888F5}"/>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005</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12ECBD70-F991-4605-A67E-A19F1A988561}"/>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C18E19B6-595A-4432-8B8A-33D6F6825B51}"/>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9308915D-09E2-432E-8BD6-6A63FB1C4C64}"/>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11141352-F731-4844-A907-9AFB37F891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BCE909E4-A704-4DF3-B5D9-59204F692876}"/>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C75BBD66-C277-46F6-8961-335727D5DBD1}"/>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EFEBDB01-F1F3-4C9A-A62F-2694665E9A13}"/>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2E11A2B6-121C-46DB-9172-62F23359C7F8}"/>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6" name="Straight Connector 35">
          <a:extLst>
            <a:ext uri="{FF2B5EF4-FFF2-40B4-BE49-F238E27FC236}">
              <a16:creationId xmlns:a16="http://schemas.microsoft.com/office/drawing/2014/main" id="{3C3329A1-AE0E-4075-BCAF-D2EB58BAA171}"/>
            </a:ext>
          </a:extLst>
        </xdr:cNvPr>
        <xdr:cNvCxnSpPr/>
      </xdr:nvCxnSpPr>
      <xdr:spPr bwMode="auto">
        <a:xfrm flipV="1">
          <a:off x="5609024" y="425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7" name="Straight Connector 36">
          <a:extLst>
            <a:ext uri="{FF2B5EF4-FFF2-40B4-BE49-F238E27FC236}">
              <a16:creationId xmlns:a16="http://schemas.microsoft.com/office/drawing/2014/main" id="{83DB8F4F-D019-4F7F-A054-B5597FA1BB38}"/>
            </a:ext>
          </a:extLst>
        </xdr:cNvPr>
        <xdr:cNvCxnSpPr/>
      </xdr:nvCxnSpPr>
      <xdr:spPr bwMode="auto">
        <a:xfrm flipV="1">
          <a:off x="5609024" y="425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9" name="Straight Connector 38">
          <a:extLst>
            <a:ext uri="{FF2B5EF4-FFF2-40B4-BE49-F238E27FC236}">
              <a16:creationId xmlns:a16="http://schemas.microsoft.com/office/drawing/2014/main" id="{B907ECCB-41D0-4DFD-9F5F-F51F65B70CB1}"/>
            </a:ext>
          </a:extLst>
        </xdr:cNvPr>
        <xdr:cNvCxnSpPr/>
      </xdr:nvCxnSpPr>
      <xdr:spPr bwMode="auto">
        <a:xfrm flipV="1">
          <a:off x="5609024" y="425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6.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3AD5FF8C-7E67-4DE6-9AB9-A70AC9573C82}"/>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3042595B-1DF0-4C5F-8A57-CB175AAB53D1}"/>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72E8A8C2-5A71-4C19-991B-CF1883A9E72D}"/>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7CDD3883-2EF9-4B0B-A8C0-784C31EA7A35}"/>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0E9C16EC-CC4D-4CFA-83A7-B007C8619AFB}"/>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424FD3C9-77ED-4080-B13B-4CC6AF14E87E}"/>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30E962E2-1189-40BE-9E73-94F4A72CDE98}"/>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908D4F37-E997-4084-88AD-95C2B765ABC2}"/>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E0D6FE1B-3356-44C8-B2E8-38013D374DF5}"/>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713D7354-5A9E-4A60-A915-D4F3F1573D3C}"/>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39</xdr:row>
      <xdr:rowOff>37191</xdr:rowOff>
    </xdr:from>
    <xdr:to>
      <xdr:col>22</xdr:col>
      <xdr:colOff>286204</xdr:colOff>
      <xdr:row>43</xdr:row>
      <xdr:rowOff>119529</xdr:rowOff>
    </xdr:to>
    <xdr:sp macro="" textlink="">
      <xdr:nvSpPr>
        <xdr:cNvPr id="12" name="Text Box 14">
          <a:extLst>
            <a:ext uri="{FF2B5EF4-FFF2-40B4-BE49-F238E27FC236}">
              <a16:creationId xmlns:a16="http://schemas.microsoft.com/office/drawing/2014/main" id="{4E5620BF-974F-4CD9-BC47-87AD4008A527}"/>
            </a:ext>
          </a:extLst>
        </xdr:cNvPr>
        <xdr:cNvSpPr txBox="1">
          <a:spLocks noChangeArrowheads="1"/>
        </xdr:cNvSpPr>
      </xdr:nvSpPr>
      <xdr:spPr bwMode="auto">
        <a:xfrm>
          <a:off x="9979" y="9682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624214 --&gt;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5CB0D717-0543-4515-A69A-261C96A16F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A5F10259-A77E-461E-9A10-66D9F51FAE8F}"/>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8177866D-55FB-4964-B00F-03088C662283}"/>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065CB238-A8B1-470C-8ADA-F0CBC30A7D4B}"/>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87DE654C-D309-4F50-915F-D38310AC83AF}"/>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EDAF8871-0C17-4755-AEE6-467FE057BC99}"/>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93E580E1-7887-4597-AC24-A92AC899EFDC}"/>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B5300EA8-6A8C-462A-B0ED-F0001FDBA378}"/>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006</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75F1C407-9106-464F-9345-C292650C8EAE}"/>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B9C8B3AD-DC8D-4126-9F43-EB230B2FC461}"/>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E66C3D4B-992D-4B06-B703-0CDB0211DEB3}"/>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1FCE56CA-30D2-4CF2-8A8D-421A6142C5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888953F7-84E9-43C1-8BC0-6C7B5F4BA049}"/>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0501B336-6F75-4DDD-9A4B-F895E9EA98A9}"/>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99F98BE7-B81F-4B8D-A895-8A2157D0503B}"/>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E5C8FCA2-BA90-4AC3-A941-8DA3BE7D9E2C}"/>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41E69CD3-954F-4DEB-B94B-25296979C820}"/>
            </a:ext>
          </a:extLst>
        </xdr:cNvPr>
        <xdr:cNvCxnSpPr/>
      </xdr:nvCxnSpPr>
      <xdr:spPr bwMode="auto">
        <a:xfrm flipV="1">
          <a:off x="5603421" y="527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958D1424-7A44-4926-AD66-23D8A0B095EC}"/>
            </a:ext>
          </a:extLst>
        </xdr:cNvPr>
        <xdr:cNvCxnSpPr/>
      </xdr:nvCxnSpPr>
      <xdr:spPr bwMode="auto">
        <a:xfrm flipV="1">
          <a:off x="5603421" y="527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217127</xdr:colOff>
      <xdr:row>20</xdr:row>
      <xdr:rowOff>130522</xdr:rowOff>
    </xdr:from>
    <xdr:to>
      <xdr:col>5</xdr:col>
      <xdr:colOff>686888</xdr:colOff>
      <xdr:row>20</xdr:row>
      <xdr:rowOff>147143</xdr:rowOff>
    </xdr:to>
    <xdr:cxnSp macro="">
      <xdr:nvCxnSpPr>
        <xdr:cNvPr id="32" name="Straight Connector 31">
          <a:extLst>
            <a:ext uri="{FF2B5EF4-FFF2-40B4-BE49-F238E27FC236}">
              <a16:creationId xmlns:a16="http://schemas.microsoft.com/office/drawing/2014/main" id="{D4CC5253-8886-4E99-983B-CBD62C8B5BC9}"/>
            </a:ext>
          </a:extLst>
        </xdr:cNvPr>
        <xdr:cNvCxnSpPr/>
      </xdr:nvCxnSpPr>
      <xdr:spPr bwMode="auto">
        <a:xfrm flipV="1">
          <a:off x="5588480" y="4246816"/>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7.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CBD2ABA6-5AF3-41CA-853A-3542FCD7ACCB}"/>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67B92A66-CDFD-425F-871D-0B008CA4C8F4}"/>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C084A6B3-C940-43B1-B6AB-6E7D63908C77}"/>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B436DF44-1914-4080-9823-BD15087F7CAB}"/>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6EAEFE6D-9BD7-48FA-9496-2BE63A85421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663F48C-7556-4B64-B2DA-7910FB21F704}"/>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E71EC939-0A46-4D41-86DA-A30370D042B9}"/>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4CA5D478-BFB4-4006-8E5F-59765700D23C}"/>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8EB6450B-EE75-4FBE-8D99-9C647459AC3E}"/>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BD59C5F7-6BA3-4BA5-B1E4-F54501D464C0}"/>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39</xdr:row>
      <xdr:rowOff>37191</xdr:rowOff>
    </xdr:from>
    <xdr:to>
      <xdr:col>22</xdr:col>
      <xdr:colOff>286204</xdr:colOff>
      <xdr:row>43</xdr:row>
      <xdr:rowOff>119529</xdr:rowOff>
    </xdr:to>
    <xdr:sp macro="" textlink="">
      <xdr:nvSpPr>
        <xdr:cNvPr id="12" name="Text Box 14">
          <a:extLst>
            <a:ext uri="{FF2B5EF4-FFF2-40B4-BE49-F238E27FC236}">
              <a16:creationId xmlns:a16="http://schemas.microsoft.com/office/drawing/2014/main" id="{37775263-163D-4150-821A-58D8D0C2B5E3}"/>
            </a:ext>
          </a:extLst>
        </xdr:cNvPr>
        <xdr:cNvSpPr txBox="1">
          <a:spLocks noChangeArrowheads="1"/>
        </xdr:cNvSpPr>
      </xdr:nvSpPr>
      <xdr:spPr bwMode="auto">
        <a:xfrm>
          <a:off x="9979" y="8158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624214 --&gt;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FB759527-150F-4324-BF69-127900E9B8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5E999CD3-B2C6-4FCA-89C5-8BCCBC855A29}"/>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166FA8CC-B76A-42B8-B258-23C33EDB46D9}"/>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BF238DE0-EDD4-4C3A-89E2-05EE1AA91547}"/>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9C213C0D-2539-4263-9262-07AFF40F7C1C}"/>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6FD1AC9B-284E-46A5-8C80-2CCDB1EAE76C}"/>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A19D860E-404B-4290-955B-BF73CC231D64}"/>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D631AF06-0B8F-4833-8FA4-0703165C5F07}"/>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007</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178D5ED5-BBF2-4298-81EA-5BC316B56E7E}"/>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2236C30B-9F8F-4AC9-9ACB-088149ACBEDF}"/>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9D79DDDD-3986-4B01-AF28-015F30F16CAF}"/>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89FF128B-C0F3-474E-868C-A5C30CF7BD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4394F197-075D-4B5D-B181-FD2F3E84F54D}"/>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9AD9C2BA-C92D-44E3-8690-391BCD89996D}"/>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FA1B3162-FAB5-46C0-B1B2-E91A5C41A03C}"/>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6048A13A-7BD6-47F3-9437-2B18E9120965}"/>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AEF3300C-6830-4967-8465-9C04301DCC68}"/>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2823F03E-723D-4270-8430-12A21E6CAB15}"/>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2" name="Straight Connector 31">
          <a:extLst>
            <a:ext uri="{FF2B5EF4-FFF2-40B4-BE49-F238E27FC236}">
              <a16:creationId xmlns:a16="http://schemas.microsoft.com/office/drawing/2014/main" id="{35503236-9A26-408B-A174-BF2778302DCB}"/>
            </a:ext>
          </a:extLst>
        </xdr:cNvPr>
        <xdr:cNvCxnSpPr/>
      </xdr:nvCxnSpPr>
      <xdr:spPr bwMode="auto">
        <a:xfrm flipV="1">
          <a:off x="5609024" y="3488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10F45238-2DFB-448E-992E-2958F3321261}"/>
            </a:ext>
          </a:extLst>
        </xdr:cNvPr>
        <xdr:cNvCxnSpPr/>
      </xdr:nvCxnSpPr>
      <xdr:spPr bwMode="auto">
        <a:xfrm flipV="1">
          <a:off x="5609024" y="3488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8.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7A592F4-A77A-4089-808E-4AB0D9A69F80}"/>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279BB9E9-FFD1-4230-AB03-EE2F92E48DEE}"/>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C89DB26F-AE24-48B4-991C-87A102E525C0}"/>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2E50162C-0CEA-4934-ADF8-FCF2189284F8}"/>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2B8634B6-FD6A-4452-8876-F84E0AB4AD9B}"/>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B56777A1-FE06-4719-8E77-3D27361117E8}"/>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7C86E27D-B3DF-479A-B0D0-2FD791AF06ED}"/>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A8551EE1-A2CD-455F-96E9-BB8BED69C982}"/>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6F28A297-04D0-491C-90B2-242819A7CE9B}"/>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9D942884-C65B-491B-B6CF-E8A3C55C6854}"/>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0E97309A-ACF5-49FB-B2BC-442FCA1C76ED}"/>
            </a:ext>
          </a:extLst>
        </xdr:cNvPr>
        <xdr:cNvSpPr txBox="1">
          <a:spLocks noChangeArrowheads="1"/>
        </xdr:cNvSpPr>
      </xdr:nvSpPr>
      <xdr:spPr bwMode="auto">
        <a:xfrm>
          <a:off x="9979" y="8158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624214 --&gt;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2B1724FE-24A3-4B89-8867-D6BCA88F50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87F15D12-700D-4A4E-9ED6-AC9B9F55860C}"/>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E5B290A2-9DE5-4C43-8AE2-0204D06B1BFB}"/>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09710192-EC5A-4CD3-97C7-58111BD9BC5A}"/>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5B33EBB7-07A7-4979-BC4B-0DF7C6E752FE}"/>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6DD55BEF-04BA-4DA3-98B2-A57DE793889B}"/>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684A9AC2-4259-483B-9BCE-742959966FF1}"/>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3F15995B-2C8D-4D9F-823E-27ED46F555A4}"/>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007</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F05F8763-9AF9-4D3C-B902-0F6F6447B1D4}"/>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889FD144-84CD-4EA1-886E-FE7DD98033B9}"/>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43945B7E-ED41-4004-A117-45C8AC38BEBB}"/>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2F6F6DEE-2C22-4AFC-90C4-4197871EE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1F8A3D78-A629-4063-A627-0256DC2CCCFD}"/>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C2629DC1-AAD2-4E51-91E8-DE282DE16A60}"/>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2728B160-E94E-4E2C-8302-0A3AD22EEB3E}"/>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3EF54EDC-5F6E-465D-B91F-FDB79C745A90}"/>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20</xdr:row>
      <xdr:rowOff>134257</xdr:rowOff>
    </xdr:from>
    <xdr:to>
      <xdr:col>5</xdr:col>
      <xdr:colOff>707432</xdr:colOff>
      <xdr:row>20</xdr:row>
      <xdr:rowOff>150878</xdr:rowOff>
    </xdr:to>
    <xdr:cxnSp macro="">
      <xdr:nvCxnSpPr>
        <xdr:cNvPr id="37" name="Straight Connector 36">
          <a:extLst>
            <a:ext uri="{FF2B5EF4-FFF2-40B4-BE49-F238E27FC236}">
              <a16:creationId xmlns:a16="http://schemas.microsoft.com/office/drawing/2014/main" id="{7465B819-6705-4283-B5D0-A528F915CE0B}"/>
            </a:ext>
          </a:extLst>
        </xdr:cNvPr>
        <xdr:cNvCxnSpPr/>
      </xdr:nvCxnSpPr>
      <xdr:spPr bwMode="auto">
        <a:xfrm flipV="1">
          <a:off x="5609024" y="3742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8" name="Straight Connector 37">
          <a:extLst>
            <a:ext uri="{FF2B5EF4-FFF2-40B4-BE49-F238E27FC236}">
              <a16:creationId xmlns:a16="http://schemas.microsoft.com/office/drawing/2014/main" id="{BDF15BF9-5EE0-467A-8141-61564736A2AA}"/>
            </a:ext>
          </a:extLst>
        </xdr:cNvPr>
        <xdr:cNvCxnSpPr/>
      </xdr:nvCxnSpPr>
      <xdr:spPr bwMode="auto">
        <a:xfrm flipV="1">
          <a:off x="5609024" y="3742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9" name="Straight Connector 38">
          <a:extLst>
            <a:ext uri="{FF2B5EF4-FFF2-40B4-BE49-F238E27FC236}">
              <a16:creationId xmlns:a16="http://schemas.microsoft.com/office/drawing/2014/main" id="{8A03F41C-8B83-436A-B9C0-5F1096237AFB}"/>
            </a:ext>
          </a:extLst>
        </xdr:cNvPr>
        <xdr:cNvCxnSpPr/>
      </xdr:nvCxnSpPr>
      <xdr:spPr bwMode="auto">
        <a:xfrm flipV="1">
          <a:off x="5609024" y="3234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0" name="Straight Connector 39">
          <a:extLst>
            <a:ext uri="{FF2B5EF4-FFF2-40B4-BE49-F238E27FC236}">
              <a16:creationId xmlns:a16="http://schemas.microsoft.com/office/drawing/2014/main" id="{A9A6D80B-9985-4998-9BF6-71CDC809A804}"/>
            </a:ext>
          </a:extLst>
        </xdr:cNvPr>
        <xdr:cNvCxnSpPr/>
      </xdr:nvCxnSpPr>
      <xdr:spPr bwMode="auto">
        <a:xfrm flipV="1">
          <a:off x="5609024" y="3742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1" name="Straight Connector 40">
          <a:extLst>
            <a:ext uri="{FF2B5EF4-FFF2-40B4-BE49-F238E27FC236}">
              <a16:creationId xmlns:a16="http://schemas.microsoft.com/office/drawing/2014/main" id="{92FBCEED-7495-4361-BC64-CAEF77836309}"/>
            </a:ext>
          </a:extLst>
        </xdr:cNvPr>
        <xdr:cNvCxnSpPr/>
      </xdr:nvCxnSpPr>
      <xdr:spPr bwMode="auto">
        <a:xfrm flipV="1">
          <a:off x="5609024" y="3234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2" name="Straight Connector 41">
          <a:extLst>
            <a:ext uri="{FF2B5EF4-FFF2-40B4-BE49-F238E27FC236}">
              <a16:creationId xmlns:a16="http://schemas.microsoft.com/office/drawing/2014/main" id="{B21EABA9-403C-4685-8FE8-A459316CC908}"/>
            </a:ext>
          </a:extLst>
        </xdr:cNvPr>
        <xdr:cNvCxnSpPr/>
      </xdr:nvCxnSpPr>
      <xdr:spPr bwMode="auto">
        <a:xfrm flipV="1">
          <a:off x="5609024" y="3234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9.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AE74275-1528-4BBB-AF8A-ACCB56C79923}"/>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79EB4419-B6FE-4A02-BA05-49A1DCC5A7E4}"/>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E5EEA77B-0057-490E-BB22-E074191DBE2F}"/>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974D37A2-DCF7-48A6-99A0-D254F881BF2A}"/>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46523435-EAF5-423F-AD6E-22A9314DC6B5}"/>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C956D050-2B50-45FD-8EE6-FDE511619EA1}"/>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4D716EEF-CD8A-42DA-851A-49F96B65A238}"/>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7AFB6F84-3239-4E1B-8B19-C2585434D997}"/>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34BACAC7-DB2A-40A1-9936-CFDD900B00EA}"/>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8427B671-4877-4532-9D69-4C8A7EDEDAC0}"/>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41</xdr:row>
      <xdr:rowOff>37191</xdr:rowOff>
    </xdr:from>
    <xdr:to>
      <xdr:col>22</xdr:col>
      <xdr:colOff>286204</xdr:colOff>
      <xdr:row>45</xdr:row>
      <xdr:rowOff>119529</xdr:rowOff>
    </xdr:to>
    <xdr:sp macro="" textlink="">
      <xdr:nvSpPr>
        <xdr:cNvPr id="12" name="Text Box 14">
          <a:extLst>
            <a:ext uri="{FF2B5EF4-FFF2-40B4-BE49-F238E27FC236}">
              <a16:creationId xmlns:a16="http://schemas.microsoft.com/office/drawing/2014/main" id="{B090739D-4333-42A6-93C2-513BAB24C3C9}"/>
            </a:ext>
          </a:extLst>
        </xdr:cNvPr>
        <xdr:cNvSpPr txBox="1">
          <a:spLocks noChangeArrowheads="1"/>
        </xdr:cNvSpPr>
      </xdr:nvSpPr>
      <xdr:spPr bwMode="auto">
        <a:xfrm>
          <a:off x="9979" y="7904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624214 --&gt;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F6247266-564E-4089-98D3-016508286F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79CDFCB9-0352-4D17-9F17-28A5D94ED850}"/>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F97202AB-BCF3-451E-9D09-8AB9BCDFBABB}"/>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C401EADF-3FA5-4FE9-B78C-A6916E725A3C}"/>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B031A322-092E-449A-B6E4-58E1ECD8AF38}"/>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B3947D0E-9AC4-48D8-99FB-C74F38F499A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13593823-D40F-44DE-AE32-6A4A76C3934F}"/>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8F776A9B-C6A6-42DE-B59F-76510F0EF55E}"/>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007</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A2DFDD15-BBA4-4A96-A74F-3263F24232DA}"/>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F635EE3E-F631-4592-A3DA-B76C8558DD90}"/>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5EA69306-E945-461E-A372-3455813F53EE}"/>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81355D8E-6160-4972-94E0-5DCE24AE9E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39EF614E-3143-4651-8926-C5327F5EC361}"/>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3209F0ED-E276-47A9-8B74-9DF2D14C183E}"/>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0B32CEB3-42EF-4B99-9C2A-7ABACA81B691}"/>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56C729BA-CF8B-4545-81E1-C9EE0501AF49}"/>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E9FBFB15-69F1-4642-80BD-24617EA155B7}"/>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3" name="Straight Connector 32">
          <a:extLst>
            <a:ext uri="{FF2B5EF4-FFF2-40B4-BE49-F238E27FC236}">
              <a16:creationId xmlns:a16="http://schemas.microsoft.com/office/drawing/2014/main" id="{8B113AA2-AA8F-4196-ADD9-ABC8D0285481}"/>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4" name="Straight Connector 33">
          <a:extLst>
            <a:ext uri="{FF2B5EF4-FFF2-40B4-BE49-F238E27FC236}">
              <a16:creationId xmlns:a16="http://schemas.microsoft.com/office/drawing/2014/main" id="{63E5290A-AE5E-4FB7-809B-39E19C282CAE}"/>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5" name="Straight Connector 34">
          <a:extLst>
            <a:ext uri="{FF2B5EF4-FFF2-40B4-BE49-F238E27FC236}">
              <a16:creationId xmlns:a16="http://schemas.microsoft.com/office/drawing/2014/main" id="{67310457-0F8F-4CA6-B390-938C721D1E01}"/>
            </a:ext>
          </a:extLst>
        </xdr:cNvPr>
        <xdr:cNvCxnSpPr/>
      </xdr:nvCxnSpPr>
      <xdr:spPr bwMode="auto">
        <a:xfrm flipV="1">
          <a:off x="5609024" y="552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6" name="Straight Connector 35">
          <a:extLst>
            <a:ext uri="{FF2B5EF4-FFF2-40B4-BE49-F238E27FC236}">
              <a16:creationId xmlns:a16="http://schemas.microsoft.com/office/drawing/2014/main" id="{3805A612-C8BA-4653-AF12-3AB6FF72A274}"/>
            </a:ext>
          </a:extLst>
        </xdr:cNvPr>
        <xdr:cNvCxnSpPr/>
      </xdr:nvCxnSpPr>
      <xdr:spPr bwMode="auto">
        <a:xfrm flipV="1">
          <a:off x="5609024" y="552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7" name="Straight Connector 36">
          <a:extLst>
            <a:ext uri="{FF2B5EF4-FFF2-40B4-BE49-F238E27FC236}">
              <a16:creationId xmlns:a16="http://schemas.microsoft.com/office/drawing/2014/main" id="{665B1838-12E8-47D1-99F8-377AB11F254C}"/>
            </a:ext>
          </a:extLst>
        </xdr:cNvPr>
        <xdr:cNvCxnSpPr/>
      </xdr:nvCxnSpPr>
      <xdr:spPr bwMode="auto">
        <a:xfrm flipV="1">
          <a:off x="5609024" y="552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0.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1E121352-99E7-4FAB-8732-9DE4BC3EA58C}"/>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E5FC4D0C-CCE9-404A-834E-A1ABDF1D66F5}"/>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8C5D157D-21A7-42EC-ABB0-8ECAC86B4855}"/>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8EB31D9E-7084-419B-A9AA-283828D1C780}"/>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05EA2F24-2629-417C-8066-CAEF9CC40A5B}"/>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FB68D05A-81A8-4172-839D-774AC967CF18}"/>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BE22B36E-D4C9-41F1-8B20-9CFC9D20777D}"/>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69FFE559-C84A-4B53-9DD1-91B7CF0BAF6A}"/>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CDCCE22D-EB42-4AF6-B034-3B7B4EE630BB}"/>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9F6D1AD5-DCD5-440F-B1DE-603D66722E6E}"/>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41</xdr:row>
      <xdr:rowOff>37191</xdr:rowOff>
    </xdr:from>
    <xdr:to>
      <xdr:col>22</xdr:col>
      <xdr:colOff>286204</xdr:colOff>
      <xdr:row>45</xdr:row>
      <xdr:rowOff>119529</xdr:rowOff>
    </xdr:to>
    <xdr:sp macro="" textlink="">
      <xdr:nvSpPr>
        <xdr:cNvPr id="12" name="Text Box 14">
          <a:extLst>
            <a:ext uri="{FF2B5EF4-FFF2-40B4-BE49-F238E27FC236}">
              <a16:creationId xmlns:a16="http://schemas.microsoft.com/office/drawing/2014/main" id="{C618572A-ECE7-4DA7-B5F3-46B5A7C6F9E4}"/>
            </a:ext>
          </a:extLst>
        </xdr:cNvPr>
        <xdr:cNvSpPr txBox="1">
          <a:spLocks noChangeArrowheads="1"/>
        </xdr:cNvSpPr>
      </xdr:nvSpPr>
      <xdr:spPr bwMode="auto">
        <a:xfrm>
          <a:off x="9979" y="8666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624214 --&gt;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597E352E-0FA6-4D33-95AD-945F64B69D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388CF8D9-5E11-4822-8497-1564FCA2AAFE}"/>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9A4C138A-67BD-48B8-8898-A5CCE4C78042}"/>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770215FA-DBC1-4C90-A7FE-146D6742B4B8}"/>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94527AFA-A9B5-4618-9AB2-AD0070506EE7}"/>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0B5EF2FA-2913-4DF4-AE60-3E5ED93FF172}"/>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68C95577-D878-4456-930E-D63449F407BF}"/>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2247CB41-2016-42FA-9F84-232C1156946E}"/>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007</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868C8D7D-4ECA-4103-9582-F08EED8F0D7E}"/>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8B8BAADA-C317-47CE-8EB1-2DA216FE388B}"/>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AFE08F50-82A8-4ABE-85FE-593CDAAD822D}"/>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80582CDB-753B-424F-A708-F19863033C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34779C30-3CF6-41F9-9A44-580FA2EC8879}"/>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7644A858-D066-46D1-A5AE-10F9DFD88927}"/>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6DCC383B-1F19-4E7A-8121-3FE64571613F}"/>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1052EB2C-16B8-49ED-8978-6BB11F6A238D}"/>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0FA38F22-9961-4718-9CB4-06CB5D9D2E2E}"/>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C4E1121B-2B0C-4D62-A96C-A5C9AE4215D6}"/>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254472CE-0A7F-4564-A651-71C412B5287B}"/>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6" name="Straight Connector 35">
          <a:extLst>
            <a:ext uri="{FF2B5EF4-FFF2-40B4-BE49-F238E27FC236}">
              <a16:creationId xmlns:a16="http://schemas.microsoft.com/office/drawing/2014/main" id="{11F3E746-C851-47D2-B025-C3A64209508F}"/>
            </a:ext>
          </a:extLst>
        </xdr:cNvPr>
        <xdr:cNvCxnSpPr/>
      </xdr:nvCxnSpPr>
      <xdr:spPr bwMode="auto">
        <a:xfrm flipV="1">
          <a:off x="5609024" y="425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7" name="Straight Connector 36">
          <a:extLst>
            <a:ext uri="{FF2B5EF4-FFF2-40B4-BE49-F238E27FC236}">
              <a16:creationId xmlns:a16="http://schemas.microsoft.com/office/drawing/2014/main" id="{CAEB9725-FACE-4082-8CD0-3489CAE5709E}"/>
            </a:ext>
          </a:extLst>
        </xdr:cNvPr>
        <xdr:cNvCxnSpPr/>
      </xdr:nvCxnSpPr>
      <xdr:spPr bwMode="auto">
        <a:xfrm flipV="1">
          <a:off x="5609024" y="425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8" name="Straight Connector 37">
          <a:extLst>
            <a:ext uri="{FF2B5EF4-FFF2-40B4-BE49-F238E27FC236}">
              <a16:creationId xmlns:a16="http://schemas.microsoft.com/office/drawing/2014/main" id="{86AA99A6-CB93-4B38-BDD1-DE03417D2CE2}"/>
            </a:ext>
          </a:extLst>
        </xdr:cNvPr>
        <xdr:cNvCxnSpPr/>
      </xdr:nvCxnSpPr>
      <xdr:spPr bwMode="auto">
        <a:xfrm flipV="1">
          <a:off x="5609024" y="4250551"/>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23</xdr:row>
      <xdr:rowOff>134257</xdr:rowOff>
    </xdr:from>
    <xdr:to>
      <xdr:col>5</xdr:col>
      <xdr:colOff>707432</xdr:colOff>
      <xdr:row>23</xdr:row>
      <xdr:rowOff>150878</xdr:rowOff>
    </xdr:to>
    <xdr:cxnSp macro="">
      <xdr:nvCxnSpPr>
        <xdr:cNvPr id="45" name="Straight Connector 44">
          <a:extLst>
            <a:ext uri="{FF2B5EF4-FFF2-40B4-BE49-F238E27FC236}">
              <a16:creationId xmlns:a16="http://schemas.microsoft.com/office/drawing/2014/main" id="{BF9B26EF-78CD-4146-BC93-869EC6F9C8BB}"/>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23</xdr:row>
      <xdr:rowOff>134257</xdr:rowOff>
    </xdr:from>
    <xdr:to>
      <xdr:col>5</xdr:col>
      <xdr:colOff>707432</xdr:colOff>
      <xdr:row>23</xdr:row>
      <xdr:rowOff>150878</xdr:rowOff>
    </xdr:to>
    <xdr:cxnSp macro="">
      <xdr:nvCxnSpPr>
        <xdr:cNvPr id="46" name="Straight Connector 45">
          <a:extLst>
            <a:ext uri="{FF2B5EF4-FFF2-40B4-BE49-F238E27FC236}">
              <a16:creationId xmlns:a16="http://schemas.microsoft.com/office/drawing/2014/main" id="{4B90245F-8C9F-4C69-B4A8-07BC8123A1B0}"/>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1.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5BD69E98-9BA0-474B-8E87-788AD3524D6C}"/>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CCFAF6C9-5FCC-49C0-AD5A-F8205BEAC8EF}"/>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3E140D07-D13E-49CF-807C-80AE648D64D3}"/>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158EA5D0-13C8-4D4D-9B68-0AF69CBB9A36}"/>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AB177362-AF6C-4922-B64F-9ED1194D6EE9}"/>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C776AD1D-DCE4-4E2F-8E96-7ACB76C3E49A}"/>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7DCBDB75-E85B-4FE3-B90F-B36C4D22AB18}"/>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3C2A9205-0288-47C6-B69B-5350F2AC9B73}"/>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434EDD80-0B0A-4C72-8400-0F1BBE4CB039}"/>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796FB43E-7E05-4AAC-B9F2-82B1138895FC}"/>
            </a:ext>
          </a:extLst>
        </xdr:cNvPr>
        <xdr:cNvSpPr>
          <a:spLocks noChangeShapeType="1"/>
        </xdr:cNvSpPr>
      </xdr:nvSpPr>
      <xdr:spPr bwMode="auto">
        <a:xfrm flipV="1">
          <a:off x="788987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22</xdr:col>
      <xdr:colOff>286204</xdr:colOff>
      <xdr:row>42</xdr:row>
      <xdr:rowOff>119529</xdr:rowOff>
    </xdr:to>
    <xdr:sp macro="" textlink="">
      <xdr:nvSpPr>
        <xdr:cNvPr id="12" name="Text Box 14">
          <a:extLst>
            <a:ext uri="{FF2B5EF4-FFF2-40B4-BE49-F238E27FC236}">
              <a16:creationId xmlns:a16="http://schemas.microsoft.com/office/drawing/2014/main" id="{7BF38085-D5E8-4078-B2D9-58FB14BFDC79}"/>
            </a:ext>
          </a:extLst>
        </xdr:cNvPr>
        <xdr:cNvSpPr txBox="1">
          <a:spLocks noChangeArrowheads="1"/>
        </xdr:cNvSpPr>
      </xdr:nvSpPr>
      <xdr:spPr bwMode="auto">
        <a:xfrm>
          <a:off x="9979" y="841284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 624214 --&gt;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00DE5291-1519-463C-8408-9F61E2BAC8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C0621E42-A197-4119-B51C-00251A08BA1D}"/>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53596556-3014-4879-AE85-1DF894E88333}"/>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BFAEB04A-5224-4786-B9CB-5B679A316BC2}"/>
            </a:ext>
          </a:extLst>
        </xdr:cNvPr>
        <xdr:cNvSpPr>
          <a:spLocks noChangeShapeType="1"/>
        </xdr:cNvSpPr>
      </xdr:nvSpPr>
      <xdr:spPr bwMode="auto">
        <a:xfrm flipV="1">
          <a:off x="76231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DE8DD75B-CC9C-40C2-B5D3-3C6192F7ABD0}"/>
            </a:ext>
          </a:extLst>
        </xdr:cNvPr>
        <xdr:cNvSpPr>
          <a:spLocks noChangeShapeType="1"/>
        </xdr:cNvSpPr>
      </xdr:nvSpPr>
      <xdr:spPr bwMode="auto">
        <a:xfrm flipV="1">
          <a:off x="785177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58E0C586-1340-474B-9789-48067DD0E78B}"/>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934847D2-8A0E-4E3F-9457-6A72A4AB17D2}"/>
            </a:ext>
          </a:extLst>
        </xdr:cNvPr>
        <xdr:cNvSpPr>
          <a:spLocks noChangeShapeType="1"/>
        </xdr:cNvSpPr>
      </xdr:nvSpPr>
      <xdr:spPr bwMode="auto">
        <a:xfrm flipV="1">
          <a:off x="6677025" y="24828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D309FEC5-4C41-4C40-B08F-650C4BAA13FE}"/>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JUNI 007</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01EE4E2C-3289-47B3-9F27-0C985F163993}"/>
            </a:ext>
          </a:extLst>
        </xdr:cNvPr>
        <xdr:cNvSpPr>
          <a:spLocks noChangeShapeType="1"/>
        </xdr:cNvSpPr>
      </xdr:nvSpPr>
      <xdr:spPr bwMode="auto">
        <a:xfrm flipV="1">
          <a:off x="6877050" y="24828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B7D9C893-E911-44A1-95BE-3E3B3CB6D940}"/>
            </a:ext>
          </a:extLst>
        </xdr:cNvPr>
        <xdr:cNvSpPr>
          <a:spLocks noChangeShapeType="1"/>
        </xdr:cNvSpPr>
      </xdr:nvSpPr>
      <xdr:spPr bwMode="auto">
        <a:xfrm flipV="1">
          <a:off x="7642225" y="25019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9BC3F799-47A4-4DB9-A5BC-A25DD2E67C92}"/>
            </a:ext>
          </a:extLst>
        </xdr:cNvPr>
        <xdr:cNvSpPr>
          <a:spLocks noChangeShapeType="1"/>
        </xdr:cNvSpPr>
      </xdr:nvSpPr>
      <xdr:spPr bwMode="auto">
        <a:xfrm flipV="1">
          <a:off x="7972052" y="24869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C2E168C7-4E6C-4CBE-9218-D5B5D9B72E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FB110AB3-1EB6-4D7C-BD49-84D8995B39D8}"/>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D40D79E1-C138-4CDC-982F-1C7A2863F432}"/>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AE96AD18-C846-42AD-9660-73D895C0B892}"/>
            </a:ext>
          </a:extLst>
        </xdr:cNvPr>
        <xdr:cNvSpPr>
          <a:spLocks noChangeShapeType="1"/>
        </xdr:cNvSpPr>
      </xdr:nvSpPr>
      <xdr:spPr bwMode="auto">
        <a:xfrm flipV="1">
          <a:off x="4902200" y="2511425"/>
          <a:ext cx="85725"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C421020B-2D87-413B-8E0E-2D9C20E0ED08}"/>
            </a:ext>
          </a:extLst>
        </xdr:cNvPr>
        <xdr:cNvSpPr>
          <a:spLocks noChangeShapeType="1"/>
        </xdr:cNvSpPr>
      </xdr:nvSpPr>
      <xdr:spPr bwMode="auto">
        <a:xfrm flipV="1">
          <a:off x="5092700" y="2520950"/>
          <a:ext cx="952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AF8B4D35-8380-4C83-9773-A4ACF692E166}"/>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C38F10B9-97DC-430A-B2D8-D66A2C9B5C04}"/>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BA7227BE-A808-4BD6-8230-87105AD2EE8F}"/>
            </a:ext>
          </a:extLst>
        </xdr:cNvPr>
        <xdr:cNvCxnSpPr/>
      </xdr:nvCxnSpPr>
      <xdr:spPr bwMode="auto">
        <a:xfrm flipV="1">
          <a:off x="5603421" y="3499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0EF36D46-5F44-43D1-BFD2-46FB141DE446}"/>
            </a:ext>
          </a:extLst>
        </xdr:cNvPr>
        <xdr:cNvCxnSpPr/>
      </xdr:nvCxnSpPr>
      <xdr:spPr bwMode="auto">
        <a:xfrm flipV="1">
          <a:off x="5603421" y="400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4" name="Straight Connector 33">
          <a:extLst>
            <a:ext uri="{FF2B5EF4-FFF2-40B4-BE49-F238E27FC236}">
              <a16:creationId xmlns:a16="http://schemas.microsoft.com/office/drawing/2014/main" id="{D3BCD051-D781-4D51-9326-17AED5088F2D}"/>
            </a:ext>
          </a:extLst>
        </xdr:cNvPr>
        <xdr:cNvCxnSpPr/>
      </xdr:nvCxnSpPr>
      <xdr:spPr bwMode="auto">
        <a:xfrm flipV="1">
          <a:off x="5603421" y="400775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2.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6A43E74-87F8-4434-9A3F-B20F188B36A2}"/>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6C84142B-FFDD-4A45-B13A-7B3CFD4304AC}"/>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1ACDE83E-8FD8-40DC-BD51-0F30AB863B4E}"/>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864D3E47-7565-4A3B-A60C-BD141D07551A}"/>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CC9D5072-CE67-42E8-848C-EA8AB8AE4D46}"/>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9E8ED181-0961-487F-8FD4-3A34B4569BF8}"/>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EC9FE00C-8FCB-4A9C-9CCF-4851B82D8318}"/>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8FCD1600-42FA-4F9E-905B-F2CD0E41CC52}"/>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FC0DD9F1-FDF5-408B-BF30-A22E8C88D3E9}"/>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FF1E2C85-D59E-4093-BE5B-534B6EDBDBD6}"/>
            </a:ext>
          </a:extLst>
        </xdr:cNvPr>
        <xdr:cNvSpPr>
          <a:spLocks noChangeShapeType="1"/>
        </xdr:cNvSpPr>
      </xdr:nvSpPr>
      <xdr:spPr bwMode="auto">
        <a:xfrm flipV="1">
          <a:off x="78898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A9C9BAD6-2800-4F77-A29F-9BE1C2765C02}"/>
            </a:ext>
          </a:extLst>
        </xdr:cNvPr>
        <xdr:cNvSpPr txBox="1">
          <a:spLocks noChangeArrowheads="1"/>
        </xdr:cNvSpPr>
      </xdr:nvSpPr>
      <xdr:spPr bwMode="auto">
        <a:xfrm>
          <a:off x="9979" y="766989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CFAE43BA-0605-493B-91C6-B4C06A86DB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C2EED60D-376D-49F6-97AF-CD00E1CEF91F}"/>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700BD465-418A-4393-81BF-C9EC6D68727A}"/>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0EA39C4B-9CC5-4608-934C-6876C430001A}"/>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F0E115A4-7D5F-433A-A009-CF6AAC439B66}"/>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C74DFC36-C521-4355-8E05-48C012936408}"/>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EB69DDF3-D5EA-4342-92DE-6EA48412B67A}"/>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1B886547-FFB8-4551-ABA8-AAA61CA965DA}"/>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001</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88352552-AD34-4F86-B6CA-43F8E37729EB}"/>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0F3433E2-9B34-44E4-869C-9612B239B322}"/>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2CFFE6EF-B382-4B2E-B210-E02D76BC472B}"/>
            </a:ext>
          </a:extLst>
        </xdr:cNvPr>
        <xdr:cNvSpPr>
          <a:spLocks noChangeShapeType="1"/>
        </xdr:cNvSpPr>
      </xdr:nvSpPr>
      <xdr:spPr bwMode="auto">
        <a:xfrm flipV="1">
          <a:off x="79720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591237DD-9F69-4C56-97F7-DD116FDD38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041D47A1-61F5-427C-8EAD-BB11A0C13FEE}"/>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C92A74BA-FB6C-431F-8E23-A447907150A1}"/>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9B522537-7E5B-448A-9D00-73C0E9F9C910}"/>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4ECB09E5-2F83-4B54-A9B8-78465CBA5B16}"/>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79AA1023-0A45-4E7A-AEFF-7E19286AF6C2}"/>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1D40C51F-A274-4729-A402-9847C6ED458E}"/>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8F2287C9-53F9-43CE-A9EC-34F2E4F2A45C}"/>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2" name="Straight Connector 31">
          <a:extLst>
            <a:ext uri="{FF2B5EF4-FFF2-40B4-BE49-F238E27FC236}">
              <a16:creationId xmlns:a16="http://schemas.microsoft.com/office/drawing/2014/main" id="{FFB6E5EE-DB4D-4DD4-818C-C3FB40BEBF91}"/>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C05366B7-2F7C-47AB-9ADC-4C9775648C1C}"/>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3.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5EBDC9C0-4A0E-471A-A84A-332DC2ED799C}"/>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AE885EC5-C937-45D5-A39F-EA655ECE0E8D}"/>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7B3C4E45-1488-491D-84DD-81F6FC3C118B}"/>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6828CA09-4A47-46F5-937B-C9B43A916BE2}"/>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7E51B518-D07C-49B2-81B0-D2790BC40A19}"/>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A2C4EB8-830C-48CC-9E85-FF46262FCCFE}"/>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D3CE086F-BFDD-4562-8817-E909A90386C3}"/>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40816459-B328-4AA2-A2A1-DD82CF194BA7}"/>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4742A69F-1926-4997-8B8C-678ECA9C94D0}"/>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6DA72D02-2E48-4E59-AD0E-BC91A7D82DA3}"/>
            </a:ext>
          </a:extLst>
        </xdr:cNvPr>
        <xdr:cNvSpPr>
          <a:spLocks noChangeShapeType="1"/>
        </xdr:cNvSpPr>
      </xdr:nvSpPr>
      <xdr:spPr bwMode="auto">
        <a:xfrm flipV="1">
          <a:off x="78898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B857F912-3684-4901-915B-D4FED0C2C0A9}"/>
            </a:ext>
          </a:extLst>
        </xdr:cNvPr>
        <xdr:cNvSpPr txBox="1">
          <a:spLocks noChangeArrowheads="1"/>
        </xdr:cNvSpPr>
      </xdr:nvSpPr>
      <xdr:spPr bwMode="auto">
        <a:xfrm>
          <a:off x="9979" y="741589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7EF5994B-69EE-411E-9735-6D96D4BA20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B1ACC24D-F97D-43C3-9D9C-7F3A8DC26611}"/>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3B75216E-58AC-4847-ADA0-5134376B0B51}"/>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C4F02732-1639-45A3-9E77-E0550F9407AD}"/>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637F6B8D-B6A0-4B64-9799-14B6E9D3AFBD}"/>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F8E54787-07A3-4D40-831C-EBB798889D37}"/>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55D0E6DA-254F-4076-98A8-70AC7A9FDC76}"/>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69D931D4-6E4E-46FD-8D8E-318B6EDB68EB}"/>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002</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FC63CA1E-F2F5-425A-8C86-2D7B22A67927}"/>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104FF646-1E79-4BEB-9ED2-940BA1A88731}"/>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FF53CA3B-C348-40C3-99B3-4D79EF6D175C}"/>
            </a:ext>
          </a:extLst>
        </xdr:cNvPr>
        <xdr:cNvSpPr>
          <a:spLocks noChangeShapeType="1"/>
        </xdr:cNvSpPr>
      </xdr:nvSpPr>
      <xdr:spPr bwMode="auto">
        <a:xfrm flipV="1">
          <a:off x="79720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ABCFA51E-A428-4EFF-A1BC-C6B45FC5F7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DEBAE42D-26D8-40DA-862C-14D5C7280C1C}"/>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EB857040-A6B7-4E97-85CD-C2B0184E81A7}"/>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CB3DF729-EA2A-4669-ABC8-356898903FC8}"/>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849B2E12-03E2-422D-9238-E4806AE089AD}"/>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E43AA010-2C01-4712-A9F9-9556523DC2BC}"/>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3C9F7E70-34DB-4CE5-91D0-DCB610FD2204}"/>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A977C8BB-F3E7-48F0-A977-E239BBE1C9E8}"/>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2" name="Straight Connector 31">
          <a:extLst>
            <a:ext uri="{FF2B5EF4-FFF2-40B4-BE49-F238E27FC236}">
              <a16:creationId xmlns:a16="http://schemas.microsoft.com/office/drawing/2014/main" id="{36610B7F-D4C0-42BD-B224-73D814BB13FC}"/>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F6D33336-CDD5-4B71-BE83-9B47E2B85BF5}"/>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4.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D0EFB18E-312C-4BCC-8767-D06D552AF909}"/>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67D70EDB-B647-49C8-91E2-264DFB854F8F}"/>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D5370D72-3F0D-4060-B1C7-A2B8C94CB590}"/>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5785A019-AF48-4A94-9EDC-9C2F7C595477}"/>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2487DCEF-D2C8-4AF6-9D47-7E257BA068F1}"/>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814AA322-F7C9-4F25-8725-6E1761E33A7E}"/>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7CBA40A0-25E5-4FB4-8F56-0D1597A47E0C}"/>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96711FEA-F0FA-40C0-A579-1F57F823080F}"/>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BA0BAF3A-AC12-40F2-9F94-CFFC5A03DE63}"/>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93A2D27F-7D2A-4A8D-9FBB-CE914D17DB5C}"/>
            </a:ext>
          </a:extLst>
        </xdr:cNvPr>
        <xdr:cNvSpPr>
          <a:spLocks noChangeShapeType="1"/>
        </xdr:cNvSpPr>
      </xdr:nvSpPr>
      <xdr:spPr bwMode="auto">
        <a:xfrm flipV="1">
          <a:off x="78898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22</xdr:col>
      <xdr:colOff>286204</xdr:colOff>
      <xdr:row>42</xdr:row>
      <xdr:rowOff>119529</xdr:rowOff>
    </xdr:to>
    <xdr:sp macro="" textlink="">
      <xdr:nvSpPr>
        <xdr:cNvPr id="12" name="Text Box 14">
          <a:extLst>
            <a:ext uri="{FF2B5EF4-FFF2-40B4-BE49-F238E27FC236}">
              <a16:creationId xmlns:a16="http://schemas.microsoft.com/office/drawing/2014/main" id="{5F6171A0-89A6-4A11-A8F8-03F1C3E957F4}"/>
            </a:ext>
          </a:extLst>
        </xdr:cNvPr>
        <xdr:cNvSpPr txBox="1">
          <a:spLocks noChangeArrowheads="1"/>
        </xdr:cNvSpPr>
      </xdr:nvSpPr>
      <xdr:spPr bwMode="auto">
        <a:xfrm>
          <a:off x="9979" y="741589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626108--&gt; ORDER MAY'22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49FF454E-B6CF-43C2-B4E3-B4BD3D57B6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EC6661D9-330D-4A71-A76E-BBBBCBFACAF3}"/>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7FE7623C-1C67-454B-B0F5-2E4E20D4407B}"/>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D6B74AC5-E774-47A0-B552-DBC447A26B8E}"/>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F3249270-510D-45EF-855E-54D64123260C}"/>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A36AD8E8-E3DF-4110-837F-E2EF8259A144}"/>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862929DB-994B-4787-8AD6-60A2F9313029}"/>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B5841082-6419-4493-8CBE-A4E14057C694}"/>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003</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70641CF5-E148-48F3-9E88-4D12ACDF537B}"/>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CF94BD83-913C-4628-A87A-40606A7E8E37}"/>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DA80C67A-05AC-4D19-84FC-E8297C3540EF}"/>
            </a:ext>
          </a:extLst>
        </xdr:cNvPr>
        <xdr:cNvSpPr>
          <a:spLocks noChangeShapeType="1"/>
        </xdr:cNvSpPr>
      </xdr:nvSpPr>
      <xdr:spPr bwMode="auto">
        <a:xfrm flipV="1">
          <a:off x="79720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154B0B5C-FB95-4675-B478-59C9F51D0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2673A38F-3BB8-4949-B260-C0F09B5A7798}"/>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88E77459-6BBA-4861-B44D-6C8B4C317D99}"/>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339A09A4-E8AF-4A7D-B542-135E244745B6}"/>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309079C2-CC8C-4814-8DA1-D7DD9EBF1FEC}"/>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41" name="Straight Connector 40">
          <a:extLst>
            <a:ext uri="{FF2B5EF4-FFF2-40B4-BE49-F238E27FC236}">
              <a16:creationId xmlns:a16="http://schemas.microsoft.com/office/drawing/2014/main" id="{9757DC82-D375-41B0-8E72-CD644004011E}"/>
            </a:ext>
          </a:extLst>
        </xdr:cNvPr>
        <xdr:cNvCxnSpPr/>
      </xdr:nvCxnSpPr>
      <xdr:spPr bwMode="auto">
        <a:xfrm flipV="1">
          <a:off x="5609024" y="350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2" name="Straight Connector 41">
          <a:extLst>
            <a:ext uri="{FF2B5EF4-FFF2-40B4-BE49-F238E27FC236}">
              <a16:creationId xmlns:a16="http://schemas.microsoft.com/office/drawing/2014/main" id="{B9B6411E-60F0-48EE-BD34-139FB2EB7E62}"/>
            </a:ext>
          </a:extLst>
        </xdr:cNvPr>
        <xdr:cNvCxnSpPr/>
      </xdr:nvCxnSpPr>
      <xdr:spPr bwMode="auto">
        <a:xfrm flipV="1">
          <a:off x="5609024" y="3503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6" name="Straight Connector 45">
          <a:extLst>
            <a:ext uri="{FF2B5EF4-FFF2-40B4-BE49-F238E27FC236}">
              <a16:creationId xmlns:a16="http://schemas.microsoft.com/office/drawing/2014/main" id="{C9767A00-7E4C-4E8E-8F53-BD99E8ED1E2A}"/>
            </a:ext>
          </a:extLst>
        </xdr:cNvPr>
        <xdr:cNvCxnSpPr/>
      </xdr:nvCxnSpPr>
      <xdr:spPr bwMode="auto">
        <a:xfrm flipV="1">
          <a:off x="6169318"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7" name="Straight Connector 46">
          <a:extLst>
            <a:ext uri="{FF2B5EF4-FFF2-40B4-BE49-F238E27FC236}">
              <a16:creationId xmlns:a16="http://schemas.microsoft.com/office/drawing/2014/main" id="{78E28FFE-1D17-4D5E-8CCC-A6DF412DBE56}"/>
            </a:ext>
          </a:extLst>
        </xdr:cNvPr>
        <xdr:cNvCxnSpPr/>
      </xdr:nvCxnSpPr>
      <xdr:spPr bwMode="auto">
        <a:xfrm flipV="1">
          <a:off x="6169318"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5.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24400E03-ED1E-4759-86BA-D839B0F36ABC}"/>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3682C47C-8F2E-4FAB-A0DB-B2FA952DDB38}"/>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F98B8420-C2EB-4C57-9754-7659BC648DDD}"/>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D0FF92FB-40B4-4C43-BF0A-0F673041165A}"/>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498DBD35-BFA2-4C63-A8C0-F6A3DBE94A55}"/>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92A6B0D-A563-40CD-9484-032944DCF553}"/>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7491A7BF-91AF-4F58-85F3-C068277E4A11}"/>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E29F1C42-E7E3-4796-B4C7-A7AE048E2683}"/>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3142BFCA-C2F1-49EB-B973-E9CE6727EB43}"/>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91D3DF4D-564F-4F1B-AD02-3B0456B2AF2D}"/>
            </a:ext>
          </a:extLst>
        </xdr:cNvPr>
        <xdr:cNvSpPr>
          <a:spLocks noChangeShapeType="1"/>
        </xdr:cNvSpPr>
      </xdr:nvSpPr>
      <xdr:spPr bwMode="auto">
        <a:xfrm flipV="1">
          <a:off x="78898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FCBDEBC0-0C91-4A56-93FC-3E12FC4A3CF2}"/>
            </a:ext>
          </a:extLst>
        </xdr:cNvPr>
        <xdr:cNvSpPr txBox="1">
          <a:spLocks noChangeArrowheads="1"/>
        </xdr:cNvSpPr>
      </xdr:nvSpPr>
      <xdr:spPr bwMode="auto">
        <a:xfrm>
          <a:off x="9979" y="766989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626106, 624223 --&gt; ORDER JUNI'22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AA827D89-792A-4F07-9E7D-A77AF7073F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2FA08B13-CC8C-4F72-95FE-3440E86F4590}"/>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84BA2C0E-F1DF-478A-95F4-EDFA68D77608}"/>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8FC04A3D-FDDB-445F-ABE5-63BE3AB711C0}"/>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888833E8-7976-4C20-BCFA-0C089AC2AABB}"/>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287BFF5A-DCC7-4BC3-A225-F7D83E2E2838}"/>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46C59CBF-ECD5-44CB-BC28-3DDB74A9029B}"/>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AF18763B-26BA-4850-A2ED-4C6C27704E4F}"/>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E794CBCC-2FE5-4F2F-B019-9A607B109536}"/>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EF1F2DC9-6751-44A0-9994-C26C5DBA6132}"/>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8EAE7EB3-C7CE-43A2-A8B5-545240C70665}"/>
            </a:ext>
          </a:extLst>
        </xdr:cNvPr>
        <xdr:cNvSpPr>
          <a:spLocks noChangeShapeType="1"/>
        </xdr:cNvSpPr>
      </xdr:nvSpPr>
      <xdr:spPr bwMode="auto">
        <a:xfrm flipV="1">
          <a:off x="79720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25DAD244-B5ED-4C1E-864F-625AA8145B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DCEC27AE-5F16-40D2-8CDC-7B1753FFC07C}"/>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F51E2FEF-C20E-4A2E-929B-43439AB899DE}"/>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7345994E-6E68-435D-AE88-2645737D2C47}"/>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3FEC5EF5-3B34-4815-9782-C74790203EA3}"/>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27ECBD20-C96B-4F4D-973E-C3C771396954}"/>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2" name="Straight Connector 31">
          <a:extLst>
            <a:ext uri="{FF2B5EF4-FFF2-40B4-BE49-F238E27FC236}">
              <a16:creationId xmlns:a16="http://schemas.microsoft.com/office/drawing/2014/main" id="{6A97EBE2-1202-4FDF-A377-6455E9243937}"/>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3" name="Straight Connector 32">
          <a:extLst>
            <a:ext uri="{FF2B5EF4-FFF2-40B4-BE49-F238E27FC236}">
              <a16:creationId xmlns:a16="http://schemas.microsoft.com/office/drawing/2014/main" id="{B92BECFA-D375-4E5E-A7EB-D1DB44518DE5}"/>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4" name="Straight Connector 33">
          <a:extLst>
            <a:ext uri="{FF2B5EF4-FFF2-40B4-BE49-F238E27FC236}">
              <a16:creationId xmlns:a16="http://schemas.microsoft.com/office/drawing/2014/main" id="{1D57B3A9-5603-46BF-BB7A-548718883B25}"/>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7" name="Straight Connector 36">
          <a:extLst>
            <a:ext uri="{FF2B5EF4-FFF2-40B4-BE49-F238E27FC236}">
              <a16:creationId xmlns:a16="http://schemas.microsoft.com/office/drawing/2014/main" id="{FE79F21A-71B0-482A-A3EC-5E0498A7EE03}"/>
            </a:ext>
          </a:extLst>
        </xdr:cNvPr>
        <xdr:cNvCxnSpPr/>
      </xdr:nvCxnSpPr>
      <xdr:spPr bwMode="auto">
        <a:xfrm flipV="1">
          <a:off x="5609024" y="4011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8" name="Straight Connector 37">
          <a:extLst>
            <a:ext uri="{FF2B5EF4-FFF2-40B4-BE49-F238E27FC236}">
              <a16:creationId xmlns:a16="http://schemas.microsoft.com/office/drawing/2014/main" id="{1BD8CC88-78B4-4036-BD35-579D9E29FA06}"/>
            </a:ext>
          </a:extLst>
        </xdr:cNvPr>
        <xdr:cNvCxnSpPr/>
      </xdr:nvCxnSpPr>
      <xdr:spPr bwMode="auto">
        <a:xfrm flipV="1">
          <a:off x="5609024" y="4011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6.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11785068-E1EB-4F55-B454-C0D130602B71}"/>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4581698E-F326-4C91-A71E-0983DD3B7209}"/>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B10C8BFB-141F-4665-944F-0CBCC155AC95}"/>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CFFEE6AC-1427-416A-9A7C-5F368B51F683}"/>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B0B42FCB-1F60-460E-AF66-92C31FAD1200}"/>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ED97495C-ECC8-40A8-8F24-247875311E6F}"/>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CB26A1C1-BF33-4F45-8376-A4834E744DF7}"/>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F69A4006-0C9D-402F-AC83-84F21D41D1DA}"/>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F310C4E6-7FDD-4881-A8AB-BA8B6F08D05E}"/>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A5981B6F-89AA-4BAB-96D9-80DA74C43D5A}"/>
            </a:ext>
          </a:extLst>
        </xdr:cNvPr>
        <xdr:cNvSpPr>
          <a:spLocks noChangeShapeType="1"/>
        </xdr:cNvSpPr>
      </xdr:nvSpPr>
      <xdr:spPr bwMode="auto">
        <a:xfrm flipV="1">
          <a:off x="78898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5ADB7347-94EA-45EF-B62D-D833973BD10D}"/>
            </a:ext>
          </a:extLst>
        </xdr:cNvPr>
        <xdr:cNvSpPr txBox="1">
          <a:spLocks noChangeArrowheads="1"/>
        </xdr:cNvSpPr>
      </xdr:nvSpPr>
      <xdr:spPr bwMode="auto">
        <a:xfrm>
          <a:off x="9979" y="741589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624223 --&gt; ORDER JUNI'22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8A64198C-6EDC-47D9-B1B7-ADBCC5DCDE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BA73847C-D5A2-4E48-8B15-6350F560F04C}"/>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E04C7500-FD51-4A20-9F1E-ACA9A5D6D5D5}"/>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30F715D0-1CA7-446F-8392-CCF2C5DADEB8}"/>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A1E4B171-1419-4D53-BFC6-C957E7D52732}"/>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6246DE29-BA2F-40DF-A103-CBA77FC52702}"/>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A599B144-45CD-4852-A5C0-4021480BEA9A}"/>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7DFE3BFA-E1E4-4492-BC3C-D0B8A75D5483}"/>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6A78D85C-48E6-43F2-9C54-BD86C917D642}"/>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6FEDAABB-7217-4D9A-8817-CA8D82227486}"/>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02843D01-A597-4EA1-A77D-637E94282B80}"/>
            </a:ext>
          </a:extLst>
        </xdr:cNvPr>
        <xdr:cNvSpPr>
          <a:spLocks noChangeShapeType="1"/>
        </xdr:cNvSpPr>
      </xdr:nvSpPr>
      <xdr:spPr bwMode="auto">
        <a:xfrm flipV="1">
          <a:off x="79720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D67DD122-B6BB-48DF-98F0-460D835794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26015B3B-0678-4230-A7E4-366D3E385C43}"/>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9849C5C1-0092-425A-B1B6-5BADEF1143C7}"/>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F0C38545-4FD2-426E-9D5A-2420FB381C83}"/>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AA272EF5-64B8-4E53-948B-3A1B425A3903}"/>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5" name="Straight Connector 34">
          <a:extLst>
            <a:ext uri="{FF2B5EF4-FFF2-40B4-BE49-F238E27FC236}">
              <a16:creationId xmlns:a16="http://schemas.microsoft.com/office/drawing/2014/main" id="{46637B82-D6E6-497B-B46C-8583D7F1B920}"/>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6" name="Straight Connector 35">
          <a:extLst>
            <a:ext uri="{FF2B5EF4-FFF2-40B4-BE49-F238E27FC236}">
              <a16:creationId xmlns:a16="http://schemas.microsoft.com/office/drawing/2014/main" id="{4330527B-59D2-4632-8D0F-8992975B05CD}"/>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7" name="Straight Connector 36">
          <a:extLst>
            <a:ext uri="{FF2B5EF4-FFF2-40B4-BE49-F238E27FC236}">
              <a16:creationId xmlns:a16="http://schemas.microsoft.com/office/drawing/2014/main" id="{8760F133-DAE3-4B1B-A4A0-6DDBDB76969E}"/>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8" name="Straight Connector 37">
          <a:extLst>
            <a:ext uri="{FF2B5EF4-FFF2-40B4-BE49-F238E27FC236}">
              <a16:creationId xmlns:a16="http://schemas.microsoft.com/office/drawing/2014/main" id="{2B5657E2-D934-4389-8F5D-04B30E7DB676}"/>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9" name="Straight Connector 38">
          <a:extLst>
            <a:ext uri="{FF2B5EF4-FFF2-40B4-BE49-F238E27FC236}">
              <a16:creationId xmlns:a16="http://schemas.microsoft.com/office/drawing/2014/main" id="{79F23B54-E62D-4630-AEC5-4893CB4F6F65}"/>
            </a:ext>
          </a:extLst>
        </xdr:cNvPr>
        <xdr:cNvCxnSpPr/>
      </xdr:nvCxnSpPr>
      <xdr:spPr bwMode="auto">
        <a:xfrm flipV="1">
          <a:off x="5609024"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0" name="Straight Connector 39">
          <a:extLst>
            <a:ext uri="{FF2B5EF4-FFF2-40B4-BE49-F238E27FC236}">
              <a16:creationId xmlns:a16="http://schemas.microsoft.com/office/drawing/2014/main" id="{AE78A325-8DC6-40BF-9E4D-95E9DEE59C0A}"/>
            </a:ext>
          </a:extLst>
        </xdr:cNvPr>
        <xdr:cNvCxnSpPr/>
      </xdr:nvCxnSpPr>
      <xdr:spPr bwMode="auto">
        <a:xfrm flipV="1">
          <a:off x="5609024" y="3757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7.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65297882-049B-4BFC-A616-3327DE2733A6}"/>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2F7C2F7C-C216-4167-9A2A-028AEAC37240}"/>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DA9BB4C5-E000-44BA-8A16-D025EE2D4C5E}"/>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97653EAA-18A5-4E78-9A56-688B08993CB5}"/>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CD601BEB-4B4E-41CA-8A30-1281CA7B5BA2}"/>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798F2846-0466-481F-BBA2-57520CCF96D9}"/>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AF3CEF4D-3116-44B4-B594-51B0D58CF34C}"/>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D0BED993-6A79-4A81-9A72-8806DA37F98C}"/>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9A3DE08D-2243-4F53-BB1A-80B51B94C31E}"/>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BA74456A-353D-4A35-8F52-5365095766C0}"/>
            </a:ext>
          </a:extLst>
        </xdr:cNvPr>
        <xdr:cNvSpPr>
          <a:spLocks noChangeShapeType="1"/>
        </xdr:cNvSpPr>
      </xdr:nvSpPr>
      <xdr:spPr bwMode="auto">
        <a:xfrm flipV="1">
          <a:off x="78898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44</xdr:row>
      <xdr:rowOff>37191</xdr:rowOff>
    </xdr:from>
    <xdr:to>
      <xdr:col>22</xdr:col>
      <xdr:colOff>286204</xdr:colOff>
      <xdr:row>48</xdr:row>
      <xdr:rowOff>119529</xdr:rowOff>
    </xdr:to>
    <xdr:sp macro="" textlink="">
      <xdr:nvSpPr>
        <xdr:cNvPr id="12" name="Text Box 14">
          <a:extLst>
            <a:ext uri="{FF2B5EF4-FFF2-40B4-BE49-F238E27FC236}">
              <a16:creationId xmlns:a16="http://schemas.microsoft.com/office/drawing/2014/main" id="{FC6B7ED0-8AAB-45AE-BA62-CB51F7AB6BC9}"/>
            </a:ext>
          </a:extLst>
        </xdr:cNvPr>
        <xdr:cNvSpPr txBox="1">
          <a:spLocks noChangeArrowheads="1"/>
        </xdr:cNvSpPr>
      </xdr:nvSpPr>
      <xdr:spPr bwMode="auto">
        <a:xfrm>
          <a:off x="9979" y="741589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626106, 624223 --&gt; ORDER JUNI'22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B4B00D27-015A-4767-BA21-A15E45A072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E1EC8A99-344F-46BE-8CC2-DD9CE847B63E}"/>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AD99D20B-E47E-4C47-8C6D-A708E6D4C652}"/>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F7EC5DB5-3E47-4D88-B105-3E21EA34E68F}"/>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CC2071FA-FDD5-4215-920B-E825A5CCEDB8}"/>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E37325A8-6391-4F3A-BF13-992E7F95CD66}"/>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35952AE2-EC43-4EE4-B78B-4F91D291A39F}"/>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773B245C-8BC4-459F-8794-9209B571F1C1}"/>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C167FF24-019F-44BF-8220-4FDB7296402E}"/>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C7C140D3-56C4-4396-B857-FF7EE4397FFF}"/>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7AF92EED-6103-4C38-9AF5-3D5188DC0E6E}"/>
            </a:ext>
          </a:extLst>
        </xdr:cNvPr>
        <xdr:cNvSpPr>
          <a:spLocks noChangeShapeType="1"/>
        </xdr:cNvSpPr>
      </xdr:nvSpPr>
      <xdr:spPr bwMode="auto">
        <a:xfrm flipV="1">
          <a:off x="79720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D24DA526-FF1D-426F-8DB5-827C481800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68884660-7FE6-4AFF-8F03-AC3AF6764931}"/>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3D10BCEC-E5AF-4BF0-B811-6E7FD71C2502}"/>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7FA83BDF-FD35-404A-BE3D-0D9C96D599CC}"/>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8C9C77E4-327F-451F-971F-C869548967B0}"/>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433ACD3E-F41B-430F-B30B-E7EDFBCD479F}"/>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A9FC6CF8-E4F6-4C6A-B4F5-623CDD5334EC}"/>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572CF4AE-A021-47C9-AC82-6A605AC77CCC}"/>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2" name="Straight Connector 31">
          <a:extLst>
            <a:ext uri="{FF2B5EF4-FFF2-40B4-BE49-F238E27FC236}">
              <a16:creationId xmlns:a16="http://schemas.microsoft.com/office/drawing/2014/main" id="{3AE4839C-62D8-4F38-9E93-0B51C8B015E0}"/>
            </a:ext>
          </a:extLst>
        </xdr:cNvPr>
        <xdr:cNvCxnSpPr/>
      </xdr:nvCxnSpPr>
      <xdr:spPr bwMode="auto">
        <a:xfrm flipV="1">
          <a:off x="560342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5" name="Straight Connector 34">
          <a:extLst>
            <a:ext uri="{FF2B5EF4-FFF2-40B4-BE49-F238E27FC236}">
              <a16:creationId xmlns:a16="http://schemas.microsoft.com/office/drawing/2014/main" id="{B20C0C91-8C83-499D-95E5-48E1A6108260}"/>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6" name="Straight Connector 35">
          <a:extLst>
            <a:ext uri="{FF2B5EF4-FFF2-40B4-BE49-F238E27FC236}">
              <a16:creationId xmlns:a16="http://schemas.microsoft.com/office/drawing/2014/main" id="{B5ADC525-D9C7-488E-A8D3-53837C28A56B}"/>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7" name="Straight Connector 36">
          <a:extLst>
            <a:ext uri="{FF2B5EF4-FFF2-40B4-BE49-F238E27FC236}">
              <a16:creationId xmlns:a16="http://schemas.microsoft.com/office/drawing/2014/main" id="{1344D2EF-74C5-4A89-83DC-7CCB81237EF3}"/>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8" name="Straight Connector 37">
          <a:extLst>
            <a:ext uri="{FF2B5EF4-FFF2-40B4-BE49-F238E27FC236}">
              <a16:creationId xmlns:a16="http://schemas.microsoft.com/office/drawing/2014/main" id="{1F5E7145-8EA3-4C32-AE2F-C4616945BE8D}"/>
            </a:ext>
          </a:extLst>
        </xdr:cNvPr>
        <xdr:cNvCxnSpPr/>
      </xdr:nvCxnSpPr>
      <xdr:spPr bwMode="auto">
        <a:xfrm flipV="1">
          <a:off x="5609024" y="3249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9" name="Straight Connector 38">
          <a:extLst>
            <a:ext uri="{FF2B5EF4-FFF2-40B4-BE49-F238E27FC236}">
              <a16:creationId xmlns:a16="http://schemas.microsoft.com/office/drawing/2014/main" id="{3641BE58-C0AC-40E0-A9D1-CAA6546F3DE0}"/>
            </a:ext>
          </a:extLst>
        </xdr:cNvPr>
        <xdr:cNvCxnSpPr/>
      </xdr:nvCxnSpPr>
      <xdr:spPr bwMode="auto">
        <a:xfrm flipV="1">
          <a:off x="5609024" y="4265492"/>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8.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FEA169E9-820A-44B2-9A08-E35AC70FD9BF}"/>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32B338FD-323F-4BF6-AC5F-A4A9F60E7ACB}"/>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4D66BD96-2B8A-45D5-9530-B73FF8FC77CC}"/>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DF70A5FA-986D-4671-977F-36D71E8CA1F1}"/>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74D0EAD7-BEF7-4228-BD45-85DE8EF6DBE0}"/>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7BF942A6-5CD3-40A5-8F7C-842E9E989824}"/>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088A2675-F874-4BCD-A3B6-A5987E121AF0}"/>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86FC4719-77D6-4D21-B6AE-1CAF6D128AF0}"/>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D21742CF-1758-442B-B645-354105E660C4}"/>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354A6297-3107-45FC-BE70-8B94B832ADE6}"/>
            </a:ext>
          </a:extLst>
        </xdr:cNvPr>
        <xdr:cNvSpPr>
          <a:spLocks noChangeShapeType="1"/>
        </xdr:cNvSpPr>
      </xdr:nvSpPr>
      <xdr:spPr bwMode="auto">
        <a:xfrm flipV="1">
          <a:off x="78898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22</xdr:col>
      <xdr:colOff>286204</xdr:colOff>
      <xdr:row>42</xdr:row>
      <xdr:rowOff>119529</xdr:rowOff>
    </xdr:to>
    <xdr:sp macro="" textlink="">
      <xdr:nvSpPr>
        <xdr:cNvPr id="12" name="Text Box 14">
          <a:extLst>
            <a:ext uri="{FF2B5EF4-FFF2-40B4-BE49-F238E27FC236}">
              <a16:creationId xmlns:a16="http://schemas.microsoft.com/office/drawing/2014/main" id="{C123652D-A160-464A-A4EC-144B4DF2A08B}"/>
            </a:ext>
          </a:extLst>
        </xdr:cNvPr>
        <xdr:cNvSpPr txBox="1">
          <a:spLocks noChangeArrowheads="1"/>
        </xdr:cNvSpPr>
      </xdr:nvSpPr>
      <xdr:spPr bwMode="auto">
        <a:xfrm>
          <a:off x="9979" y="9193891"/>
          <a:ext cx="1461452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626106, 624223 --&gt; ORDER JUNI'22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C45044CA-A380-45A9-A6D1-DB17674F1D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48C63763-2BD1-4479-93A5-2FB78947B74D}"/>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B15AEC85-816C-4EDA-93A8-E849263F2C7A}"/>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C85CDE74-7DDA-48C6-8DBE-F78C31620DFB}"/>
            </a:ext>
          </a:extLst>
        </xdr:cNvPr>
        <xdr:cNvSpPr>
          <a:spLocks noChangeShapeType="1"/>
        </xdr:cNvSpPr>
      </xdr:nvSpPr>
      <xdr:spPr bwMode="auto">
        <a:xfrm flipV="1">
          <a:off x="76231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92DDD0A5-5EC4-4C33-BF71-617B4690AC18}"/>
            </a:ext>
          </a:extLst>
        </xdr:cNvPr>
        <xdr:cNvSpPr>
          <a:spLocks noChangeShapeType="1"/>
        </xdr:cNvSpPr>
      </xdr:nvSpPr>
      <xdr:spPr bwMode="auto">
        <a:xfrm flipV="1">
          <a:off x="78517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E5D56D46-D7C2-401F-80B1-5FDC892C3A44}"/>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938AD12C-B3AD-4733-A5CD-FDAD417FC689}"/>
            </a:ext>
          </a:extLst>
        </xdr:cNvPr>
        <xdr:cNvSpPr>
          <a:spLocks noChangeShapeType="1"/>
        </xdr:cNvSpPr>
      </xdr:nvSpPr>
      <xdr:spPr bwMode="auto">
        <a:xfrm flipV="1">
          <a:off x="6677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171C6818-04EE-4AF0-B313-F8653E776643}"/>
            </a:ext>
          </a:extLst>
        </xdr:cNvPr>
        <xdr:cNvSpPr txBox="1">
          <a:spLocks noChangeArrowheads="1"/>
        </xdr:cNvSpPr>
      </xdr:nvSpPr>
      <xdr:spPr bwMode="auto">
        <a:xfrm>
          <a:off x="1253172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005</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556A01CC-A477-4583-A383-067D2B7425BA}"/>
            </a:ext>
          </a:extLst>
        </xdr:cNvPr>
        <xdr:cNvSpPr>
          <a:spLocks noChangeShapeType="1"/>
        </xdr:cNvSpPr>
      </xdr:nvSpPr>
      <xdr:spPr bwMode="auto">
        <a:xfrm flipV="1">
          <a:off x="687705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627B4ACF-0022-4D92-965E-02773854FEAC}"/>
            </a:ext>
          </a:extLst>
        </xdr:cNvPr>
        <xdr:cNvSpPr>
          <a:spLocks noChangeShapeType="1"/>
        </xdr:cNvSpPr>
      </xdr:nvSpPr>
      <xdr:spPr bwMode="auto">
        <a:xfrm flipV="1">
          <a:off x="76422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114AC5A8-C2BC-4A66-9F13-EB21BAE84FD6}"/>
            </a:ext>
          </a:extLst>
        </xdr:cNvPr>
        <xdr:cNvSpPr>
          <a:spLocks noChangeShapeType="1"/>
        </xdr:cNvSpPr>
      </xdr:nvSpPr>
      <xdr:spPr bwMode="auto">
        <a:xfrm flipV="1">
          <a:off x="797205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52EE1A0F-1B83-430A-B832-A84761DD92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B165DDF1-0484-4C13-A7B2-BBD9FC5C2863}"/>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AC1B2E91-EDAD-4192-90E6-1DEE2D14BBA2}"/>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B8FCEBA6-393B-44E6-85D5-5F986128E595}"/>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1ECB9809-5F9B-42E2-A564-45BA21DE80E5}"/>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3" name="Straight Connector 32">
          <a:extLst>
            <a:ext uri="{FF2B5EF4-FFF2-40B4-BE49-F238E27FC236}">
              <a16:creationId xmlns:a16="http://schemas.microsoft.com/office/drawing/2014/main" id="{FD497074-0966-4799-A658-6A479A3D4009}"/>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4" name="Straight Connector 33">
          <a:extLst>
            <a:ext uri="{FF2B5EF4-FFF2-40B4-BE49-F238E27FC236}">
              <a16:creationId xmlns:a16="http://schemas.microsoft.com/office/drawing/2014/main" id="{D780D256-76E4-4D1E-9D07-F3139B12A350}"/>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5" name="Straight Connector 34">
          <a:extLst>
            <a:ext uri="{FF2B5EF4-FFF2-40B4-BE49-F238E27FC236}">
              <a16:creationId xmlns:a16="http://schemas.microsoft.com/office/drawing/2014/main" id="{F9022FDF-EEB4-4CC7-B03F-D5AE5732C44A}"/>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6" name="Straight Connector 35">
          <a:extLst>
            <a:ext uri="{FF2B5EF4-FFF2-40B4-BE49-F238E27FC236}">
              <a16:creationId xmlns:a16="http://schemas.microsoft.com/office/drawing/2014/main" id="{E63C148F-9D85-4A81-AD97-3DEE31B91899}"/>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7" name="Straight Connector 36">
          <a:extLst>
            <a:ext uri="{FF2B5EF4-FFF2-40B4-BE49-F238E27FC236}">
              <a16:creationId xmlns:a16="http://schemas.microsoft.com/office/drawing/2014/main" id="{FC8E54ED-A53B-4EA5-8D52-0BF5B600CE16}"/>
            </a:ext>
          </a:extLst>
        </xdr:cNvPr>
        <xdr:cNvCxnSpPr/>
      </xdr:nvCxnSpPr>
      <xdr:spPr bwMode="auto">
        <a:xfrm flipV="1">
          <a:off x="560342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9" name="Straight Connector 38">
          <a:extLst>
            <a:ext uri="{FF2B5EF4-FFF2-40B4-BE49-F238E27FC236}">
              <a16:creationId xmlns:a16="http://schemas.microsoft.com/office/drawing/2014/main" id="{F43AAA52-D0B3-4C96-8BB8-15CE6B11CC0A}"/>
            </a:ext>
          </a:extLst>
        </xdr:cNvPr>
        <xdr:cNvCxnSpPr/>
      </xdr:nvCxnSpPr>
      <xdr:spPr bwMode="auto">
        <a:xfrm flipV="1">
          <a:off x="5603421" y="3269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0" name="Straight Connector 39">
          <a:extLst>
            <a:ext uri="{FF2B5EF4-FFF2-40B4-BE49-F238E27FC236}">
              <a16:creationId xmlns:a16="http://schemas.microsoft.com/office/drawing/2014/main" id="{0734B34C-1912-4AF8-BA2C-E00D6E281143}"/>
            </a:ext>
          </a:extLst>
        </xdr:cNvPr>
        <xdr:cNvCxnSpPr/>
      </xdr:nvCxnSpPr>
      <xdr:spPr bwMode="auto">
        <a:xfrm flipV="1">
          <a:off x="5603421" y="3269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1" name="Straight Connector 40">
          <a:extLst>
            <a:ext uri="{FF2B5EF4-FFF2-40B4-BE49-F238E27FC236}">
              <a16:creationId xmlns:a16="http://schemas.microsoft.com/office/drawing/2014/main" id="{3270B9A2-4B8D-4728-B804-16F70F0C30F5}"/>
            </a:ext>
          </a:extLst>
        </xdr:cNvPr>
        <xdr:cNvCxnSpPr/>
      </xdr:nvCxnSpPr>
      <xdr:spPr bwMode="auto">
        <a:xfrm flipV="1">
          <a:off x="5603421" y="3269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2" name="Straight Connector 41">
          <a:extLst>
            <a:ext uri="{FF2B5EF4-FFF2-40B4-BE49-F238E27FC236}">
              <a16:creationId xmlns:a16="http://schemas.microsoft.com/office/drawing/2014/main" id="{4862F766-FE04-4C32-8678-A2338E45CFEA}"/>
            </a:ext>
          </a:extLst>
        </xdr:cNvPr>
        <xdr:cNvCxnSpPr/>
      </xdr:nvCxnSpPr>
      <xdr:spPr bwMode="auto">
        <a:xfrm flipV="1">
          <a:off x="5603421" y="3269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3" name="Straight Connector 42">
          <a:extLst>
            <a:ext uri="{FF2B5EF4-FFF2-40B4-BE49-F238E27FC236}">
              <a16:creationId xmlns:a16="http://schemas.microsoft.com/office/drawing/2014/main" id="{C501AA58-078C-4C04-B4D6-84919967890E}"/>
            </a:ext>
          </a:extLst>
        </xdr:cNvPr>
        <xdr:cNvCxnSpPr/>
      </xdr:nvCxnSpPr>
      <xdr:spPr bwMode="auto">
        <a:xfrm flipV="1">
          <a:off x="5603421"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4" name="Straight Connector 43">
          <a:extLst>
            <a:ext uri="{FF2B5EF4-FFF2-40B4-BE49-F238E27FC236}">
              <a16:creationId xmlns:a16="http://schemas.microsoft.com/office/drawing/2014/main" id="{DE3CC9CB-CA5A-405A-83BA-6C17572363B5}"/>
            </a:ext>
          </a:extLst>
        </xdr:cNvPr>
        <xdr:cNvCxnSpPr/>
      </xdr:nvCxnSpPr>
      <xdr:spPr bwMode="auto">
        <a:xfrm flipV="1">
          <a:off x="5603421"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5" name="Straight Connector 44">
          <a:extLst>
            <a:ext uri="{FF2B5EF4-FFF2-40B4-BE49-F238E27FC236}">
              <a16:creationId xmlns:a16="http://schemas.microsoft.com/office/drawing/2014/main" id="{D2B94CA1-9EA6-4850-821E-3C19A5CD6938}"/>
            </a:ext>
          </a:extLst>
        </xdr:cNvPr>
        <xdr:cNvCxnSpPr/>
      </xdr:nvCxnSpPr>
      <xdr:spPr bwMode="auto">
        <a:xfrm flipV="1">
          <a:off x="5603421"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6" name="Straight Connector 45">
          <a:extLst>
            <a:ext uri="{FF2B5EF4-FFF2-40B4-BE49-F238E27FC236}">
              <a16:creationId xmlns:a16="http://schemas.microsoft.com/office/drawing/2014/main" id="{135A10E7-BECE-47E1-8E5C-E493C2344A0B}"/>
            </a:ext>
          </a:extLst>
        </xdr:cNvPr>
        <xdr:cNvCxnSpPr/>
      </xdr:nvCxnSpPr>
      <xdr:spPr bwMode="auto">
        <a:xfrm flipV="1">
          <a:off x="5603421"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47" name="Straight Connector 46">
          <a:extLst>
            <a:ext uri="{FF2B5EF4-FFF2-40B4-BE49-F238E27FC236}">
              <a16:creationId xmlns:a16="http://schemas.microsoft.com/office/drawing/2014/main" id="{E2D1D9F7-A071-4EDA-92F4-E94ED333EAEE}"/>
            </a:ext>
          </a:extLst>
        </xdr:cNvPr>
        <xdr:cNvCxnSpPr/>
      </xdr:nvCxnSpPr>
      <xdr:spPr bwMode="auto">
        <a:xfrm flipV="1">
          <a:off x="5603421"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9.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27694B34-82F6-46D3-BD13-CC9D1FE01332}"/>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EBECDF63-9664-4818-AD40-2BBDCECCF016}"/>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AE4E895C-AEA1-4AB4-A984-35B5E616EAE4}"/>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1077E6DC-E83F-49C4-8A18-51B512DF4625}"/>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E94400D7-7DF4-4F7D-8F72-A8AAEB8E1F1C}"/>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DB5BB711-5F0C-419F-9D62-BEBA1DD4915C}"/>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8B52883D-D15F-438A-98B7-127E216FC5F9}"/>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37FA0A72-663C-480F-A230-4A8D54B3D7AB}"/>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37091F51-A185-464A-9F75-1CAB11FD0567}"/>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686DDC8C-FAEC-46F0-A41C-81DBBB43E08B}"/>
            </a:ext>
          </a:extLst>
        </xdr:cNvPr>
        <xdr:cNvSpPr>
          <a:spLocks noChangeShapeType="1"/>
        </xdr:cNvSpPr>
      </xdr:nvSpPr>
      <xdr:spPr bwMode="auto">
        <a:xfrm flipV="1">
          <a:off x="7845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39</xdr:row>
      <xdr:rowOff>37191</xdr:rowOff>
    </xdr:from>
    <xdr:to>
      <xdr:col>22</xdr:col>
      <xdr:colOff>286204</xdr:colOff>
      <xdr:row>43</xdr:row>
      <xdr:rowOff>119529</xdr:rowOff>
    </xdr:to>
    <xdr:sp macro="" textlink="">
      <xdr:nvSpPr>
        <xdr:cNvPr id="12" name="Text Box 14">
          <a:extLst>
            <a:ext uri="{FF2B5EF4-FFF2-40B4-BE49-F238E27FC236}">
              <a16:creationId xmlns:a16="http://schemas.microsoft.com/office/drawing/2014/main" id="{920A9AEA-6505-49CC-8B88-EEC44A5706D3}"/>
            </a:ext>
          </a:extLst>
        </xdr:cNvPr>
        <xdr:cNvSpPr txBox="1">
          <a:spLocks noChangeArrowheads="1"/>
        </xdr:cNvSpPr>
      </xdr:nvSpPr>
      <xdr:spPr bwMode="auto">
        <a:xfrm>
          <a:off x="9979" y="7669891"/>
          <a:ext cx="145700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626106, 624223 --&gt; ORDER JUNI'22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678A3455-C8B9-48FF-9415-0F24DD060D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B26AAFA5-BB40-4B88-9BF6-38CE9C505323}"/>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0F7519FE-814C-4236-8417-EE92ECC22D5A}"/>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AF26AAB7-FE62-4F94-B539-36AE057C82F2}"/>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B03B4EA5-F273-49B1-A356-996E1B5F3AC6}"/>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ECFBDE40-C124-410D-B81F-16CC70ED53D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F570E416-6B2F-4F5C-9FFD-EE4E34E0FEF5}"/>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9D8206FF-BB56-4D2B-A709-5D9759AE5276}"/>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005</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916D3D0E-B42A-4800-9E1C-89917209F625}"/>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FBD61E6E-06E1-4BBD-AAFE-A3B8490B2BB7}"/>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C6597731-9EC8-47BA-8B77-9FA98AC91E70}"/>
            </a:ext>
          </a:extLst>
        </xdr:cNvPr>
        <xdr:cNvSpPr>
          <a:spLocks noChangeShapeType="1"/>
        </xdr:cNvSpPr>
      </xdr:nvSpPr>
      <xdr:spPr bwMode="auto">
        <a:xfrm flipV="1">
          <a:off x="79276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B4FEF460-8746-462D-8E40-0A65165EFC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06DC3864-2FF5-46D0-83BE-5651792980C6}"/>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D36954B6-307A-4019-A73B-65A134C1A73D}"/>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C1209774-5234-4658-98AA-D4340BA6E653}"/>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246769B3-4C59-427F-96F4-011DAD5885B9}"/>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19</xdr:row>
      <xdr:rowOff>134257</xdr:rowOff>
    </xdr:from>
    <xdr:to>
      <xdr:col>5</xdr:col>
      <xdr:colOff>707432</xdr:colOff>
      <xdr:row>19</xdr:row>
      <xdr:rowOff>150878</xdr:rowOff>
    </xdr:to>
    <xdr:cxnSp macro="">
      <xdr:nvCxnSpPr>
        <xdr:cNvPr id="29" name="Straight Connector 28">
          <a:extLst>
            <a:ext uri="{FF2B5EF4-FFF2-40B4-BE49-F238E27FC236}">
              <a16:creationId xmlns:a16="http://schemas.microsoft.com/office/drawing/2014/main" id="{5189EA0E-3E2A-428E-A411-33423EFE377F}"/>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19</xdr:row>
      <xdr:rowOff>134257</xdr:rowOff>
    </xdr:from>
    <xdr:to>
      <xdr:col>5</xdr:col>
      <xdr:colOff>707432</xdr:colOff>
      <xdr:row>19</xdr:row>
      <xdr:rowOff>150878</xdr:rowOff>
    </xdr:to>
    <xdr:cxnSp macro="">
      <xdr:nvCxnSpPr>
        <xdr:cNvPr id="30" name="Straight Connector 29">
          <a:extLst>
            <a:ext uri="{FF2B5EF4-FFF2-40B4-BE49-F238E27FC236}">
              <a16:creationId xmlns:a16="http://schemas.microsoft.com/office/drawing/2014/main" id="{A03BC0CD-20A0-48B9-8BC3-D96C376907EA}"/>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19</xdr:row>
      <xdr:rowOff>134257</xdr:rowOff>
    </xdr:from>
    <xdr:to>
      <xdr:col>5</xdr:col>
      <xdr:colOff>707432</xdr:colOff>
      <xdr:row>19</xdr:row>
      <xdr:rowOff>150878</xdr:rowOff>
    </xdr:to>
    <xdr:cxnSp macro="">
      <xdr:nvCxnSpPr>
        <xdr:cNvPr id="31" name="Straight Connector 30">
          <a:extLst>
            <a:ext uri="{FF2B5EF4-FFF2-40B4-BE49-F238E27FC236}">
              <a16:creationId xmlns:a16="http://schemas.microsoft.com/office/drawing/2014/main" id="{A3C6DDB1-9453-4C66-BBD5-A62E47BA7B8F}"/>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19</xdr:row>
      <xdr:rowOff>134257</xdr:rowOff>
    </xdr:from>
    <xdr:to>
      <xdr:col>5</xdr:col>
      <xdr:colOff>707432</xdr:colOff>
      <xdr:row>19</xdr:row>
      <xdr:rowOff>150878</xdr:rowOff>
    </xdr:to>
    <xdr:cxnSp macro="">
      <xdr:nvCxnSpPr>
        <xdr:cNvPr id="32" name="Straight Connector 31">
          <a:extLst>
            <a:ext uri="{FF2B5EF4-FFF2-40B4-BE49-F238E27FC236}">
              <a16:creationId xmlns:a16="http://schemas.microsoft.com/office/drawing/2014/main" id="{FB0B5CE0-1D8A-4F3F-8908-12363A27D815}"/>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19</xdr:row>
      <xdr:rowOff>134257</xdr:rowOff>
    </xdr:from>
    <xdr:to>
      <xdr:col>5</xdr:col>
      <xdr:colOff>707432</xdr:colOff>
      <xdr:row>19</xdr:row>
      <xdr:rowOff>150878</xdr:rowOff>
    </xdr:to>
    <xdr:cxnSp macro="">
      <xdr:nvCxnSpPr>
        <xdr:cNvPr id="33" name="Straight Connector 32">
          <a:extLst>
            <a:ext uri="{FF2B5EF4-FFF2-40B4-BE49-F238E27FC236}">
              <a16:creationId xmlns:a16="http://schemas.microsoft.com/office/drawing/2014/main" id="{3F70AA9C-4ABF-4C84-A2C9-06B8D7957D37}"/>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19</xdr:row>
      <xdr:rowOff>134257</xdr:rowOff>
    </xdr:from>
    <xdr:to>
      <xdr:col>5</xdr:col>
      <xdr:colOff>707432</xdr:colOff>
      <xdr:row>19</xdr:row>
      <xdr:rowOff>150878</xdr:rowOff>
    </xdr:to>
    <xdr:cxnSp macro="">
      <xdr:nvCxnSpPr>
        <xdr:cNvPr id="34" name="Straight Connector 33">
          <a:extLst>
            <a:ext uri="{FF2B5EF4-FFF2-40B4-BE49-F238E27FC236}">
              <a16:creationId xmlns:a16="http://schemas.microsoft.com/office/drawing/2014/main" id="{C821F0D7-F621-454B-9CF4-43C0CA83C3CC}"/>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19</xdr:row>
      <xdr:rowOff>134257</xdr:rowOff>
    </xdr:from>
    <xdr:to>
      <xdr:col>5</xdr:col>
      <xdr:colOff>707432</xdr:colOff>
      <xdr:row>19</xdr:row>
      <xdr:rowOff>150878</xdr:rowOff>
    </xdr:to>
    <xdr:cxnSp macro="">
      <xdr:nvCxnSpPr>
        <xdr:cNvPr id="35" name="Straight Connector 34">
          <a:extLst>
            <a:ext uri="{FF2B5EF4-FFF2-40B4-BE49-F238E27FC236}">
              <a16:creationId xmlns:a16="http://schemas.microsoft.com/office/drawing/2014/main" id="{7B45E983-377B-4095-9A3D-0C9B13FEF579}"/>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19</xdr:row>
      <xdr:rowOff>134257</xdr:rowOff>
    </xdr:from>
    <xdr:to>
      <xdr:col>5</xdr:col>
      <xdr:colOff>707432</xdr:colOff>
      <xdr:row>19</xdr:row>
      <xdr:rowOff>150878</xdr:rowOff>
    </xdr:to>
    <xdr:cxnSp macro="">
      <xdr:nvCxnSpPr>
        <xdr:cNvPr id="36" name="Straight Connector 35">
          <a:extLst>
            <a:ext uri="{FF2B5EF4-FFF2-40B4-BE49-F238E27FC236}">
              <a16:creationId xmlns:a16="http://schemas.microsoft.com/office/drawing/2014/main" id="{8DFFC8A4-FAC1-4DE0-A6A4-0A37CF0844DA}"/>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19</xdr:row>
      <xdr:rowOff>134257</xdr:rowOff>
    </xdr:from>
    <xdr:to>
      <xdr:col>5</xdr:col>
      <xdr:colOff>707432</xdr:colOff>
      <xdr:row>19</xdr:row>
      <xdr:rowOff>150878</xdr:rowOff>
    </xdr:to>
    <xdr:cxnSp macro="">
      <xdr:nvCxnSpPr>
        <xdr:cNvPr id="37" name="Straight Connector 36">
          <a:extLst>
            <a:ext uri="{FF2B5EF4-FFF2-40B4-BE49-F238E27FC236}">
              <a16:creationId xmlns:a16="http://schemas.microsoft.com/office/drawing/2014/main" id="{53A29624-677D-49C7-A169-B0D064FF30E6}"/>
            </a:ext>
          </a:extLst>
        </xdr:cNvPr>
        <xdr:cNvCxnSpPr/>
      </xdr:nvCxnSpPr>
      <xdr:spPr bwMode="auto">
        <a:xfrm flipV="1">
          <a:off x="55589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21</xdr:row>
      <xdr:rowOff>134257</xdr:rowOff>
    </xdr:from>
    <xdr:to>
      <xdr:col>5</xdr:col>
      <xdr:colOff>707432</xdr:colOff>
      <xdr:row>21</xdr:row>
      <xdr:rowOff>150878</xdr:rowOff>
    </xdr:to>
    <xdr:cxnSp macro="">
      <xdr:nvCxnSpPr>
        <xdr:cNvPr id="48" name="Straight Connector 47">
          <a:extLst>
            <a:ext uri="{FF2B5EF4-FFF2-40B4-BE49-F238E27FC236}">
              <a16:creationId xmlns:a16="http://schemas.microsoft.com/office/drawing/2014/main" id="{6A3FF140-B468-41C0-A9A6-1C63FE76E126}"/>
            </a:ext>
          </a:extLst>
        </xdr:cNvPr>
        <xdr:cNvCxnSpPr/>
      </xdr:nvCxnSpPr>
      <xdr:spPr bwMode="auto">
        <a:xfrm flipV="1">
          <a:off x="55589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21</xdr:row>
      <xdr:rowOff>134257</xdr:rowOff>
    </xdr:from>
    <xdr:to>
      <xdr:col>5</xdr:col>
      <xdr:colOff>707432</xdr:colOff>
      <xdr:row>21</xdr:row>
      <xdr:rowOff>150878</xdr:rowOff>
    </xdr:to>
    <xdr:cxnSp macro="">
      <xdr:nvCxnSpPr>
        <xdr:cNvPr id="49" name="Straight Connector 48">
          <a:extLst>
            <a:ext uri="{FF2B5EF4-FFF2-40B4-BE49-F238E27FC236}">
              <a16:creationId xmlns:a16="http://schemas.microsoft.com/office/drawing/2014/main" id="{BB08D7D5-254B-47DA-A46B-02228AB8C822}"/>
            </a:ext>
          </a:extLst>
        </xdr:cNvPr>
        <xdr:cNvCxnSpPr/>
      </xdr:nvCxnSpPr>
      <xdr:spPr bwMode="auto">
        <a:xfrm flipV="1">
          <a:off x="55589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21</xdr:row>
      <xdr:rowOff>134257</xdr:rowOff>
    </xdr:from>
    <xdr:to>
      <xdr:col>5</xdr:col>
      <xdr:colOff>707432</xdr:colOff>
      <xdr:row>21</xdr:row>
      <xdr:rowOff>150878</xdr:rowOff>
    </xdr:to>
    <xdr:cxnSp macro="">
      <xdr:nvCxnSpPr>
        <xdr:cNvPr id="50" name="Straight Connector 49">
          <a:extLst>
            <a:ext uri="{FF2B5EF4-FFF2-40B4-BE49-F238E27FC236}">
              <a16:creationId xmlns:a16="http://schemas.microsoft.com/office/drawing/2014/main" id="{502545F1-0F0D-4CF3-8090-FC511F20D9F1}"/>
            </a:ext>
          </a:extLst>
        </xdr:cNvPr>
        <xdr:cNvCxnSpPr/>
      </xdr:nvCxnSpPr>
      <xdr:spPr bwMode="auto">
        <a:xfrm flipV="1">
          <a:off x="55589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21</xdr:row>
      <xdr:rowOff>134257</xdr:rowOff>
    </xdr:from>
    <xdr:to>
      <xdr:col>5</xdr:col>
      <xdr:colOff>707432</xdr:colOff>
      <xdr:row>21</xdr:row>
      <xdr:rowOff>150878</xdr:rowOff>
    </xdr:to>
    <xdr:cxnSp macro="">
      <xdr:nvCxnSpPr>
        <xdr:cNvPr id="51" name="Straight Connector 50">
          <a:extLst>
            <a:ext uri="{FF2B5EF4-FFF2-40B4-BE49-F238E27FC236}">
              <a16:creationId xmlns:a16="http://schemas.microsoft.com/office/drawing/2014/main" id="{4D53CF51-3FA3-4983-B02C-8CA6D69FF8A4}"/>
            </a:ext>
          </a:extLst>
        </xdr:cNvPr>
        <xdr:cNvCxnSpPr/>
      </xdr:nvCxnSpPr>
      <xdr:spPr bwMode="auto">
        <a:xfrm flipV="1">
          <a:off x="55589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21</xdr:row>
      <xdr:rowOff>134257</xdr:rowOff>
    </xdr:from>
    <xdr:to>
      <xdr:col>5</xdr:col>
      <xdr:colOff>707432</xdr:colOff>
      <xdr:row>21</xdr:row>
      <xdr:rowOff>150878</xdr:rowOff>
    </xdr:to>
    <xdr:cxnSp macro="">
      <xdr:nvCxnSpPr>
        <xdr:cNvPr id="52" name="Straight Connector 51">
          <a:extLst>
            <a:ext uri="{FF2B5EF4-FFF2-40B4-BE49-F238E27FC236}">
              <a16:creationId xmlns:a16="http://schemas.microsoft.com/office/drawing/2014/main" id="{FBA7D370-70AA-4BFE-A54B-97DFE1D06046}"/>
            </a:ext>
          </a:extLst>
        </xdr:cNvPr>
        <xdr:cNvCxnSpPr/>
      </xdr:nvCxnSpPr>
      <xdr:spPr bwMode="auto">
        <a:xfrm flipV="1">
          <a:off x="55589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0.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DA459265-9DDA-408E-A2CF-B2279C32A08E}"/>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43CC0C7A-1649-4AB7-BEB4-0109C932923A}"/>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7B73DEA9-5D95-4634-9A41-C4CDDEF95EF2}"/>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E469E366-CFC4-4FAC-91DC-A1E41EEA43CE}"/>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F7CD0775-D17F-4E05-8CE1-03F6C632C8BB}"/>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21BCF07-FC01-4AD9-AAE3-2FA039746F3C}"/>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FB8411C4-9DD3-462A-9800-ECACEBA3F8FA}"/>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54FAF548-3F09-489D-B5D6-CECDD32079E1}"/>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0B534437-926C-4EA1-BEE4-87D174439211}"/>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AE4347E9-21C4-4E11-BC15-7897D1914D5E}"/>
            </a:ext>
          </a:extLst>
        </xdr:cNvPr>
        <xdr:cNvSpPr>
          <a:spLocks noChangeShapeType="1"/>
        </xdr:cNvSpPr>
      </xdr:nvSpPr>
      <xdr:spPr bwMode="auto">
        <a:xfrm flipV="1">
          <a:off x="7845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A4A3541F-BAE2-42F2-B8E8-9637B514AB50}"/>
            </a:ext>
          </a:extLst>
        </xdr:cNvPr>
        <xdr:cNvSpPr txBox="1">
          <a:spLocks noChangeArrowheads="1"/>
        </xdr:cNvSpPr>
      </xdr:nvSpPr>
      <xdr:spPr bwMode="auto">
        <a:xfrm>
          <a:off x="9979" y="7923891"/>
          <a:ext cx="145700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626106 --&gt; ORDER JUNI'22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BC4C6539-60BE-4983-8F5E-E8B0E090F4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0F34739A-9D74-40F2-830D-64A7C46F87B9}"/>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05D795EC-6878-4B21-8278-6A45FF1B5161}"/>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65E62253-66E8-4D61-B41B-5D73316EAB5E}"/>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B59D771B-B27F-4385-A156-095673491FAE}"/>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C83171CA-9B72-4684-9785-8287DE85FAA5}"/>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330604FD-36B4-49A6-84E1-A5D6B6546271}"/>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A9031113-9E9D-47C0-A1B9-7E17278C33B4}"/>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005</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C1F8B1BC-1B57-4CD9-B137-CBA208958977}"/>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9158018D-8072-4412-A1AE-7898095653C4}"/>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67EA7505-4551-4F80-B0DD-066E0DD4959F}"/>
            </a:ext>
          </a:extLst>
        </xdr:cNvPr>
        <xdr:cNvSpPr>
          <a:spLocks noChangeShapeType="1"/>
        </xdr:cNvSpPr>
      </xdr:nvSpPr>
      <xdr:spPr bwMode="auto">
        <a:xfrm flipV="1">
          <a:off x="79276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C852A0E2-81A3-4E8F-9002-2B471D9C69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C02D15D9-5BF9-4B68-8B30-F66B7910449E}"/>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85424B30-3766-4D02-A945-6EB369219689}"/>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6B0CD420-4B9D-4E16-A2F5-421EC7F7E188}"/>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04DE4364-B62E-4E36-8FC8-B35F7B9AF77D}"/>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43" name="Straight Connector 42">
          <a:extLst>
            <a:ext uri="{FF2B5EF4-FFF2-40B4-BE49-F238E27FC236}">
              <a16:creationId xmlns:a16="http://schemas.microsoft.com/office/drawing/2014/main" id="{F6CC7160-7D45-4CA3-B72D-0E75C28B0767}"/>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4" name="Straight Connector 43">
          <a:extLst>
            <a:ext uri="{FF2B5EF4-FFF2-40B4-BE49-F238E27FC236}">
              <a16:creationId xmlns:a16="http://schemas.microsoft.com/office/drawing/2014/main" id="{54A56C82-286C-48BA-AFF0-6FBE7E6DD979}"/>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5" name="Straight Connector 44">
          <a:extLst>
            <a:ext uri="{FF2B5EF4-FFF2-40B4-BE49-F238E27FC236}">
              <a16:creationId xmlns:a16="http://schemas.microsoft.com/office/drawing/2014/main" id="{F6737245-0449-46D9-92E2-33EA3D41C803}"/>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6" name="Straight Connector 45">
          <a:extLst>
            <a:ext uri="{FF2B5EF4-FFF2-40B4-BE49-F238E27FC236}">
              <a16:creationId xmlns:a16="http://schemas.microsoft.com/office/drawing/2014/main" id="{4EF27499-9FF3-42C5-8B7E-E23ACA213FBA}"/>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7" name="Straight Connector 46">
          <a:extLst>
            <a:ext uri="{FF2B5EF4-FFF2-40B4-BE49-F238E27FC236}">
              <a16:creationId xmlns:a16="http://schemas.microsoft.com/office/drawing/2014/main" id="{F422D9CC-D8EC-4789-B119-C27F06E32EA4}"/>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8" name="Straight Connector 47">
          <a:extLst>
            <a:ext uri="{FF2B5EF4-FFF2-40B4-BE49-F238E27FC236}">
              <a16:creationId xmlns:a16="http://schemas.microsoft.com/office/drawing/2014/main" id="{BED2019D-726B-4C5F-8BF7-A532ED7E17B4}"/>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49" name="Straight Connector 48">
          <a:extLst>
            <a:ext uri="{FF2B5EF4-FFF2-40B4-BE49-F238E27FC236}">
              <a16:creationId xmlns:a16="http://schemas.microsoft.com/office/drawing/2014/main" id="{4D4909C3-42D7-4D26-9D28-A4C2ED52853E}"/>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50" name="Straight Connector 49">
          <a:extLst>
            <a:ext uri="{FF2B5EF4-FFF2-40B4-BE49-F238E27FC236}">
              <a16:creationId xmlns:a16="http://schemas.microsoft.com/office/drawing/2014/main" id="{701BE6B1-5E12-4DFD-B395-BD965A298260}"/>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51" name="Straight Connector 50">
          <a:extLst>
            <a:ext uri="{FF2B5EF4-FFF2-40B4-BE49-F238E27FC236}">
              <a16:creationId xmlns:a16="http://schemas.microsoft.com/office/drawing/2014/main" id="{2BE3D028-7463-43AF-B3BF-2272169106FF}"/>
            </a:ext>
          </a:extLst>
        </xdr:cNvPr>
        <xdr:cNvCxnSpPr/>
      </xdr:nvCxnSpPr>
      <xdr:spPr bwMode="auto">
        <a:xfrm flipV="1">
          <a:off x="5563734" y="3523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52" name="Straight Connector 51">
          <a:extLst>
            <a:ext uri="{FF2B5EF4-FFF2-40B4-BE49-F238E27FC236}">
              <a16:creationId xmlns:a16="http://schemas.microsoft.com/office/drawing/2014/main" id="{35D69AC1-98D7-4895-93AA-6B5972B69B16}"/>
            </a:ext>
          </a:extLst>
        </xdr:cNvPr>
        <xdr:cNvCxnSpPr/>
      </xdr:nvCxnSpPr>
      <xdr:spPr bwMode="auto">
        <a:xfrm flipV="1">
          <a:off x="5563734" y="4031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53" name="Straight Connector 52">
          <a:extLst>
            <a:ext uri="{FF2B5EF4-FFF2-40B4-BE49-F238E27FC236}">
              <a16:creationId xmlns:a16="http://schemas.microsoft.com/office/drawing/2014/main" id="{68A2D808-D79A-4F43-97C9-8A6F4DCAEA19}"/>
            </a:ext>
          </a:extLst>
        </xdr:cNvPr>
        <xdr:cNvCxnSpPr/>
      </xdr:nvCxnSpPr>
      <xdr:spPr bwMode="auto">
        <a:xfrm flipV="1">
          <a:off x="5563734" y="4031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54" name="Straight Connector 53">
          <a:extLst>
            <a:ext uri="{FF2B5EF4-FFF2-40B4-BE49-F238E27FC236}">
              <a16:creationId xmlns:a16="http://schemas.microsoft.com/office/drawing/2014/main" id="{DF93D76E-AC25-44BB-A4B9-EB1A6F2739D4}"/>
            </a:ext>
          </a:extLst>
        </xdr:cNvPr>
        <xdr:cNvCxnSpPr/>
      </xdr:nvCxnSpPr>
      <xdr:spPr bwMode="auto">
        <a:xfrm flipV="1">
          <a:off x="5563734" y="4031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55" name="Straight Connector 54">
          <a:extLst>
            <a:ext uri="{FF2B5EF4-FFF2-40B4-BE49-F238E27FC236}">
              <a16:creationId xmlns:a16="http://schemas.microsoft.com/office/drawing/2014/main" id="{151DE406-29A9-49DE-A639-FF3F5B8D0C29}"/>
            </a:ext>
          </a:extLst>
        </xdr:cNvPr>
        <xdr:cNvCxnSpPr/>
      </xdr:nvCxnSpPr>
      <xdr:spPr bwMode="auto">
        <a:xfrm flipV="1">
          <a:off x="5563734" y="4031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56" name="Straight Connector 55">
          <a:extLst>
            <a:ext uri="{FF2B5EF4-FFF2-40B4-BE49-F238E27FC236}">
              <a16:creationId xmlns:a16="http://schemas.microsoft.com/office/drawing/2014/main" id="{3007B0A7-96BC-424C-9B0F-BCE78347B54A}"/>
            </a:ext>
          </a:extLst>
        </xdr:cNvPr>
        <xdr:cNvCxnSpPr/>
      </xdr:nvCxnSpPr>
      <xdr:spPr bwMode="auto">
        <a:xfrm flipV="1">
          <a:off x="5563734" y="4031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1.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1EB801BC-55E5-4C38-9E3B-DFDC3B623A82}"/>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1C7D3D4C-AF1E-4613-BB0F-4984A4B2AA45}"/>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A25E7520-E89E-46AA-8FC6-58FCF6D5EED3}"/>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D4EF2E58-A3E8-46D7-A165-C704BA9539B4}"/>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B0FC77CC-3CF7-45D4-BD2D-1869E0A157B6}"/>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382E4F09-9A08-46FC-A9B8-1ED9A615CD5F}"/>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383DB1A1-2F3F-49C4-BAA4-8B0DC6B90D7B}"/>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13C0CC74-A304-473E-B675-355C239469D7}"/>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CAFD57B3-816B-42DD-A23B-B755232F7B18}"/>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1499D445-F8E2-4BAB-BD17-551415D084EA}"/>
            </a:ext>
          </a:extLst>
        </xdr:cNvPr>
        <xdr:cNvSpPr>
          <a:spLocks noChangeShapeType="1"/>
        </xdr:cNvSpPr>
      </xdr:nvSpPr>
      <xdr:spPr bwMode="auto">
        <a:xfrm flipV="1">
          <a:off x="7845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2B8387F1-9904-4499-BB4E-6B7A2B29AD3A}"/>
            </a:ext>
          </a:extLst>
        </xdr:cNvPr>
        <xdr:cNvSpPr txBox="1">
          <a:spLocks noChangeArrowheads="1"/>
        </xdr:cNvSpPr>
      </xdr:nvSpPr>
      <xdr:spPr bwMode="auto">
        <a:xfrm>
          <a:off x="9979" y="7923891"/>
          <a:ext cx="145700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626106 --&gt; ORDER JUNI'22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59DAD7F1-C68B-489E-92C8-C0D805E5DF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68BA9ABC-B3A7-4D72-AB8C-9C792723ED04}"/>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814BBE65-4630-4CC5-B271-EFFC793C428F}"/>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FE3EBBA5-1BBC-4D8F-83A2-548F68799361}"/>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C9C7484E-B383-4809-822E-AFF4555E10ED}"/>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99D32689-A75C-4C99-B30D-658E08E1BC6A}"/>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4843FC99-0699-485F-BAD2-F2897536EB7E}"/>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30AACDA9-D492-428D-A771-E191168DEFB7}"/>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005</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37D798C7-F754-4389-B985-0033196C0857}"/>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6538E6A2-40A5-4B65-9CA1-865300045F8F}"/>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4216AF9C-BF22-497D-AC7C-7A83B1BE3322}"/>
            </a:ext>
          </a:extLst>
        </xdr:cNvPr>
        <xdr:cNvSpPr>
          <a:spLocks noChangeShapeType="1"/>
        </xdr:cNvSpPr>
      </xdr:nvSpPr>
      <xdr:spPr bwMode="auto">
        <a:xfrm flipV="1">
          <a:off x="79276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C98C6DC5-ED30-4F90-9EE3-0400BE1CF5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28B37221-44F8-4E88-AA05-4AA84D921472}"/>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03237A75-4DF4-4011-B9D5-F691D14634C9}"/>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1AFE67A7-2C09-4836-A348-180C01C2DDA9}"/>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F13C87CD-798A-4BC2-92D2-B4F08F0A61A9}"/>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221796</xdr:colOff>
      <xdr:row>18</xdr:row>
      <xdr:rowOff>158070</xdr:rowOff>
    </xdr:from>
    <xdr:to>
      <xdr:col>5</xdr:col>
      <xdr:colOff>691557</xdr:colOff>
      <xdr:row>18</xdr:row>
      <xdr:rowOff>174691</xdr:rowOff>
    </xdr:to>
    <xdr:cxnSp macro="">
      <xdr:nvCxnSpPr>
        <xdr:cNvPr id="40" name="Straight Connector 39">
          <a:extLst>
            <a:ext uri="{FF2B5EF4-FFF2-40B4-BE49-F238E27FC236}">
              <a16:creationId xmlns:a16="http://schemas.microsoft.com/office/drawing/2014/main" id="{6334CDCC-B012-47CE-9E69-964D806DE9E1}"/>
            </a:ext>
          </a:extLst>
        </xdr:cNvPr>
        <xdr:cNvCxnSpPr/>
      </xdr:nvCxnSpPr>
      <xdr:spPr bwMode="auto">
        <a:xfrm flipV="1">
          <a:off x="5547859" y="329338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245608</xdr:colOff>
      <xdr:row>20</xdr:row>
      <xdr:rowOff>158070</xdr:rowOff>
    </xdr:from>
    <xdr:to>
      <xdr:col>5</xdr:col>
      <xdr:colOff>715369</xdr:colOff>
      <xdr:row>20</xdr:row>
      <xdr:rowOff>174691</xdr:rowOff>
    </xdr:to>
    <xdr:cxnSp macro="">
      <xdr:nvCxnSpPr>
        <xdr:cNvPr id="41" name="Straight Connector 40">
          <a:extLst>
            <a:ext uri="{FF2B5EF4-FFF2-40B4-BE49-F238E27FC236}">
              <a16:creationId xmlns:a16="http://schemas.microsoft.com/office/drawing/2014/main" id="{D7F2FAF2-73C5-433C-99D4-0EF48C7C8FAC}"/>
            </a:ext>
          </a:extLst>
        </xdr:cNvPr>
        <xdr:cNvCxnSpPr/>
      </xdr:nvCxnSpPr>
      <xdr:spPr bwMode="auto">
        <a:xfrm flipV="1">
          <a:off x="5571671" y="380138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2.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C58F68A6-A60D-4AEA-924C-4234786A6934}"/>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0A7D94E4-29B6-4854-94E0-F8A05C667119}"/>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9200A5BA-030F-4F75-9444-E4DE90D47239}"/>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61208153-3C99-4218-AA5E-59E707E12794}"/>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EF8AD1AA-3619-4F1E-B4F3-44215AC61A2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B5CA18DD-B4F6-4F9B-8AC4-B1588BAB8612}"/>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C352061F-81D0-40D0-9A79-32A772F29F28}"/>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D53C57F4-C338-4781-B0DA-821388703198}"/>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F024558B-2E93-405B-943F-AF2F8A3F4444}"/>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22234A0D-0680-4706-B30C-75AD4087A9AF}"/>
            </a:ext>
          </a:extLst>
        </xdr:cNvPr>
        <xdr:cNvSpPr>
          <a:spLocks noChangeShapeType="1"/>
        </xdr:cNvSpPr>
      </xdr:nvSpPr>
      <xdr:spPr bwMode="auto">
        <a:xfrm flipV="1">
          <a:off x="7845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36</xdr:row>
      <xdr:rowOff>37191</xdr:rowOff>
    </xdr:from>
    <xdr:to>
      <xdr:col>22</xdr:col>
      <xdr:colOff>286204</xdr:colOff>
      <xdr:row>40</xdr:row>
      <xdr:rowOff>119529</xdr:rowOff>
    </xdr:to>
    <xdr:sp macro="" textlink="">
      <xdr:nvSpPr>
        <xdr:cNvPr id="12" name="Text Box 14">
          <a:extLst>
            <a:ext uri="{FF2B5EF4-FFF2-40B4-BE49-F238E27FC236}">
              <a16:creationId xmlns:a16="http://schemas.microsoft.com/office/drawing/2014/main" id="{77CDA791-F78E-466C-A99C-4A65121CE36E}"/>
            </a:ext>
          </a:extLst>
        </xdr:cNvPr>
        <xdr:cNvSpPr txBox="1">
          <a:spLocks noChangeArrowheads="1"/>
        </xdr:cNvSpPr>
      </xdr:nvSpPr>
      <xdr:spPr bwMode="auto">
        <a:xfrm>
          <a:off x="9979" y="7923891"/>
          <a:ext cx="145700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626106 --&gt; ORDER JUNI'22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EB43EA5B-6523-4ABE-B109-2ABCCEBC85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7B0FD052-DBBA-4AB8-89E7-0B7FCB8C5CBC}"/>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8813A035-FB5C-47F3-980F-30283146C484}"/>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360B7FFE-C5B5-4012-9D22-5FDBC19FC102}"/>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99555EC8-C0F6-4CE7-99D8-CFB9E1026B99}"/>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71EEB7EE-9F13-481D-9C3F-C0D540E22B40}"/>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B8889CB5-1F53-4506-9FCA-316119AFDFE9}"/>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ADE0E0F1-06F7-430A-BB86-C5C7C5DB2AC2}"/>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JULI 005</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050B86BB-3F58-4D10-B784-095C7D138074}"/>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79F9F731-3BB9-4CD4-94FA-469D3025AD2A}"/>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3E5819D8-C750-4EA0-9E14-0FF76112E9E4}"/>
            </a:ext>
          </a:extLst>
        </xdr:cNvPr>
        <xdr:cNvSpPr>
          <a:spLocks noChangeShapeType="1"/>
        </xdr:cNvSpPr>
      </xdr:nvSpPr>
      <xdr:spPr bwMode="auto">
        <a:xfrm flipV="1">
          <a:off x="79276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1F4CAFC1-619F-4C87-8CDE-45D854A31B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1D757429-F0A2-4177-B869-F22767908E33}"/>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F4D49479-38ED-44D9-9E38-87D10FE294A8}"/>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7FF72CCF-84DB-4027-9F06-79A3458B2293}"/>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F03A45FF-A1CD-4B9C-AB5F-0FB592B7965B}"/>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20</xdr:row>
      <xdr:rowOff>134257</xdr:rowOff>
    </xdr:from>
    <xdr:to>
      <xdr:col>5</xdr:col>
      <xdr:colOff>707432</xdr:colOff>
      <xdr:row>20</xdr:row>
      <xdr:rowOff>150878</xdr:rowOff>
    </xdr:to>
    <xdr:cxnSp macro="">
      <xdr:nvCxnSpPr>
        <xdr:cNvPr id="43" name="Straight Connector 42">
          <a:extLst>
            <a:ext uri="{FF2B5EF4-FFF2-40B4-BE49-F238E27FC236}">
              <a16:creationId xmlns:a16="http://schemas.microsoft.com/office/drawing/2014/main" id="{F07497DE-CF20-4885-982F-4D6E01A08C23}"/>
            </a:ext>
          </a:extLst>
        </xdr:cNvPr>
        <xdr:cNvCxnSpPr/>
      </xdr:nvCxnSpPr>
      <xdr:spPr bwMode="auto">
        <a:xfrm flipV="1">
          <a:off x="5563734" y="4031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229733</xdr:colOff>
      <xdr:row>18</xdr:row>
      <xdr:rowOff>158070</xdr:rowOff>
    </xdr:from>
    <xdr:to>
      <xdr:col>5</xdr:col>
      <xdr:colOff>699494</xdr:colOff>
      <xdr:row>18</xdr:row>
      <xdr:rowOff>174691</xdr:rowOff>
    </xdr:to>
    <xdr:cxnSp macro="">
      <xdr:nvCxnSpPr>
        <xdr:cNvPr id="44" name="Straight Connector 43">
          <a:extLst>
            <a:ext uri="{FF2B5EF4-FFF2-40B4-BE49-F238E27FC236}">
              <a16:creationId xmlns:a16="http://schemas.microsoft.com/office/drawing/2014/main" id="{24C23F97-9B30-4141-9C23-A6CD6DD87034}"/>
            </a:ext>
          </a:extLst>
        </xdr:cNvPr>
        <xdr:cNvCxnSpPr/>
      </xdr:nvCxnSpPr>
      <xdr:spPr bwMode="auto">
        <a:xfrm flipV="1">
          <a:off x="5555796" y="354738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3.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0B1E94F-B7EE-4446-A4FB-30ED7FD95279}"/>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8314BD89-8FE1-43FB-9938-66E5779E42FC}"/>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E3B2619A-195B-4F86-B989-F3532D30B64A}"/>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0C60D536-A56B-4E94-8B2D-8DBCA00C2A8D}"/>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81CE7B42-9CA1-4088-BFA4-C6E274BFBFF9}"/>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DC96EE8-5369-487E-BAEC-B06D7B0522B4}"/>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826D41DC-E7FF-48D4-BFDD-67F8485ADB90}"/>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75239067-FA8F-4406-B083-858C66E20ECE}"/>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D9B8C8C8-D2EA-4F31-A933-614E2BAC9733}"/>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68B8399A-9B9F-4268-A9DF-8F7CAABD5428}"/>
            </a:ext>
          </a:extLst>
        </xdr:cNvPr>
        <xdr:cNvSpPr>
          <a:spLocks noChangeShapeType="1"/>
        </xdr:cNvSpPr>
      </xdr:nvSpPr>
      <xdr:spPr bwMode="auto">
        <a:xfrm flipV="1">
          <a:off x="7845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41</xdr:row>
      <xdr:rowOff>37191</xdr:rowOff>
    </xdr:from>
    <xdr:to>
      <xdr:col>22</xdr:col>
      <xdr:colOff>286204</xdr:colOff>
      <xdr:row>45</xdr:row>
      <xdr:rowOff>119529</xdr:rowOff>
    </xdr:to>
    <xdr:sp macro="" textlink="">
      <xdr:nvSpPr>
        <xdr:cNvPr id="12" name="Text Box 14">
          <a:extLst>
            <a:ext uri="{FF2B5EF4-FFF2-40B4-BE49-F238E27FC236}">
              <a16:creationId xmlns:a16="http://schemas.microsoft.com/office/drawing/2014/main" id="{AF538B01-3596-44C7-9FF9-76C3061D7B0D}"/>
            </a:ext>
          </a:extLst>
        </xdr:cNvPr>
        <xdr:cNvSpPr txBox="1">
          <a:spLocks noChangeArrowheads="1"/>
        </xdr:cNvSpPr>
      </xdr:nvSpPr>
      <xdr:spPr bwMode="auto">
        <a:xfrm>
          <a:off x="9979" y="7161891"/>
          <a:ext cx="145700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626106 --&gt; ORDER JUNI'22</a:t>
          </a: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8ACE0733-6FBE-4A5E-A609-3AC672FE7F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D0BD4934-9C22-456A-BDA1-0B1E3B4C8A78}"/>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2179543D-EAB4-4CA0-91EF-062D84F88F72}"/>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605CD622-6A47-4B14-BC0A-47D145F11A9B}"/>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013FE6C1-A491-4804-855E-C194B4D2DDC3}"/>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D991D5B8-9D80-4B7B-96AE-C509B75B2767}"/>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761A0ADC-4713-47A8-9628-AE94CE29276B}"/>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9236474C-069E-4A81-95D3-7044879B25A0}"/>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002</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AE57A8C4-DE16-4450-8902-F090E80F3F28}"/>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6191534B-FFAD-4FFF-B524-CFAC0D05B781}"/>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4CC89399-F3C7-42E3-B9D4-949A6C716B02}"/>
            </a:ext>
          </a:extLst>
        </xdr:cNvPr>
        <xdr:cNvSpPr>
          <a:spLocks noChangeShapeType="1"/>
        </xdr:cNvSpPr>
      </xdr:nvSpPr>
      <xdr:spPr bwMode="auto">
        <a:xfrm flipV="1">
          <a:off x="79276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99B1A17D-1974-4154-B6F2-000FB58BC5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0DA2C636-F70C-40DC-A1FF-3236EEE36FE2}"/>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730E24E1-FB12-4FE6-A607-9CA96BCBFF69}"/>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CB180507-BC0A-4E86-BE9B-867BEC9BCFC8}"/>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D62E477E-24E1-4973-A9EB-C1F30E17906B}"/>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229733</xdr:colOff>
      <xdr:row>18</xdr:row>
      <xdr:rowOff>158070</xdr:rowOff>
    </xdr:from>
    <xdr:to>
      <xdr:col>5</xdr:col>
      <xdr:colOff>699494</xdr:colOff>
      <xdr:row>18</xdr:row>
      <xdr:rowOff>174691</xdr:rowOff>
    </xdr:to>
    <xdr:cxnSp macro="">
      <xdr:nvCxnSpPr>
        <xdr:cNvPr id="32" name="Straight Connector 31">
          <a:extLst>
            <a:ext uri="{FF2B5EF4-FFF2-40B4-BE49-F238E27FC236}">
              <a16:creationId xmlns:a16="http://schemas.microsoft.com/office/drawing/2014/main" id="{FA3295F7-D1E0-440C-99FB-22CF3625C50A}"/>
            </a:ext>
          </a:extLst>
        </xdr:cNvPr>
        <xdr:cNvCxnSpPr/>
      </xdr:nvCxnSpPr>
      <xdr:spPr bwMode="auto">
        <a:xfrm flipV="1">
          <a:off x="5555796" y="354738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F21D903E-E14D-4F3D-8C80-463D8ABD7ED2}"/>
            </a:ext>
          </a:extLst>
        </xdr:cNvPr>
        <xdr:cNvCxnSpPr/>
      </xdr:nvCxnSpPr>
      <xdr:spPr bwMode="auto">
        <a:xfrm flipV="1">
          <a:off x="5563734" y="4539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4.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65FD71B9-C282-4CA8-BF1F-262D7D843B52}"/>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5A535CB8-A736-4656-884F-A9290AAFC201}"/>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D044BC16-3B64-4839-80CD-C0AD93A241E4}"/>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801BCB7F-A8CD-4058-8B88-970E26FE8C4C}"/>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CF1D0335-5367-41CD-A21D-113DE1D6E7BE}"/>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A088C47C-FE22-44A0-9E86-2D4827AD79A8}"/>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5DF812C7-0938-435F-A502-ADEFF20E565E}"/>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59C5B330-0705-414F-A34F-AFF5A78163C4}"/>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2122E6C3-47C4-4540-A252-FEEE38B3AA04}"/>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E71E62E2-C22A-43E6-8BF0-FB7674D30BB3}"/>
            </a:ext>
          </a:extLst>
        </xdr:cNvPr>
        <xdr:cNvSpPr>
          <a:spLocks noChangeShapeType="1"/>
        </xdr:cNvSpPr>
      </xdr:nvSpPr>
      <xdr:spPr bwMode="auto">
        <a:xfrm flipV="1">
          <a:off x="7845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300D09DE-3654-4566-96A9-EA9EBC3A55FE}"/>
            </a:ext>
          </a:extLst>
        </xdr:cNvPr>
        <xdr:cNvSpPr txBox="1">
          <a:spLocks noChangeArrowheads="1"/>
        </xdr:cNvSpPr>
      </xdr:nvSpPr>
      <xdr:spPr bwMode="auto">
        <a:xfrm>
          <a:off x="9979" y="8939891"/>
          <a:ext cx="145700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79F48EF2-F94E-4DA1-A60E-42804CC0DC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A4F03863-613A-4CEE-B5A3-B92B74E8D968}"/>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4CAD6E43-DFE2-4239-A588-2965EB418D37}"/>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BAEB3CEA-0141-4685-BDD3-43EC8EA9D6B5}"/>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511AB02B-5602-4628-9E84-BA5BAD38806F}"/>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F293A789-2728-4FF6-B05F-8F376F975B2C}"/>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019EF04D-775C-4423-8F0E-416B3719BFF2}"/>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76D62EBE-4C9C-4D0A-81DD-0213BAE0DC06}"/>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002</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74D678A7-D486-4E93-A07A-65819C50CE53}"/>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A86A2EE5-CC51-477F-A619-FC3B36B7C0F6}"/>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E1533D65-E3D9-4105-AF6E-018A80E75A14}"/>
            </a:ext>
          </a:extLst>
        </xdr:cNvPr>
        <xdr:cNvSpPr>
          <a:spLocks noChangeShapeType="1"/>
        </xdr:cNvSpPr>
      </xdr:nvSpPr>
      <xdr:spPr bwMode="auto">
        <a:xfrm flipV="1">
          <a:off x="79276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B618EAB8-14D0-4499-A2CF-261B36928E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86A3BABF-DA99-416E-A5F7-406794BD019B}"/>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58051B60-A222-402D-9624-DA7408737EAC}"/>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2F092F3E-D7AF-47AC-9A2D-B5666040B7DE}"/>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E92706A7-4B9B-475F-BD6B-BF725BE36696}"/>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20</xdr:row>
      <xdr:rowOff>134257</xdr:rowOff>
    </xdr:from>
    <xdr:to>
      <xdr:col>5</xdr:col>
      <xdr:colOff>707432</xdr:colOff>
      <xdr:row>20</xdr:row>
      <xdr:rowOff>150878</xdr:rowOff>
    </xdr:to>
    <xdr:cxnSp macro="">
      <xdr:nvCxnSpPr>
        <xdr:cNvPr id="31" name="Straight Connector 30">
          <a:extLst>
            <a:ext uri="{FF2B5EF4-FFF2-40B4-BE49-F238E27FC236}">
              <a16:creationId xmlns:a16="http://schemas.microsoft.com/office/drawing/2014/main" id="{F3B0B492-282D-4C1D-9767-82AC96ADE8DC}"/>
            </a:ext>
          </a:extLst>
        </xdr:cNvPr>
        <xdr:cNvCxnSpPr/>
      </xdr:nvCxnSpPr>
      <xdr:spPr bwMode="auto">
        <a:xfrm flipV="1">
          <a:off x="5563734" y="3015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229733</xdr:colOff>
      <xdr:row>18</xdr:row>
      <xdr:rowOff>158070</xdr:rowOff>
    </xdr:from>
    <xdr:to>
      <xdr:col>5</xdr:col>
      <xdr:colOff>699494</xdr:colOff>
      <xdr:row>18</xdr:row>
      <xdr:rowOff>174691</xdr:rowOff>
    </xdr:to>
    <xdr:cxnSp macro="">
      <xdr:nvCxnSpPr>
        <xdr:cNvPr id="32" name="Straight Connector 31">
          <a:extLst>
            <a:ext uri="{FF2B5EF4-FFF2-40B4-BE49-F238E27FC236}">
              <a16:creationId xmlns:a16="http://schemas.microsoft.com/office/drawing/2014/main" id="{2320C219-A199-45C9-A8E3-BED77502995B}"/>
            </a:ext>
          </a:extLst>
        </xdr:cNvPr>
        <xdr:cNvCxnSpPr/>
      </xdr:nvCxnSpPr>
      <xdr:spPr bwMode="auto">
        <a:xfrm flipV="1">
          <a:off x="5555796" y="456338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5.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199D058-0C69-46CF-A6CD-BF5B2919EC55}"/>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536C5961-6845-4C9C-88C6-C769106E4B68}"/>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2D7DD424-CD10-4D00-BAA4-6D0F058D546C}"/>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B1079813-7FB9-483D-8CEA-34360D3C2EC6}"/>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D94984F5-5D44-4A8B-90B6-DDAAC05FE721}"/>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4B9EAEC5-7FD7-466E-960D-32B34AD036FA}"/>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375BC248-5206-40F5-B0F9-52FC009DB104}"/>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50FFFC53-B921-43E8-9925-FE8BFD6107D1}"/>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B14A5FDE-DB8B-4753-B5E7-AF95CCEF7625}"/>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41B401B9-4AB8-4222-98E5-B7ACC9D08F04}"/>
            </a:ext>
          </a:extLst>
        </xdr:cNvPr>
        <xdr:cNvSpPr>
          <a:spLocks noChangeShapeType="1"/>
        </xdr:cNvSpPr>
      </xdr:nvSpPr>
      <xdr:spPr bwMode="auto">
        <a:xfrm flipV="1">
          <a:off x="78454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36</xdr:row>
      <xdr:rowOff>37191</xdr:rowOff>
    </xdr:from>
    <xdr:to>
      <xdr:col>22</xdr:col>
      <xdr:colOff>286204</xdr:colOff>
      <xdr:row>40</xdr:row>
      <xdr:rowOff>119529</xdr:rowOff>
    </xdr:to>
    <xdr:sp macro="" textlink="">
      <xdr:nvSpPr>
        <xdr:cNvPr id="12" name="Text Box 14">
          <a:extLst>
            <a:ext uri="{FF2B5EF4-FFF2-40B4-BE49-F238E27FC236}">
              <a16:creationId xmlns:a16="http://schemas.microsoft.com/office/drawing/2014/main" id="{2A3D1D03-C34F-4BA9-AB40-57E7B8924787}"/>
            </a:ext>
          </a:extLst>
        </xdr:cNvPr>
        <xdr:cNvSpPr txBox="1">
          <a:spLocks noChangeArrowheads="1"/>
        </xdr:cNvSpPr>
      </xdr:nvSpPr>
      <xdr:spPr bwMode="auto">
        <a:xfrm>
          <a:off x="9979" y="7415891"/>
          <a:ext cx="145700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904A94B0-6BBD-4613-92DF-81696C30D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DDAE2CBD-91BE-4BA2-8128-B3E4907616DC}"/>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5D01566F-2359-4CE7-A132-9A27BB40518E}"/>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14CDEB64-EFCE-4699-82D0-EC68A2C44B2E}"/>
            </a:ext>
          </a:extLst>
        </xdr:cNvPr>
        <xdr:cNvSpPr>
          <a:spLocks noChangeShapeType="1"/>
        </xdr:cNvSpPr>
      </xdr:nvSpPr>
      <xdr:spPr bwMode="auto">
        <a:xfrm flipV="1">
          <a:off x="75787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2D0F827F-8531-4FE7-BD4E-C32796E50FAD}"/>
            </a:ext>
          </a:extLst>
        </xdr:cNvPr>
        <xdr:cNvSpPr>
          <a:spLocks noChangeShapeType="1"/>
        </xdr:cNvSpPr>
      </xdr:nvSpPr>
      <xdr:spPr bwMode="auto">
        <a:xfrm flipV="1">
          <a:off x="78073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9784F075-BF02-4CD3-A994-BB080BF1CC7A}"/>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CC895617-D4EB-4B72-8DC9-248679CC7200}"/>
            </a:ext>
          </a:extLst>
        </xdr:cNvPr>
        <xdr:cNvSpPr>
          <a:spLocks noChangeShapeType="1"/>
        </xdr:cNvSpPr>
      </xdr:nvSpPr>
      <xdr:spPr bwMode="auto">
        <a:xfrm flipV="1">
          <a:off x="66325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EE757856-E4BB-4E4B-B398-3BB55C5A8B6B}"/>
            </a:ext>
          </a:extLst>
        </xdr:cNvPr>
        <xdr:cNvSpPr txBox="1">
          <a:spLocks noChangeArrowheads="1"/>
        </xdr:cNvSpPr>
      </xdr:nvSpPr>
      <xdr:spPr bwMode="auto">
        <a:xfrm>
          <a:off x="124872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003</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EB373FA4-20A4-4342-AF9C-FF69EA097A00}"/>
            </a:ext>
          </a:extLst>
        </xdr:cNvPr>
        <xdr:cNvSpPr>
          <a:spLocks noChangeShapeType="1"/>
        </xdr:cNvSpPr>
      </xdr:nvSpPr>
      <xdr:spPr bwMode="auto">
        <a:xfrm flipV="1">
          <a:off x="68326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235AA87B-3183-4AC4-AD28-89C2C5244A3F}"/>
            </a:ext>
          </a:extLst>
        </xdr:cNvPr>
        <xdr:cNvSpPr>
          <a:spLocks noChangeShapeType="1"/>
        </xdr:cNvSpPr>
      </xdr:nvSpPr>
      <xdr:spPr bwMode="auto">
        <a:xfrm flipV="1">
          <a:off x="75977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81FE0626-0731-4B76-BC8F-E6466578C5B7}"/>
            </a:ext>
          </a:extLst>
        </xdr:cNvPr>
        <xdr:cNvSpPr>
          <a:spLocks noChangeShapeType="1"/>
        </xdr:cNvSpPr>
      </xdr:nvSpPr>
      <xdr:spPr bwMode="auto">
        <a:xfrm flipV="1">
          <a:off x="79276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6F99B573-BDA4-4C2E-8DC8-06A0D93566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4338B663-BBFB-4DF0-98E7-E13CE9BA3AE8}"/>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AF6DFAAD-01EB-4DF1-8442-54541E839DBE}"/>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DC1EBDB1-33B6-44F9-B011-BAC6D981B4D5}"/>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43F8A778-1F80-4D98-98AB-0B93B4C8398C}"/>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229733</xdr:colOff>
      <xdr:row>18</xdr:row>
      <xdr:rowOff>158070</xdr:rowOff>
    </xdr:from>
    <xdr:to>
      <xdr:col>5</xdr:col>
      <xdr:colOff>699494</xdr:colOff>
      <xdr:row>18</xdr:row>
      <xdr:rowOff>174691</xdr:rowOff>
    </xdr:to>
    <xdr:cxnSp macro="">
      <xdr:nvCxnSpPr>
        <xdr:cNvPr id="30" name="Straight Connector 29">
          <a:extLst>
            <a:ext uri="{FF2B5EF4-FFF2-40B4-BE49-F238E27FC236}">
              <a16:creationId xmlns:a16="http://schemas.microsoft.com/office/drawing/2014/main" id="{FB985ADF-1D6A-48EC-A26C-98FFFD0FA24D}"/>
            </a:ext>
          </a:extLst>
        </xdr:cNvPr>
        <xdr:cNvCxnSpPr/>
      </xdr:nvCxnSpPr>
      <xdr:spPr bwMode="auto">
        <a:xfrm flipV="1">
          <a:off x="5551033" y="328862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1" name="Straight Connector 30">
          <a:extLst>
            <a:ext uri="{FF2B5EF4-FFF2-40B4-BE49-F238E27FC236}">
              <a16:creationId xmlns:a16="http://schemas.microsoft.com/office/drawing/2014/main" id="{901D4D91-8766-4B92-983C-32B41723A100}"/>
            </a:ext>
          </a:extLst>
        </xdr:cNvPr>
        <xdr:cNvCxnSpPr/>
      </xdr:nvCxnSpPr>
      <xdr:spPr bwMode="auto">
        <a:xfrm flipV="1">
          <a:off x="5674859"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6.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B7E252FD-0C9A-4B50-920B-93272E8525CF}"/>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1DCBB1AA-A5E4-4B8F-BF8A-AF31FB529689}"/>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7AEE8A20-28BF-4EC3-80A6-0BF50E20B658}"/>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6CC64EF1-69DA-442F-B8AC-84B7C0C7D00F}"/>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03B9A830-BA50-4C61-BDF2-838599237DF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E6852BFB-72D7-4F28-939E-F75C73918B4F}"/>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BAEC8F08-A63B-4E6D-9921-FD87518F0A12}"/>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5D048B2C-25F1-42E6-A9A5-30F8FA36FF1D}"/>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2B7EC2C4-CED3-4526-B892-52E43E214D25}"/>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95A48811-274E-422F-B964-CC266798E7FE}"/>
            </a:ext>
          </a:extLst>
        </xdr:cNvPr>
        <xdr:cNvSpPr>
          <a:spLocks noChangeShapeType="1"/>
        </xdr:cNvSpPr>
      </xdr:nvSpPr>
      <xdr:spPr bwMode="auto">
        <a:xfrm flipV="1">
          <a:off x="7959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22</xdr:col>
      <xdr:colOff>286204</xdr:colOff>
      <xdr:row>39</xdr:row>
      <xdr:rowOff>119529</xdr:rowOff>
    </xdr:to>
    <xdr:sp macro="" textlink="">
      <xdr:nvSpPr>
        <xdr:cNvPr id="12" name="Text Box 14">
          <a:extLst>
            <a:ext uri="{FF2B5EF4-FFF2-40B4-BE49-F238E27FC236}">
              <a16:creationId xmlns:a16="http://schemas.microsoft.com/office/drawing/2014/main" id="{31016223-F5ED-47C1-935B-13744F2BEC8B}"/>
            </a:ext>
          </a:extLst>
        </xdr:cNvPr>
        <xdr:cNvSpPr txBox="1">
          <a:spLocks noChangeArrowheads="1"/>
        </xdr:cNvSpPr>
      </xdr:nvSpPr>
      <xdr:spPr bwMode="auto">
        <a:xfrm>
          <a:off x="9979" y="9193891"/>
          <a:ext cx="146843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289A7E25-6F84-4D6D-BA10-020C9BA84E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4425D5E2-DFC4-4C74-BC1F-82B80B45E50A}"/>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B76CA379-A3A3-4850-B2D7-C50EB5F02EF8}"/>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F1FC15CD-F965-4EBF-BB13-6990968B9E5B}"/>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48102DEA-1183-4756-96D1-E539A107FF1B}"/>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4998CE7F-5F7C-4E1E-A94A-4F829B087014}"/>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65F311E8-02FB-4868-BB4C-33225B0E7711}"/>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29BCA9E9-8C90-4A9C-BF3E-80D5A4C0446C}"/>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EAB42A29-5973-420F-804F-100E15E4EB2C}"/>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25D2BC7B-0626-4221-83CE-5569AC2473E5}"/>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B22C4DE5-4088-4A91-BFB0-A6CE79A4EC02}"/>
            </a:ext>
          </a:extLst>
        </xdr:cNvPr>
        <xdr:cNvSpPr>
          <a:spLocks noChangeShapeType="1"/>
        </xdr:cNvSpPr>
      </xdr:nvSpPr>
      <xdr:spPr bwMode="auto">
        <a:xfrm flipV="1">
          <a:off x="80419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00B12E06-06E0-48B7-8E04-959EAD18C7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34B0293F-2236-405B-979E-A4BFEE3ACEB6}"/>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395FB6D2-1F4B-4BE2-8824-985D916BE246}"/>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5F945B50-4663-4BCE-A9CA-068EE44DE8C8}"/>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B499ABC2-A4C9-44C0-9A06-32AEE02E5D57}"/>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793551C2-8DD8-429F-9E4E-2AF3F3153792}"/>
            </a:ext>
          </a:extLst>
        </xdr:cNvPr>
        <xdr:cNvCxnSpPr/>
      </xdr:nvCxnSpPr>
      <xdr:spPr bwMode="auto">
        <a:xfrm flipV="1">
          <a:off x="56732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229733</xdr:colOff>
      <xdr:row>18</xdr:row>
      <xdr:rowOff>158070</xdr:rowOff>
    </xdr:from>
    <xdr:to>
      <xdr:col>5</xdr:col>
      <xdr:colOff>699494</xdr:colOff>
      <xdr:row>18</xdr:row>
      <xdr:rowOff>174691</xdr:rowOff>
    </xdr:to>
    <xdr:cxnSp macro="">
      <xdr:nvCxnSpPr>
        <xdr:cNvPr id="34" name="Straight Connector 33">
          <a:extLst>
            <a:ext uri="{FF2B5EF4-FFF2-40B4-BE49-F238E27FC236}">
              <a16:creationId xmlns:a16="http://schemas.microsoft.com/office/drawing/2014/main" id="{F229F572-1038-48C4-810D-0856B06A3106}"/>
            </a:ext>
          </a:extLst>
        </xdr:cNvPr>
        <xdr:cNvCxnSpPr/>
      </xdr:nvCxnSpPr>
      <xdr:spPr bwMode="auto">
        <a:xfrm flipV="1">
          <a:off x="5665333" y="328862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7.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BFC1EB9F-2745-4B01-8F03-3E5ED642FCEC}"/>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E944A922-0F2F-480B-AD10-37C8D948B16A}"/>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0195E02A-BC98-45DD-94C5-16A49D757563}"/>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A9542C2B-8F0C-4306-868E-1071CE3942A2}"/>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78034D46-E24D-480D-8259-42A11CF5D5A5}"/>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E013F0F6-C2AE-4936-96C6-CF67A67E3D3F}"/>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B4609F6B-4B25-48D4-9AE9-B68A6224653F}"/>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96D662F2-BFAE-4326-AB14-A4B4C1F218B2}"/>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E4ED3971-C38B-4F5F-B60C-91D054C1A1E1}"/>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1962F54B-5626-4BE2-B67D-FA1D9C2E9C46}"/>
            </a:ext>
          </a:extLst>
        </xdr:cNvPr>
        <xdr:cNvSpPr>
          <a:spLocks noChangeShapeType="1"/>
        </xdr:cNvSpPr>
      </xdr:nvSpPr>
      <xdr:spPr bwMode="auto">
        <a:xfrm flipV="1">
          <a:off x="7959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22</xdr:col>
      <xdr:colOff>286204</xdr:colOff>
      <xdr:row>39</xdr:row>
      <xdr:rowOff>119529</xdr:rowOff>
    </xdr:to>
    <xdr:sp macro="" textlink="">
      <xdr:nvSpPr>
        <xdr:cNvPr id="12" name="Text Box 14">
          <a:extLst>
            <a:ext uri="{FF2B5EF4-FFF2-40B4-BE49-F238E27FC236}">
              <a16:creationId xmlns:a16="http://schemas.microsoft.com/office/drawing/2014/main" id="{F221A77E-2AAC-4FE9-A812-494A03921F14}"/>
            </a:ext>
          </a:extLst>
        </xdr:cNvPr>
        <xdr:cNvSpPr txBox="1">
          <a:spLocks noChangeArrowheads="1"/>
        </xdr:cNvSpPr>
      </xdr:nvSpPr>
      <xdr:spPr bwMode="auto">
        <a:xfrm>
          <a:off x="9979" y="9193891"/>
          <a:ext cx="146843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B0325C09-0EF6-4CD3-B690-84C32CC38B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93E0FE1E-409E-40D0-BB55-F3842D2132E0}"/>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D2E7028A-23D1-4538-A69D-A801F3693C70}"/>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0046C4E1-8BA1-46BA-B2E3-093C42D276F7}"/>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C0D9F84E-607E-4139-B3BA-EE4EEB47E5A9}"/>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84020125-9ABF-487B-B64C-1507EE86ACA3}"/>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625AA876-7E6C-4F5E-94DC-B3228D7E55C2}"/>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BE7368A3-57B5-4FF8-8E0F-2F021EB81907}"/>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962F8E01-14D9-439D-AEC2-F524FAE1F059}"/>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CD2D727F-898A-45C3-90D1-DF656D22A82E}"/>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A9287FAE-DEC7-4154-A1D1-0C000DFB0C7D}"/>
            </a:ext>
          </a:extLst>
        </xdr:cNvPr>
        <xdr:cNvSpPr>
          <a:spLocks noChangeShapeType="1"/>
        </xdr:cNvSpPr>
      </xdr:nvSpPr>
      <xdr:spPr bwMode="auto">
        <a:xfrm flipV="1">
          <a:off x="80419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236EE192-7C6B-4B0C-A2FC-3C39271963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F746068B-71EB-41A4-B868-EDF9DD02AE21}"/>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02B61700-39D7-4C87-BD4E-56DCD3B065F3}"/>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AA9A1036-C447-4F68-ADFB-521EFAF04713}"/>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5C44FFA3-C946-4451-9D73-41161E663537}"/>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96ED332E-7E94-462F-8A90-36FB06F49B75}"/>
            </a:ext>
          </a:extLst>
        </xdr:cNvPr>
        <xdr:cNvCxnSpPr/>
      </xdr:nvCxnSpPr>
      <xdr:spPr bwMode="auto">
        <a:xfrm flipV="1">
          <a:off x="5674859" y="4031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229733</xdr:colOff>
      <xdr:row>18</xdr:row>
      <xdr:rowOff>158070</xdr:rowOff>
    </xdr:from>
    <xdr:to>
      <xdr:col>5</xdr:col>
      <xdr:colOff>699494</xdr:colOff>
      <xdr:row>18</xdr:row>
      <xdr:rowOff>174691</xdr:rowOff>
    </xdr:to>
    <xdr:cxnSp macro="">
      <xdr:nvCxnSpPr>
        <xdr:cNvPr id="34" name="Straight Connector 33">
          <a:extLst>
            <a:ext uri="{FF2B5EF4-FFF2-40B4-BE49-F238E27FC236}">
              <a16:creationId xmlns:a16="http://schemas.microsoft.com/office/drawing/2014/main" id="{A9DA8A67-830B-4752-AD8A-6D2744CB949C}"/>
            </a:ext>
          </a:extLst>
        </xdr:cNvPr>
        <xdr:cNvCxnSpPr/>
      </xdr:nvCxnSpPr>
      <xdr:spPr bwMode="auto">
        <a:xfrm flipV="1">
          <a:off x="5666921" y="3547383"/>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8.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BD6C6365-386D-4001-8920-921C37526E6C}"/>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B7A80ED1-953D-4CEA-A83F-02D972441DC4}"/>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342CC4FA-512E-4CCA-9C9D-6AEF90E40A8C}"/>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A82BACB2-371E-4860-BC15-4CF648427B3D}"/>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5FC00ACF-0F79-4D15-8BBA-DABED4F97C61}"/>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7D4F54C5-2EC3-4403-B06A-3C295772AE9E}"/>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8BA08D61-B370-41DE-9F32-B6EFC6DD2F84}"/>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FC1CFFB2-5169-488C-B797-A41DB1DB08E0}"/>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B3FC4E46-1400-4E15-B631-AE9202B7CC1E}"/>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326B24D1-A098-43F3-8C51-51D299CC61CA}"/>
            </a:ext>
          </a:extLst>
        </xdr:cNvPr>
        <xdr:cNvSpPr>
          <a:spLocks noChangeShapeType="1"/>
        </xdr:cNvSpPr>
      </xdr:nvSpPr>
      <xdr:spPr bwMode="auto">
        <a:xfrm flipV="1">
          <a:off x="7959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40</xdr:row>
      <xdr:rowOff>37191</xdr:rowOff>
    </xdr:from>
    <xdr:to>
      <xdr:col>22</xdr:col>
      <xdr:colOff>286204</xdr:colOff>
      <xdr:row>44</xdr:row>
      <xdr:rowOff>119529</xdr:rowOff>
    </xdr:to>
    <xdr:sp macro="" textlink="">
      <xdr:nvSpPr>
        <xdr:cNvPr id="12" name="Text Box 14">
          <a:extLst>
            <a:ext uri="{FF2B5EF4-FFF2-40B4-BE49-F238E27FC236}">
              <a16:creationId xmlns:a16="http://schemas.microsoft.com/office/drawing/2014/main" id="{48950AB8-A836-465C-A434-F2CAF35A8913}"/>
            </a:ext>
          </a:extLst>
        </xdr:cNvPr>
        <xdr:cNvSpPr txBox="1">
          <a:spLocks noChangeArrowheads="1"/>
        </xdr:cNvSpPr>
      </xdr:nvSpPr>
      <xdr:spPr bwMode="auto">
        <a:xfrm>
          <a:off x="9979" y="6907891"/>
          <a:ext cx="146843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DD074305-6336-4539-84A6-E0F1EFA1B5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B14671A4-BAE8-4A43-B5DB-0C28A0320AA8}"/>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2A3C17E3-399D-439A-8865-419BA06692A4}"/>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0653768C-A155-45B8-BA55-07998C0E1298}"/>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0BF8DC02-7FD2-48BD-9C4F-4CE7673E9194}"/>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01CFB641-4DC2-4204-8040-FF999F45109C}"/>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A797F1AF-4106-4D71-AEAF-76F618EE3AAF}"/>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3D05B048-D3E7-4892-9CF3-3522DE506354}"/>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005</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E9732711-1715-4630-93AA-861C22998773}"/>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21698CBF-C918-48D8-B006-23DB9C7F62C9}"/>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7B18B398-5374-444D-BDF0-01E438EFB09E}"/>
            </a:ext>
          </a:extLst>
        </xdr:cNvPr>
        <xdr:cNvSpPr>
          <a:spLocks noChangeShapeType="1"/>
        </xdr:cNvSpPr>
      </xdr:nvSpPr>
      <xdr:spPr bwMode="auto">
        <a:xfrm flipV="1">
          <a:off x="80419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EDB7527A-5D08-4498-A02F-B7E03FDD27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E380325C-EC6B-4D01-8EF0-3A5F9F7883ED}"/>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78BEE729-0E73-434E-8EF8-8F838EE27021}"/>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AEA769BF-05D9-4816-93D7-145CCED26ECC}"/>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942FB624-43F9-4B68-867F-44CB878016E2}"/>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20</xdr:row>
      <xdr:rowOff>134257</xdr:rowOff>
    </xdr:from>
    <xdr:to>
      <xdr:col>5</xdr:col>
      <xdr:colOff>707432</xdr:colOff>
      <xdr:row>20</xdr:row>
      <xdr:rowOff>150878</xdr:rowOff>
    </xdr:to>
    <xdr:cxnSp macro="">
      <xdr:nvCxnSpPr>
        <xdr:cNvPr id="29" name="Straight Connector 28">
          <a:extLst>
            <a:ext uri="{FF2B5EF4-FFF2-40B4-BE49-F238E27FC236}">
              <a16:creationId xmlns:a16="http://schemas.microsoft.com/office/drawing/2014/main" id="{001E6AFC-F5C1-4E2D-ACAA-DAAB76295D11}"/>
            </a:ext>
          </a:extLst>
        </xdr:cNvPr>
        <xdr:cNvCxnSpPr/>
      </xdr:nvCxnSpPr>
      <xdr:spPr bwMode="auto">
        <a:xfrm flipV="1">
          <a:off x="56732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229733</xdr:colOff>
      <xdr:row>18</xdr:row>
      <xdr:rowOff>158070</xdr:rowOff>
    </xdr:from>
    <xdr:to>
      <xdr:col>5</xdr:col>
      <xdr:colOff>699494</xdr:colOff>
      <xdr:row>18</xdr:row>
      <xdr:rowOff>174691</xdr:rowOff>
    </xdr:to>
    <xdr:cxnSp macro="">
      <xdr:nvCxnSpPr>
        <xdr:cNvPr id="30" name="Straight Connector 29">
          <a:extLst>
            <a:ext uri="{FF2B5EF4-FFF2-40B4-BE49-F238E27FC236}">
              <a16:creationId xmlns:a16="http://schemas.microsoft.com/office/drawing/2014/main" id="{1BEF3BAB-FAE3-4D05-A720-E48079101BFA}"/>
            </a:ext>
          </a:extLst>
        </xdr:cNvPr>
        <xdr:cNvCxnSpPr/>
      </xdr:nvCxnSpPr>
      <xdr:spPr bwMode="auto">
        <a:xfrm flipV="1">
          <a:off x="5665333" y="328862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9.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869969FE-57B4-4CD6-B5B1-BE3EB5728D89}"/>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D80CEA29-6380-4970-AB34-F90F2D2F6307}"/>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2A4221BC-D919-4521-B99F-53227B72EA1D}"/>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6BF00582-A350-4D61-BBCB-569FB8C8A49B}"/>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51C29BF7-35BC-4258-B238-E3520F2C33E9}"/>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8DCADF9-220C-4DEC-9FD8-49B5E113F19E}"/>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DA46DB7C-F0C0-46DA-871F-D0DABAB1A43C}"/>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D1202057-5170-4AEA-AF52-517535B097AC}"/>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5669D31D-DB4E-4892-B04A-A38A8E32C0D7}"/>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AB412409-BE2F-4E28-97A2-05E3C78C841D}"/>
            </a:ext>
          </a:extLst>
        </xdr:cNvPr>
        <xdr:cNvSpPr>
          <a:spLocks noChangeShapeType="1"/>
        </xdr:cNvSpPr>
      </xdr:nvSpPr>
      <xdr:spPr bwMode="auto">
        <a:xfrm flipV="1">
          <a:off x="7959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38</xdr:row>
      <xdr:rowOff>37191</xdr:rowOff>
    </xdr:from>
    <xdr:to>
      <xdr:col>22</xdr:col>
      <xdr:colOff>286204</xdr:colOff>
      <xdr:row>42</xdr:row>
      <xdr:rowOff>119529</xdr:rowOff>
    </xdr:to>
    <xdr:sp macro="" textlink="">
      <xdr:nvSpPr>
        <xdr:cNvPr id="12" name="Text Box 14">
          <a:extLst>
            <a:ext uri="{FF2B5EF4-FFF2-40B4-BE49-F238E27FC236}">
              <a16:creationId xmlns:a16="http://schemas.microsoft.com/office/drawing/2014/main" id="{BBDACF4C-BC80-4DA9-BFB9-98BB04345D79}"/>
            </a:ext>
          </a:extLst>
        </xdr:cNvPr>
        <xdr:cNvSpPr txBox="1">
          <a:spLocks noChangeArrowheads="1"/>
        </xdr:cNvSpPr>
      </xdr:nvSpPr>
      <xdr:spPr bwMode="auto">
        <a:xfrm>
          <a:off x="9979" y="8177891"/>
          <a:ext cx="146843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7C255BD4-59FA-4151-B7E8-8295CA89F6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C78DC0FC-39C9-4B45-8495-02162B301FBE}"/>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64DAAEDD-B2A7-422F-B60D-1BD506059440}"/>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A963BEF3-CDD1-4916-9651-D1BE374A83BB}"/>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1EE4E43D-8F02-4E16-8294-B490A0EE9A9E}"/>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8E279A9F-C994-457A-8C8B-2540FC01E216}"/>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37FF0157-985E-4B63-8A6B-C7A66FBA156F}"/>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7437E5B9-62AA-47B8-B04F-E418F9FB716F}"/>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006</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02BBDD43-4C97-4B31-AA0A-ACEBDB818E7C}"/>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AA58D644-9946-4ED2-98EE-FBEE1C3281F4}"/>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2EA237A7-DA48-4B6A-8BDA-55E1ED5AF82E}"/>
            </a:ext>
          </a:extLst>
        </xdr:cNvPr>
        <xdr:cNvSpPr>
          <a:spLocks noChangeShapeType="1"/>
        </xdr:cNvSpPr>
      </xdr:nvSpPr>
      <xdr:spPr bwMode="auto">
        <a:xfrm flipV="1">
          <a:off x="80419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5B4EE04B-06B5-4997-B58B-9B737A1712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DF4EC294-DBE2-4EBE-94DA-B404E980F1D0}"/>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48A35DBE-6BB6-436C-9536-85FEDB52A570}"/>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4C0349B7-AEBD-4177-9DC6-6C52348A35DA}"/>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7402E82C-83E9-49E1-B402-3B60094296F1}"/>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229733</xdr:colOff>
      <xdr:row>18</xdr:row>
      <xdr:rowOff>158070</xdr:rowOff>
    </xdr:from>
    <xdr:to>
      <xdr:col>5</xdr:col>
      <xdr:colOff>699494</xdr:colOff>
      <xdr:row>18</xdr:row>
      <xdr:rowOff>174691</xdr:rowOff>
    </xdr:to>
    <xdr:cxnSp macro="">
      <xdr:nvCxnSpPr>
        <xdr:cNvPr id="30" name="Straight Connector 29">
          <a:extLst>
            <a:ext uri="{FF2B5EF4-FFF2-40B4-BE49-F238E27FC236}">
              <a16:creationId xmlns:a16="http://schemas.microsoft.com/office/drawing/2014/main" id="{5D50F816-219B-4B2F-A31C-EBC9FC8C0043}"/>
            </a:ext>
          </a:extLst>
        </xdr:cNvPr>
        <xdr:cNvCxnSpPr/>
      </xdr:nvCxnSpPr>
      <xdr:spPr bwMode="auto">
        <a:xfrm flipV="1">
          <a:off x="5665333" y="328862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1" name="Straight Connector 30">
          <a:extLst>
            <a:ext uri="{FF2B5EF4-FFF2-40B4-BE49-F238E27FC236}">
              <a16:creationId xmlns:a16="http://schemas.microsoft.com/office/drawing/2014/main" id="{13B7FADF-1E7E-4CE4-B941-5D9A5585AAEF}"/>
            </a:ext>
          </a:extLst>
        </xdr:cNvPr>
        <xdr:cNvCxnSpPr/>
      </xdr:nvCxnSpPr>
      <xdr:spPr bwMode="auto">
        <a:xfrm flipV="1">
          <a:off x="5674859"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0.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4AC2FEF9-269B-4BBD-86AF-715BD5C8F08A}"/>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07E9492B-85DE-44D4-B4FC-08D414429569}"/>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4D3C2261-0F03-4370-861E-E71C45F46F29}"/>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67102EBA-268F-4EAC-B1AB-DA5A7800AE1E}"/>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4FE6E97D-803F-4F88-9D2A-7EDA9F88B75F}"/>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E9C5229-2167-4A51-ADA8-F938A6245CF7}"/>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A3F259C6-5014-438B-8C6B-96CE435A8A9E}"/>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8E6828B0-1A67-442B-9092-337A09544D30}"/>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3383CE89-F3A7-4C69-8EC7-981EEA951F84}"/>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F01E81FD-46F5-45AA-9518-9A12E9530B69}"/>
            </a:ext>
          </a:extLst>
        </xdr:cNvPr>
        <xdr:cNvSpPr>
          <a:spLocks noChangeShapeType="1"/>
        </xdr:cNvSpPr>
      </xdr:nvSpPr>
      <xdr:spPr bwMode="auto">
        <a:xfrm flipV="1">
          <a:off x="7959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54E23E3C-7143-4E8B-AB1C-D296795B4A80}"/>
            </a:ext>
          </a:extLst>
        </xdr:cNvPr>
        <xdr:cNvSpPr txBox="1">
          <a:spLocks noChangeArrowheads="1"/>
        </xdr:cNvSpPr>
      </xdr:nvSpPr>
      <xdr:spPr bwMode="auto">
        <a:xfrm>
          <a:off x="9979" y="7669891"/>
          <a:ext cx="146843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80FA98AC-C952-4E46-B27D-EE27B9A3B8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38E39E8F-6095-4F34-AF38-377482FB5A52}"/>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46DFFE74-0E8D-4B06-94E1-8A38ACE58DF8}"/>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3784065E-1379-475A-AB36-692D0BA8BC89}"/>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E59F0E72-3BC1-4044-A36F-7D66B1E971B7}"/>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58A29833-7EB5-44A5-BED2-C5379B0E151A}"/>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4D96877A-ABC7-46D3-90A9-45DC102630E2}"/>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C3FFA5FC-8465-494A-A485-359D0BEFD217}"/>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007</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E54A6201-874F-41CA-80E8-5DB189296994}"/>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4A575B52-E887-4336-BDAA-82D3EEEFC461}"/>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52791BFB-F973-4E17-ACC1-9120F5146ECD}"/>
            </a:ext>
          </a:extLst>
        </xdr:cNvPr>
        <xdr:cNvSpPr>
          <a:spLocks noChangeShapeType="1"/>
        </xdr:cNvSpPr>
      </xdr:nvSpPr>
      <xdr:spPr bwMode="auto">
        <a:xfrm flipV="1">
          <a:off x="80419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559B6154-8D98-411D-AE27-D0C79DC0AD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BA899F2A-B10C-4D7A-97EC-578E21AF3B38}"/>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AAA0C174-D6BB-4FA1-AFCF-B1DBC76A3D6B}"/>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A30F80DE-E1D5-41E7-90E4-C44B1EED14E8}"/>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FF7B14FE-3CED-490D-A40F-4E179FEB5470}"/>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229733</xdr:colOff>
      <xdr:row>18</xdr:row>
      <xdr:rowOff>158070</xdr:rowOff>
    </xdr:from>
    <xdr:to>
      <xdr:col>5</xdr:col>
      <xdr:colOff>699494</xdr:colOff>
      <xdr:row>18</xdr:row>
      <xdr:rowOff>174691</xdr:rowOff>
    </xdr:to>
    <xdr:cxnSp macro="">
      <xdr:nvCxnSpPr>
        <xdr:cNvPr id="29" name="Straight Connector 28">
          <a:extLst>
            <a:ext uri="{FF2B5EF4-FFF2-40B4-BE49-F238E27FC236}">
              <a16:creationId xmlns:a16="http://schemas.microsoft.com/office/drawing/2014/main" id="{7C4B4F58-5742-4305-8102-E8AEDA3CC450}"/>
            </a:ext>
          </a:extLst>
        </xdr:cNvPr>
        <xdr:cNvCxnSpPr/>
      </xdr:nvCxnSpPr>
      <xdr:spPr bwMode="auto">
        <a:xfrm flipV="1">
          <a:off x="5665333" y="328862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0" name="Straight Connector 29">
          <a:extLst>
            <a:ext uri="{FF2B5EF4-FFF2-40B4-BE49-F238E27FC236}">
              <a16:creationId xmlns:a16="http://schemas.microsoft.com/office/drawing/2014/main" id="{129C55AA-4E60-4DD1-99DB-1701F60CC99F}"/>
            </a:ext>
          </a:extLst>
        </xdr:cNvPr>
        <xdr:cNvCxnSpPr/>
      </xdr:nvCxnSpPr>
      <xdr:spPr bwMode="auto">
        <a:xfrm flipV="1">
          <a:off x="56732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1.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B274ED55-B1D5-45B2-977A-A1D8BBB3199F}"/>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11E97232-60F7-40CB-9361-7FE6B2C12DE2}"/>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9FF79BF7-E13C-4F81-9DD7-E238B88FABE5}"/>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865DCF10-0579-4C81-AAB7-4E524DDE3963}"/>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1DC4A7E7-95C4-41DC-8FFC-9E1EFFAEB4BA}"/>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D5A8DD82-EBF3-4D13-870C-55BB3804D40D}"/>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3B7E5FA9-8823-4316-AA30-7FE87A150154}"/>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5C6AF974-932F-487A-B715-DD93A02AE0A4}"/>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D3BB294E-AE1D-4066-9348-32E4A34F49D6}"/>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6ADA468E-2F7F-4989-8B46-8783B0A113F8}"/>
            </a:ext>
          </a:extLst>
        </xdr:cNvPr>
        <xdr:cNvSpPr>
          <a:spLocks noChangeShapeType="1"/>
        </xdr:cNvSpPr>
      </xdr:nvSpPr>
      <xdr:spPr bwMode="auto">
        <a:xfrm flipV="1">
          <a:off x="7959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22</xdr:col>
      <xdr:colOff>286204</xdr:colOff>
      <xdr:row>39</xdr:row>
      <xdr:rowOff>119529</xdr:rowOff>
    </xdr:to>
    <xdr:sp macro="" textlink="">
      <xdr:nvSpPr>
        <xdr:cNvPr id="12" name="Text Box 14">
          <a:extLst>
            <a:ext uri="{FF2B5EF4-FFF2-40B4-BE49-F238E27FC236}">
              <a16:creationId xmlns:a16="http://schemas.microsoft.com/office/drawing/2014/main" id="{9C572223-B21C-4E03-ACD0-FB85FA98E2AA}"/>
            </a:ext>
          </a:extLst>
        </xdr:cNvPr>
        <xdr:cNvSpPr txBox="1">
          <a:spLocks noChangeArrowheads="1"/>
        </xdr:cNvSpPr>
      </xdr:nvSpPr>
      <xdr:spPr bwMode="auto">
        <a:xfrm>
          <a:off x="9979" y="7415891"/>
          <a:ext cx="146843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629521 --&gt; ORDER JULI'22</a:t>
          </a: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52539866-84D2-4711-AE09-1F1B9C4DD4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128C93D4-CB1F-4EC7-BE22-75EADD6EE8A8}"/>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D3C22AEC-6B55-4247-9003-7AD8E6D2D922}"/>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037AE6C0-9244-4DEF-B0D0-6F71025707A6}"/>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24FFAA6F-0AB0-41C1-A03D-A9B1BF40BD17}"/>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245FBBB2-E30E-418C-84F6-CA783916136A}"/>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7502E8FC-BBE6-44E1-8AA4-0915597FD845}"/>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76A74880-7E0E-479F-A3B8-23DE464BB157}"/>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AGUSTUS 008</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96742D2E-CF14-43E3-A450-2ADCE0DCA0A1}"/>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958B4C96-CEB2-4EA1-BDDC-505CE04B7B18}"/>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8AB8EB64-FCED-4F65-8F12-3DD6843601B3}"/>
            </a:ext>
          </a:extLst>
        </xdr:cNvPr>
        <xdr:cNvSpPr>
          <a:spLocks noChangeShapeType="1"/>
        </xdr:cNvSpPr>
      </xdr:nvSpPr>
      <xdr:spPr bwMode="auto">
        <a:xfrm flipV="1">
          <a:off x="80419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C3809D4E-0BD5-4507-9434-35E5A96604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365561D0-5FA0-465B-A081-CC870CF5FBDE}"/>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7F402478-BEC2-426D-9F72-BB8800667D08}"/>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937B7732-667A-460F-9B60-F171228F74DF}"/>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4A816E5D-F792-4BFF-B705-3512EBF497F9}"/>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4" name="Straight Connector 33">
          <a:extLst>
            <a:ext uri="{FF2B5EF4-FFF2-40B4-BE49-F238E27FC236}">
              <a16:creationId xmlns:a16="http://schemas.microsoft.com/office/drawing/2014/main" id="{6E6425D0-2382-43D9-AD1A-742C4681FA51}"/>
            </a:ext>
          </a:extLst>
        </xdr:cNvPr>
        <xdr:cNvCxnSpPr/>
      </xdr:nvCxnSpPr>
      <xdr:spPr bwMode="auto">
        <a:xfrm flipV="1">
          <a:off x="6246359" y="3269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7" name="Straight Connector 36">
          <a:extLst>
            <a:ext uri="{FF2B5EF4-FFF2-40B4-BE49-F238E27FC236}">
              <a16:creationId xmlns:a16="http://schemas.microsoft.com/office/drawing/2014/main" id="{FE39A811-078B-43FF-98BF-458E5F139796}"/>
            </a:ext>
          </a:extLst>
        </xdr:cNvPr>
        <xdr:cNvCxnSpPr/>
      </xdr:nvCxnSpPr>
      <xdr:spPr bwMode="auto">
        <a:xfrm flipV="1">
          <a:off x="6246359"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2.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44F42FC7-22B2-40EA-81F2-669E671397F3}"/>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875FA54C-FB47-46AC-936C-0F9954ADE0A4}"/>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3CF7E71A-9483-4784-BABB-546268E927CC}"/>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898A0D63-8851-42BE-8B35-6C5D6010CEFF}"/>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F9BB8485-7CF9-4DC6-A49D-970328EE120A}"/>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8156554-DD93-49F1-9767-8FB2C3161026}"/>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44165E5F-5BF7-4CC5-9790-DED97816CAEE}"/>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4568A88E-7DDC-4E4B-8195-62DDE596F137}"/>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0FA780D9-9653-4174-8CB1-17CFA36E6AAD}"/>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2C52CA1E-22D3-4980-A2F1-2B8134FD9866}"/>
            </a:ext>
          </a:extLst>
        </xdr:cNvPr>
        <xdr:cNvSpPr>
          <a:spLocks noChangeShapeType="1"/>
        </xdr:cNvSpPr>
      </xdr:nvSpPr>
      <xdr:spPr bwMode="auto">
        <a:xfrm flipV="1">
          <a:off x="7959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37</xdr:row>
      <xdr:rowOff>37191</xdr:rowOff>
    </xdr:from>
    <xdr:to>
      <xdr:col>22</xdr:col>
      <xdr:colOff>286204</xdr:colOff>
      <xdr:row>41</xdr:row>
      <xdr:rowOff>119529</xdr:rowOff>
    </xdr:to>
    <xdr:sp macro="" textlink="">
      <xdr:nvSpPr>
        <xdr:cNvPr id="12" name="Text Box 14">
          <a:extLst>
            <a:ext uri="{FF2B5EF4-FFF2-40B4-BE49-F238E27FC236}">
              <a16:creationId xmlns:a16="http://schemas.microsoft.com/office/drawing/2014/main" id="{3C588C74-DC2D-4D82-8A04-25D0DDB5DF02}"/>
            </a:ext>
          </a:extLst>
        </xdr:cNvPr>
        <xdr:cNvSpPr txBox="1">
          <a:spLocks noChangeArrowheads="1"/>
        </xdr:cNvSpPr>
      </xdr:nvSpPr>
      <xdr:spPr bwMode="auto">
        <a:xfrm>
          <a:off x="9979" y="6907891"/>
          <a:ext cx="146843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endParaRPr lang="en-US" sz="1600" b="1" i="0" u="none" strike="noStrike" baseline="0">
            <a:solidFill>
              <a:srgbClr val="000000"/>
            </a:solidFill>
            <a:latin typeface="+mn-lt"/>
            <a:cs typeface="Arial"/>
          </a:endParaRPr>
        </a:p>
        <a:p>
          <a:pPr algn="l" rtl="0">
            <a:lnSpc>
              <a:spcPts val="1000"/>
            </a:lnSpc>
            <a:defRPr sz="1000"/>
          </a:pPr>
          <a:r>
            <a:rPr lang="en-US" sz="1400" b="1" i="0" u="none" strike="noStrike" baseline="0">
              <a:solidFill>
                <a:srgbClr val="000000"/>
              </a:solidFill>
              <a:latin typeface="Arial"/>
              <a:cs typeface="Arial"/>
            </a:rPr>
            <a:t>PO : 630989 --&gt; ORDER AGUSTUS'22</a:t>
          </a:r>
        </a:p>
        <a:p>
          <a:pPr algn="l" rtl="0">
            <a:lnSpc>
              <a:spcPts val="1000"/>
            </a:lnSpc>
            <a:defRPr sz="1000"/>
          </a:pPr>
          <a:r>
            <a:rPr lang="en-US" sz="1400" b="1" i="0" u="none" strike="noStrike" baseline="0">
              <a:solidFill>
                <a:srgbClr val="000000"/>
              </a:solidFill>
              <a:latin typeface="Arial"/>
              <a:cs typeface="Arial"/>
            </a:rPr>
            <a:t>PO : 632802 --&gt; ORDER SEPTEMBER'22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ECCA43F3-4CB7-4B82-B697-9F01665554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5F023916-CCE4-4FD1-80A1-997822077A68}"/>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F2449A30-9479-4D3D-9EDF-F3A086F88E98}"/>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A70CC56B-D102-4973-8B3D-FE4A0F8C0714}"/>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E76CE1C1-E56E-4B4A-A37A-E504136B031D}"/>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78EC8354-2253-4CFB-8C58-563F131EFF98}"/>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872C5B7A-0CF6-4F80-A0F4-D48B8D3F2C7C}"/>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53EBBBAE-598F-496D-B14C-F75CE88818F1}"/>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SEPTEMBER 001</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44CB9EE7-18C8-4E5C-B7B9-6A5A608CA951}"/>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6BE37DEE-1E4B-49D5-911E-A5369273912B}"/>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A9361B53-44B9-4693-B3C8-D06407929D28}"/>
            </a:ext>
          </a:extLst>
        </xdr:cNvPr>
        <xdr:cNvSpPr>
          <a:spLocks noChangeShapeType="1"/>
        </xdr:cNvSpPr>
      </xdr:nvSpPr>
      <xdr:spPr bwMode="auto">
        <a:xfrm flipV="1">
          <a:off x="80419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AD3187BB-A640-4446-AFD5-BE05E4AC60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F5199923-3EFD-42B2-998F-385B1EE42ADA}"/>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80316E2B-F5A7-4EBD-B82B-B70A0D1E0A93}"/>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B674A1A3-A6C1-4FFB-9B79-74572CBA9029}"/>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447E0225-B3B7-400E-BB5A-B6CBE1092A50}"/>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29" name="Straight Connector 28">
          <a:extLst>
            <a:ext uri="{FF2B5EF4-FFF2-40B4-BE49-F238E27FC236}">
              <a16:creationId xmlns:a16="http://schemas.microsoft.com/office/drawing/2014/main" id="{86FE05F0-528D-4DA3-8FCF-F879E573F92C}"/>
            </a:ext>
          </a:extLst>
        </xdr:cNvPr>
        <xdr:cNvCxnSpPr/>
      </xdr:nvCxnSpPr>
      <xdr:spPr bwMode="auto">
        <a:xfrm flipV="1">
          <a:off x="5673271" y="3264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1" name="Straight Connector 30">
          <a:extLst>
            <a:ext uri="{FF2B5EF4-FFF2-40B4-BE49-F238E27FC236}">
              <a16:creationId xmlns:a16="http://schemas.microsoft.com/office/drawing/2014/main" id="{830F28C6-5B3A-430A-AD75-68A3D1EED064}"/>
            </a:ext>
          </a:extLst>
        </xdr:cNvPr>
        <xdr:cNvCxnSpPr/>
      </xdr:nvCxnSpPr>
      <xdr:spPr bwMode="auto">
        <a:xfrm flipV="1">
          <a:off x="5674859" y="3269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2" name="Straight Connector 31">
          <a:extLst>
            <a:ext uri="{FF2B5EF4-FFF2-40B4-BE49-F238E27FC236}">
              <a16:creationId xmlns:a16="http://schemas.microsoft.com/office/drawing/2014/main" id="{8BC759C9-82B0-4FEC-AFDF-76607D54E23B}"/>
            </a:ext>
          </a:extLst>
        </xdr:cNvPr>
        <xdr:cNvCxnSpPr/>
      </xdr:nvCxnSpPr>
      <xdr:spPr bwMode="auto">
        <a:xfrm flipV="1">
          <a:off x="5674859" y="4285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3.xml><?xml version="1.0" encoding="utf-8"?>
<xdr:wsDr xmlns:xdr="http://schemas.openxmlformats.org/drawingml/2006/spreadsheetDrawing" xmlns:a="http://schemas.openxmlformats.org/drawingml/2006/main">
  <xdr:twoCellAnchor>
    <xdr:from>
      <xdr:col>6</xdr:col>
      <xdr:colOff>371475</xdr:colOff>
      <xdr:row>14</xdr:row>
      <xdr:rowOff>0</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38897386-66EA-4564-96A3-73BC7C0604E5}"/>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3" name="Line 3">
          <a:extLst>
            <a:ext uri="{FF2B5EF4-FFF2-40B4-BE49-F238E27FC236}">
              <a16:creationId xmlns:a16="http://schemas.microsoft.com/office/drawing/2014/main" id="{26A63156-0D99-4CAE-BED7-A0C39E237C5D}"/>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4" name="Line 4">
          <a:extLst>
            <a:ext uri="{FF2B5EF4-FFF2-40B4-BE49-F238E27FC236}">
              <a16:creationId xmlns:a16="http://schemas.microsoft.com/office/drawing/2014/main" id="{94EA95FF-57AB-4EEC-89D1-091481A1C1BB}"/>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5" name="Line 5">
          <a:extLst>
            <a:ext uri="{FF2B5EF4-FFF2-40B4-BE49-F238E27FC236}">
              <a16:creationId xmlns:a16="http://schemas.microsoft.com/office/drawing/2014/main" id="{477C1AD4-1635-440B-B21A-A6AF5893A734}"/>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6" name="Text Box 7">
          <a:extLst>
            <a:ext uri="{FF2B5EF4-FFF2-40B4-BE49-F238E27FC236}">
              <a16:creationId xmlns:a16="http://schemas.microsoft.com/office/drawing/2014/main" id="{0B3D5996-C7E9-4180-9C84-7BD094903D19}"/>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BE2D160-20A0-457C-8193-FCE8B056338B}"/>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8" name="Text 7">
          <a:extLst>
            <a:ext uri="{FF2B5EF4-FFF2-40B4-BE49-F238E27FC236}">
              <a16:creationId xmlns:a16="http://schemas.microsoft.com/office/drawing/2014/main" id="{5634A131-9524-4B5A-BB95-52C5559BC3ED}"/>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2021 JANUARI 0</a:t>
          </a:r>
          <a:r>
            <a:rPr lang="en-ID" sz="1100" b="1" i="0" baseline="0">
              <a:effectLst/>
              <a:latin typeface="+mn-lt"/>
              <a:ea typeface="+mn-ea"/>
              <a:cs typeface="+mn-cs"/>
            </a:rPr>
            <a:t>21</a:t>
          </a:r>
          <a:endParaRPr lang="en-US" sz="1100" b="1" i="0" baseline="0">
            <a:effectLst/>
            <a:latin typeface="+mn-lt"/>
            <a:ea typeface="+mn-ea"/>
            <a:cs typeface="+mn-cs"/>
          </a:endParaRP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9" name="Line 11">
          <a:extLst>
            <a:ext uri="{FF2B5EF4-FFF2-40B4-BE49-F238E27FC236}">
              <a16:creationId xmlns:a16="http://schemas.microsoft.com/office/drawing/2014/main" id="{FA2AFB75-3558-49E1-A14C-73BDFBED9F23}"/>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10" name="Line 12">
          <a:extLst>
            <a:ext uri="{FF2B5EF4-FFF2-40B4-BE49-F238E27FC236}">
              <a16:creationId xmlns:a16="http://schemas.microsoft.com/office/drawing/2014/main" id="{CF3CB9A1-F0DD-4A40-8ADE-239F5C674239}"/>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638175</xdr:colOff>
      <xdr:row>14</xdr:row>
      <xdr:rowOff>19050</xdr:rowOff>
    </xdr:from>
    <xdr:to>
      <xdr:col>7</xdr:col>
      <xdr:colOff>733425</xdr:colOff>
      <xdr:row>14</xdr:row>
      <xdr:rowOff>152400</xdr:rowOff>
    </xdr:to>
    <xdr:sp macro="" textlink="">
      <xdr:nvSpPr>
        <xdr:cNvPr id="11" name="Line 13">
          <a:extLst>
            <a:ext uri="{FF2B5EF4-FFF2-40B4-BE49-F238E27FC236}">
              <a16:creationId xmlns:a16="http://schemas.microsoft.com/office/drawing/2014/main" id="{42B390FE-8EFC-4EF1-8E92-F119CB335BE9}"/>
            </a:ext>
          </a:extLst>
        </xdr:cNvPr>
        <xdr:cNvSpPr>
          <a:spLocks noChangeShapeType="1"/>
        </xdr:cNvSpPr>
      </xdr:nvSpPr>
      <xdr:spPr bwMode="auto">
        <a:xfrm flipV="1">
          <a:off x="795972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9979</xdr:colOff>
      <xdr:row>35</xdr:row>
      <xdr:rowOff>37191</xdr:rowOff>
    </xdr:from>
    <xdr:to>
      <xdr:col>22</xdr:col>
      <xdr:colOff>286204</xdr:colOff>
      <xdr:row>39</xdr:row>
      <xdr:rowOff>119529</xdr:rowOff>
    </xdr:to>
    <xdr:sp macro="" textlink="">
      <xdr:nvSpPr>
        <xdr:cNvPr id="12" name="Text Box 14">
          <a:extLst>
            <a:ext uri="{FF2B5EF4-FFF2-40B4-BE49-F238E27FC236}">
              <a16:creationId xmlns:a16="http://schemas.microsoft.com/office/drawing/2014/main" id="{884DA799-D373-4644-A568-5383D74F63F4}"/>
            </a:ext>
          </a:extLst>
        </xdr:cNvPr>
        <xdr:cNvSpPr txBox="1">
          <a:spLocks noChangeArrowheads="1"/>
        </xdr:cNvSpPr>
      </xdr:nvSpPr>
      <xdr:spPr bwMode="auto">
        <a:xfrm>
          <a:off x="9979" y="7415891"/>
          <a:ext cx="14684375" cy="71733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000"/>
            </a:lnSpc>
            <a:defRPr sz="1000"/>
          </a:pPr>
          <a:r>
            <a:rPr lang="en-US" sz="1000" b="0" i="0" u="none" strike="noStrike" baseline="0">
              <a:solidFill>
                <a:srgbClr val="000000"/>
              </a:solidFill>
              <a:latin typeface="Arial"/>
              <a:cs typeface="Arial"/>
            </a:rPr>
            <a:t>Note :</a:t>
          </a:r>
        </a:p>
        <a:p>
          <a:pPr algn="l" rtl="0">
            <a:lnSpc>
              <a:spcPts val="1000"/>
            </a:lnSpc>
            <a:defRPr sz="1000"/>
          </a:pPr>
          <a:r>
            <a:rPr lang="en-US" sz="1400" b="1" i="0" u="none" strike="noStrike" baseline="0">
              <a:solidFill>
                <a:srgbClr val="000000"/>
              </a:solidFill>
              <a:latin typeface="Arial"/>
              <a:cs typeface="Arial"/>
            </a:rPr>
            <a:t>PO : 632802 --&gt; ORDER SEPTEMBER'22</a:t>
          </a: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endParaRPr lang="en-US" sz="1400" b="1" i="0" u="none" strike="noStrike" baseline="0">
            <a:solidFill>
              <a:srgbClr val="000000"/>
            </a:solidFill>
            <a:latin typeface="Arial"/>
            <a:cs typeface="Arial"/>
          </a:endParaRPr>
        </a:p>
        <a:p>
          <a:pPr algn="l" rtl="0">
            <a:lnSpc>
              <a:spcPts val="1000"/>
            </a:lnSpc>
            <a:defRPr sz="1000"/>
          </a:pPr>
          <a:r>
            <a:rPr lang="en-US" sz="1400" b="1" i="0" u="none" strike="noStrike" baseline="0">
              <a:solidFill>
                <a:srgbClr val="000000"/>
              </a:solidFill>
              <a:latin typeface="Arial"/>
              <a:cs typeface="Arial"/>
            </a:rPr>
            <a:t>        </a:t>
          </a:r>
        </a:p>
        <a:p>
          <a:pPr algn="l" rtl="0">
            <a:lnSpc>
              <a:spcPts val="1300"/>
            </a:lnSpc>
            <a:defRPr sz="1000"/>
          </a:pPr>
          <a:endParaRPr lang="en-US" sz="1400" b="1"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59753" cy="381193"/>
    <xdr:pic>
      <xdr:nvPicPr>
        <xdr:cNvPr id="13" name="Picture 12">
          <a:extLst>
            <a:ext uri="{FF2B5EF4-FFF2-40B4-BE49-F238E27FC236}">
              <a16:creationId xmlns:a16="http://schemas.microsoft.com/office/drawing/2014/main" id="{6997CB09-5DEE-4494-BE2C-FF21451409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0</xdr:rowOff>
    </xdr:from>
    <xdr:to>
      <xdr:col>6</xdr:col>
      <xdr:colOff>466725</xdr:colOff>
      <xdr:row>14</xdr:row>
      <xdr:rowOff>133350</xdr:rowOff>
    </xdr:to>
    <xdr:sp macro="" textlink="">
      <xdr:nvSpPr>
        <xdr:cNvPr id="14" name="Line 1">
          <a:extLst>
            <a:ext uri="{FF2B5EF4-FFF2-40B4-BE49-F238E27FC236}">
              <a16:creationId xmlns:a16="http://schemas.microsoft.com/office/drawing/2014/main" id="{CF0A4616-219B-45B1-BD10-20C413DFDDF9}"/>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15" name="Line 3">
          <a:extLst>
            <a:ext uri="{FF2B5EF4-FFF2-40B4-BE49-F238E27FC236}">
              <a16:creationId xmlns:a16="http://schemas.microsoft.com/office/drawing/2014/main" id="{E0B1A99F-8C93-43CD-9769-F48B0B2C9326}"/>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6" name="Line 4">
          <a:extLst>
            <a:ext uri="{FF2B5EF4-FFF2-40B4-BE49-F238E27FC236}">
              <a16:creationId xmlns:a16="http://schemas.microsoft.com/office/drawing/2014/main" id="{70030EA1-336B-43E9-BB6B-502EA3F43516}"/>
            </a:ext>
          </a:extLst>
        </xdr:cNvPr>
        <xdr:cNvSpPr>
          <a:spLocks noChangeShapeType="1"/>
        </xdr:cNvSpPr>
      </xdr:nvSpPr>
      <xdr:spPr bwMode="auto">
        <a:xfrm flipV="1">
          <a:off x="76930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600075</xdr:colOff>
      <xdr:row>14</xdr:row>
      <xdr:rowOff>0</xdr:rowOff>
    </xdr:from>
    <xdr:to>
      <xdr:col>7</xdr:col>
      <xdr:colOff>695325</xdr:colOff>
      <xdr:row>14</xdr:row>
      <xdr:rowOff>133350</xdr:rowOff>
    </xdr:to>
    <xdr:sp macro="" textlink="">
      <xdr:nvSpPr>
        <xdr:cNvPr id="17" name="Line 5">
          <a:extLst>
            <a:ext uri="{FF2B5EF4-FFF2-40B4-BE49-F238E27FC236}">
              <a16:creationId xmlns:a16="http://schemas.microsoft.com/office/drawing/2014/main" id="{3C763E23-AFB0-4453-BA57-F197608760CE}"/>
            </a:ext>
          </a:extLst>
        </xdr:cNvPr>
        <xdr:cNvSpPr>
          <a:spLocks noChangeShapeType="1"/>
        </xdr:cNvSpPr>
      </xdr:nvSpPr>
      <xdr:spPr bwMode="auto">
        <a:xfrm flipV="1">
          <a:off x="792162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61232</xdr:colOff>
      <xdr:row>2</xdr:row>
      <xdr:rowOff>14969</xdr:rowOff>
    </xdr:from>
    <xdr:to>
      <xdr:col>2</xdr:col>
      <xdr:colOff>327941</xdr:colOff>
      <xdr:row>2</xdr:row>
      <xdr:rowOff>225879</xdr:rowOff>
    </xdr:to>
    <xdr:sp macro="" textlink="">
      <xdr:nvSpPr>
        <xdr:cNvPr id="18" name="Text Box 7">
          <a:extLst>
            <a:ext uri="{FF2B5EF4-FFF2-40B4-BE49-F238E27FC236}">
              <a16:creationId xmlns:a16="http://schemas.microsoft.com/office/drawing/2014/main" id="{F1398C8A-5CED-4F5B-8826-662169A1927D}"/>
            </a:ext>
          </a:extLst>
        </xdr:cNvPr>
        <xdr:cNvSpPr txBox="1">
          <a:spLocks noChangeArrowheads="1"/>
        </xdr:cNvSpPr>
      </xdr:nvSpPr>
      <xdr:spPr bwMode="auto">
        <a:xfrm>
          <a:off x="61232" y="434069"/>
          <a:ext cx="3651259" cy="21091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371475</xdr:colOff>
      <xdr:row>14</xdr:row>
      <xdr:rowOff>0</xdr:rowOff>
    </xdr:from>
    <xdr:to>
      <xdr:col>6</xdr:col>
      <xdr:colOff>466725</xdr:colOff>
      <xdr:row>14</xdr:row>
      <xdr:rowOff>133350</xdr:rowOff>
    </xdr:to>
    <xdr:sp macro="" textlink="">
      <xdr:nvSpPr>
        <xdr:cNvPr id="19" name="Line 8">
          <a:extLst>
            <a:ext uri="{FF2B5EF4-FFF2-40B4-BE49-F238E27FC236}">
              <a16:creationId xmlns:a16="http://schemas.microsoft.com/office/drawing/2014/main" id="{85A94D3E-BFC5-44CD-823E-9CB0DBB71731}"/>
            </a:ext>
          </a:extLst>
        </xdr:cNvPr>
        <xdr:cNvSpPr>
          <a:spLocks noChangeShapeType="1"/>
        </xdr:cNvSpPr>
      </xdr:nvSpPr>
      <xdr:spPr bwMode="auto">
        <a:xfrm flipV="1">
          <a:off x="6746875" y="233045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733425</xdr:colOff>
      <xdr:row>2</xdr:row>
      <xdr:rowOff>85725</xdr:rowOff>
    </xdr:from>
    <xdr:to>
      <xdr:col>22</xdr:col>
      <xdr:colOff>476250</xdr:colOff>
      <xdr:row>3</xdr:row>
      <xdr:rowOff>38100</xdr:rowOff>
    </xdr:to>
    <xdr:sp macro="" textlink="">
      <xdr:nvSpPr>
        <xdr:cNvPr id="20" name="Text 7">
          <a:extLst>
            <a:ext uri="{FF2B5EF4-FFF2-40B4-BE49-F238E27FC236}">
              <a16:creationId xmlns:a16="http://schemas.microsoft.com/office/drawing/2014/main" id="{3382E92D-BB4B-491F-A29C-55C57B709800}"/>
            </a:ext>
          </a:extLst>
        </xdr:cNvPr>
        <xdr:cNvSpPr txBox="1">
          <a:spLocks noChangeArrowheads="1"/>
        </xdr:cNvSpPr>
      </xdr:nvSpPr>
      <xdr:spPr bwMode="auto">
        <a:xfrm>
          <a:off x="12601575" y="504825"/>
          <a:ext cx="2282825" cy="2063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200" b="1" i="0" baseline="0">
              <a:effectLst/>
              <a:latin typeface="+mn-lt"/>
              <a:ea typeface="+mn-ea"/>
              <a:cs typeface="+mn-cs"/>
            </a:rPr>
            <a:t>NO :  2022 SEPTEMBER 002</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21" name="Line 11">
          <a:extLst>
            <a:ext uri="{FF2B5EF4-FFF2-40B4-BE49-F238E27FC236}">
              <a16:creationId xmlns:a16="http://schemas.microsoft.com/office/drawing/2014/main" id="{ED9D2DC3-0A11-4AF6-887D-70C4E07FED6E}"/>
            </a:ext>
          </a:extLst>
        </xdr:cNvPr>
        <xdr:cNvSpPr>
          <a:spLocks noChangeShapeType="1"/>
        </xdr:cNvSpPr>
      </xdr:nvSpPr>
      <xdr:spPr bwMode="auto">
        <a:xfrm flipV="1">
          <a:off x="6946900" y="233045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14</xdr:row>
      <xdr:rowOff>19050</xdr:rowOff>
    </xdr:from>
    <xdr:to>
      <xdr:col>7</xdr:col>
      <xdr:colOff>485775</xdr:colOff>
      <xdr:row>14</xdr:row>
      <xdr:rowOff>152400</xdr:rowOff>
    </xdr:to>
    <xdr:sp macro="" textlink="">
      <xdr:nvSpPr>
        <xdr:cNvPr id="22" name="Line 12">
          <a:extLst>
            <a:ext uri="{FF2B5EF4-FFF2-40B4-BE49-F238E27FC236}">
              <a16:creationId xmlns:a16="http://schemas.microsoft.com/office/drawing/2014/main" id="{12572261-129A-4772-977F-8EC7B86CC02D}"/>
            </a:ext>
          </a:extLst>
        </xdr:cNvPr>
        <xdr:cNvSpPr>
          <a:spLocks noChangeShapeType="1"/>
        </xdr:cNvSpPr>
      </xdr:nvSpPr>
      <xdr:spPr bwMode="auto">
        <a:xfrm flipV="1">
          <a:off x="7712075" y="23495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720352</xdr:colOff>
      <xdr:row>14</xdr:row>
      <xdr:rowOff>4109</xdr:rowOff>
    </xdr:from>
    <xdr:to>
      <xdr:col>7</xdr:col>
      <xdr:colOff>815602</xdr:colOff>
      <xdr:row>14</xdr:row>
      <xdr:rowOff>137459</xdr:rowOff>
    </xdr:to>
    <xdr:sp macro="" textlink="">
      <xdr:nvSpPr>
        <xdr:cNvPr id="23" name="Line 13">
          <a:extLst>
            <a:ext uri="{FF2B5EF4-FFF2-40B4-BE49-F238E27FC236}">
              <a16:creationId xmlns:a16="http://schemas.microsoft.com/office/drawing/2014/main" id="{3976F802-9F27-48A5-8785-FDC5C08938EB}"/>
            </a:ext>
          </a:extLst>
        </xdr:cNvPr>
        <xdr:cNvSpPr>
          <a:spLocks noChangeShapeType="1"/>
        </xdr:cNvSpPr>
      </xdr:nvSpPr>
      <xdr:spPr bwMode="auto">
        <a:xfrm flipV="1">
          <a:off x="8041902" y="2334559"/>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0</xdr:col>
      <xdr:colOff>0</xdr:colOff>
      <xdr:row>0</xdr:row>
      <xdr:rowOff>0</xdr:rowOff>
    </xdr:from>
    <xdr:ext cx="1559753" cy="381193"/>
    <xdr:pic>
      <xdr:nvPicPr>
        <xdr:cNvPr id="24" name="Picture 23">
          <a:extLst>
            <a:ext uri="{FF2B5EF4-FFF2-40B4-BE49-F238E27FC236}">
              <a16:creationId xmlns:a16="http://schemas.microsoft.com/office/drawing/2014/main" id="{E4AFA8BC-BCEE-4934-904E-8C4F8A975C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59753" cy="38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95250</xdr:colOff>
      <xdr:row>14</xdr:row>
      <xdr:rowOff>28575</xdr:rowOff>
    </xdr:from>
    <xdr:to>
      <xdr:col>4</xdr:col>
      <xdr:colOff>180975</xdr:colOff>
      <xdr:row>15</xdr:row>
      <xdr:rowOff>0</xdr:rowOff>
    </xdr:to>
    <xdr:sp macro="" textlink="">
      <xdr:nvSpPr>
        <xdr:cNvPr id="25" name="Line 2">
          <a:extLst>
            <a:ext uri="{FF2B5EF4-FFF2-40B4-BE49-F238E27FC236}">
              <a16:creationId xmlns:a16="http://schemas.microsoft.com/office/drawing/2014/main" id="{9E9F5B7F-9B79-40F7-8730-FD8D2EB4041C}"/>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6" name="Line 9">
          <a:extLst>
            <a:ext uri="{FF2B5EF4-FFF2-40B4-BE49-F238E27FC236}">
              <a16:creationId xmlns:a16="http://schemas.microsoft.com/office/drawing/2014/main" id="{5E9B1064-735A-47E6-A4CD-379197331677}"/>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95250</xdr:colOff>
      <xdr:row>14</xdr:row>
      <xdr:rowOff>28575</xdr:rowOff>
    </xdr:from>
    <xdr:to>
      <xdr:col>4</xdr:col>
      <xdr:colOff>180975</xdr:colOff>
      <xdr:row>15</xdr:row>
      <xdr:rowOff>0</xdr:rowOff>
    </xdr:to>
    <xdr:sp macro="" textlink="">
      <xdr:nvSpPr>
        <xdr:cNvPr id="27" name="Line 2">
          <a:extLst>
            <a:ext uri="{FF2B5EF4-FFF2-40B4-BE49-F238E27FC236}">
              <a16:creationId xmlns:a16="http://schemas.microsoft.com/office/drawing/2014/main" id="{4B6D8FED-58D9-43B1-8D3D-6E04F64D3CE9}"/>
            </a:ext>
          </a:extLst>
        </xdr:cNvPr>
        <xdr:cNvSpPr>
          <a:spLocks noChangeShapeType="1"/>
        </xdr:cNvSpPr>
      </xdr:nvSpPr>
      <xdr:spPr bwMode="auto">
        <a:xfrm flipV="1">
          <a:off x="4902200" y="2359025"/>
          <a:ext cx="85725"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285750</xdr:colOff>
      <xdr:row>14</xdr:row>
      <xdr:rowOff>38100</xdr:rowOff>
    </xdr:from>
    <xdr:to>
      <xdr:col>4</xdr:col>
      <xdr:colOff>381000</xdr:colOff>
      <xdr:row>15</xdr:row>
      <xdr:rowOff>9525</xdr:rowOff>
    </xdr:to>
    <xdr:sp macro="" textlink="">
      <xdr:nvSpPr>
        <xdr:cNvPr id="28" name="Line 9">
          <a:extLst>
            <a:ext uri="{FF2B5EF4-FFF2-40B4-BE49-F238E27FC236}">
              <a16:creationId xmlns:a16="http://schemas.microsoft.com/office/drawing/2014/main" id="{E827CABB-8484-4D71-8D3E-0759A6E99F1E}"/>
            </a:ext>
          </a:extLst>
        </xdr:cNvPr>
        <xdr:cNvSpPr>
          <a:spLocks noChangeShapeType="1"/>
        </xdr:cNvSpPr>
      </xdr:nvSpPr>
      <xdr:spPr bwMode="auto">
        <a:xfrm flipV="1">
          <a:off x="5092700" y="2368550"/>
          <a:ext cx="95250" cy="130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237671</xdr:colOff>
      <xdr:row>18</xdr:row>
      <xdr:rowOff>134257</xdr:rowOff>
    </xdr:from>
    <xdr:to>
      <xdr:col>5</xdr:col>
      <xdr:colOff>707432</xdr:colOff>
      <xdr:row>18</xdr:row>
      <xdr:rowOff>150878</xdr:rowOff>
    </xdr:to>
    <xdr:cxnSp macro="">
      <xdr:nvCxnSpPr>
        <xdr:cNvPr id="30" name="Straight Connector 29">
          <a:extLst>
            <a:ext uri="{FF2B5EF4-FFF2-40B4-BE49-F238E27FC236}">
              <a16:creationId xmlns:a16="http://schemas.microsoft.com/office/drawing/2014/main" id="{19B47300-5717-47AB-8049-A19B06F7A04E}"/>
            </a:ext>
          </a:extLst>
        </xdr:cNvPr>
        <xdr:cNvCxnSpPr/>
      </xdr:nvCxnSpPr>
      <xdr:spPr bwMode="auto">
        <a:xfrm flipV="1">
          <a:off x="56732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1" name="Straight Connector 30">
          <a:extLst>
            <a:ext uri="{FF2B5EF4-FFF2-40B4-BE49-F238E27FC236}">
              <a16:creationId xmlns:a16="http://schemas.microsoft.com/office/drawing/2014/main" id="{EB7B9FA3-3881-45A0-B5CA-432D9934A840}"/>
            </a:ext>
          </a:extLst>
        </xdr:cNvPr>
        <xdr:cNvCxnSpPr/>
      </xdr:nvCxnSpPr>
      <xdr:spPr bwMode="auto">
        <a:xfrm flipV="1">
          <a:off x="5673271" y="3772807"/>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18</xdr:row>
      <xdr:rowOff>134257</xdr:rowOff>
    </xdr:from>
    <xdr:to>
      <xdr:col>5</xdr:col>
      <xdr:colOff>707432</xdr:colOff>
      <xdr:row>18</xdr:row>
      <xdr:rowOff>150878</xdr:rowOff>
    </xdr:to>
    <xdr:cxnSp macro="">
      <xdr:nvCxnSpPr>
        <xdr:cNvPr id="32" name="Straight Connector 31">
          <a:extLst>
            <a:ext uri="{FF2B5EF4-FFF2-40B4-BE49-F238E27FC236}">
              <a16:creationId xmlns:a16="http://schemas.microsoft.com/office/drawing/2014/main" id="{9A74D9D3-1FBF-454D-878F-69F2F39BD658}"/>
            </a:ext>
          </a:extLst>
        </xdr:cNvPr>
        <xdr:cNvCxnSpPr/>
      </xdr:nvCxnSpPr>
      <xdr:spPr bwMode="auto">
        <a:xfrm flipV="1">
          <a:off x="5674859" y="3269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3" name="Straight Connector 32">
          <a:extLst>
            <a:ext uri="{FF2B5EF4-FFF2-40B4-BE49-F238E27FC236}">
              <a16:creationId xmlns:a16="http://schemas.microsoft.com/office/drawing/2014/main" id="{F717C374-CF88-490F-9426-0BA20CE1A28E}"/>
            </a:ext>
          </a:extLst>
        </xdr:cNvPr>
        <xdr:cNvCxnSpPr/>
      </xdr:nvCxnSpPr>
      <xdr:spPr bwMode="auto">
        <a:xfrm flipV="1">
          <a:off x="5674859"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237671</xdr:colOff>
      <xdr:row>20</xdr:row>
      <xdr:rowOff>134257</xdr:rowOff>
    </xdr:from>
    <xdr:to>
      <xdr:col>5</xdr:col>
      <xdr:colOff>707432</xdr:colOff>
      <xdr:row>20</xdr:row>
      <xdr:rowOff>150878</xdr:rowOff>
    </xdr:to>
    <xdr:cxnSp macro="">
      <xdr:nvCxnSpPr>
        <xdr:cNvPr id="34" name="Straight Connector 33">
          <a:extLst>
            <a:ext uri="{FF2B5EF4-FFF2-40B4-BE49-F238E27FC236}">
              <a16:creationId xmlns:a16="http://schemas.microsoft.com/office/drawing/2014/main" id="{F89AC323-C752-4B7C-8B06-DACD56F677EF}"/>
            </a:ext>
          </a:extLst>
        </xdr:cNvPr>
        <xdr:cNvCxnSpPr/>
      </xdr:nvCxnSpPr>
      <xdr:spPr bwMode="auto">
        <a:xfrm flipV="1">
          <a:off x="5674859" y="3777570"/>
          <a:ext cx="469761" cy="1662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m\data\My%20Documents\Klien\kons20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Users\Folder%20Group\F1%2012000\Quarter\1Q_9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iska\Data%20Umum\SISKA\COMM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3-Revised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pointer/Business%20Dev/jland/data%20klien/DATA/Accounting/Finance/PAJAK/Salary%20April%202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DOCUME~1/Deploy/LOCALS~1/Temp/notesFD2C40/FS%20PAS-0301%20(FI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pckrm06a\finance\Documents%20and%20Settings\millerh1\Local%20Settings\Temporary%20Internet%20Files\OLK4\2004%20Plan%20F-X%20Rat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kfiler\deptdata\My%20Documents\APO\APO%20YK\001%20Kemble%20Reques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ile-server\file%20sharing%20(cost%20control)\Monthly%20report%20185\monthly%20Cost%20185%20ok.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Ofd2"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ining\Data%20Umum\A_tauhid\data%20umum\Data%20Confidential\TAUHID\YCJ\Cons%202004-05\Forecast%20at%20end%20of%20Q3\DcaForE%20-%20Q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tikah\Data%20Umum\Data%20Confidential\TAUHID\YCJ\Cons%202005-06\Forecast%20at%20end%20of%20Q1-182\DcaForE%20@%20end%20of%20Q1-1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ARYASANTARA\ACCT_FIN\ACT&amp;FIN\Hanny's\Miscellaneous\Analysis\GM%20ANALYSIS%20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L:\SHARED\Clients\I-L\kyocera\2000%20CITR\Marshall-Kyocera%20fin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EMP\2Q_2000.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Gamen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Oper5"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TABLE.XLT"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BACKUP\TABLE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ugeng\Data%20Umum\Documents%20and%20Settings\shige-i\My%20Documents\Excel%20temp\PA-CD-PJ\&#35211;&#31309;&#12426;\ASSY&#35211;&#31309;\EMX\MTR\AW16G&#22679;&#35430;&#12471;&#12540;&#12488;&#21152;&#24037;&#26178;&#38291;&#35211;&#31309;&#2636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s2\Documents%20and%20Settings\moriuchi\My%20Documents\&#25216;&#34899;&#36039;&#26009;\&#12450;&#12489;&#12458;&#12531;&#38283;&#30330;\&#38306;&#38651;&#65289;&#22806;&#37096;&#35373;&#35336;&#12502;&#12521;&#12531;&#12463;&#12501;&#12457;&#12540;&#12512;&#65288;IPO).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ogis_3dev\user\ZAIMU\2_&#26032;&#36001;&#21209;\&#38283;&#30330;DOC\90UNYOU\STANDARD\DOC_SAMP\&#20181;&#27096;&#26360;PG.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mi_filesrv01\public\WINDOWS\TEMP\D1BOX&#35211;&#31309;&#12426;&#24773;&#22577;10.6&#30495;&#19968;&#12373;&#12435;(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Ntsspt1\sapr3\WINDOWS\TEMP\~005658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S2\FS-Produksi\5-%20Meeting%20Produksi\REPORT%20WEEKLY%20196\Ie-srv\newdb\YMMA%232729&#20225;&#30011;&#35211;&#31309;&#12426;\%2327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mix-filesrv01\home\My%20Documents\&#21407;&#20385;&#27083;&#25104;\&#65332;&#65337;\PSR240\PSR240&#21407;&#20385;&#27083;&#25104;&#20225;&#30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worksheet"/>
      <sheetName val="equity"/>
      <sheetName val="cashflow"/>
      <sheetName val="comparative"/>
      <sheetName val="perGrup"/>
      <sheetName val="koran-ind"/>
      <sheetName val="koran-ingg"/>
      <sheetName val="pph-tangguhan"/>
      <sheetName val="def-tax-rec"/>
      <sheetName val="ws-valuation"/>
      <sheetName val="adj-entry"/>
      <sheetName val="DETIL"/>
      <sheetName val="社員リスト"/>
      <sheetName val="A"/>
      <sheetName val="7.LB After Plan"/>
      <sheetName val="MAIN時間見積り"/>
      <sheetName val="OT Juli 2019"/>
      <sheetName val="DT  Juli 2019"/>
      <sheetName val="REFUND"/>
      <sheetName val="オーダー管理 (4)"/>
      <sheetName val="処理機能記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urrent"/>
      <sheetName val="PL"/>
      <sheetName val="Input"/>
      <sheetName val="PRASS99"/>
      <sheetName val="Résultats"/>
      <sheetName val="tb1"/>
      <sheetName val="table"/>
      <sheetName val="0220"/>
      <sheetName val="FRN"/>
      <sheetName val="K-5"/>
      <sheetName val="#REF"/>
      <sheetName val="Ex_Rate"/>
      <sheetName val="Sub Acc"/>
      <sheetName val="社員リスト"/>
      <sheetName val="worksheet"/>
      <sheetName val="9"/>
      <sheetName val="1Q_97"/>
      <sheetName val="Region Code"/>
      <sheetName val="Product Group Code"/>
      <sheetName val="書換え条件"/>
      <sheetName val="SD"/>
      <sheetName val="Sch 16.1"/>
      <sheetName val="Sch 17.1"/>
      <sheetName val="Sch 14.2"/>
      <sheetName val="Sch 22.2"/>
      <sheetName val="Sch 22.4"/>
      <sheetName val="Sch 3.1"/>
      <sheetName val="BEP"/>
      <sheetName val="Art 23"/>
      <sheetName val="Module2"/>
      <sheetName val="A u g"/>
      <sheetName val="Marshal"/>
      <sheetName val="data"/>
      <sheetName val="corp tax"/>
      <sheetName val="U-3.1.1 telephone"/>
      <sheetName val="Tax Rate 2012"/>
      <sheetName val="Premi Iuran"/>
      <sheetName val="Q-PC1"/>
      <sheetName val="Q-PC2"/>
      <sheetName val="Approved SUMMARY-2013"/>
      <sheetName val="IntBalheet"/>
      <sheetName val="Revenue"/>
      <sheetName val="Assum"/>
      <sheetName val="Vendors"/>
      <sheetName val="BS+PL"/>
      <sheetName val="VC.4"/>
      <sheetName val="G.3.2.1 Rekon PPN In Premix"/>
      <sheetName val="REKAP PPH 21"/>
      <sheetName val="Art_23"/>
      <sheetName val="BQMP"/>
      <sheetName val="Art_231"/>
      <sheetName val="Sub_Acc"/>
      <sheetName val="Dropdown"/>
      <sheetName val="Ex-Rate"/>
      <sheetName val="WP"/>
      <sheetName val="SA2"/>
      <sheetName val="Premi_Iuran"/>
      <sheetName val="Sch_16_1"/>
      <sheetName val="Sch_17_1"/>
      <sheetName val="Sch_14_2"/>
      <sheetName val="Sch_22_2"/>
      <sheetName val="Sch_22_4"/>
      <sheetName val="Sch_3_1"/>
      <sheetName val="A_u_g"/>
      <sheetName val="corp_tax"/>
      <sheetName val="Tax_Rate_2012"/>
      <sheetName val="U-3_1_1_telephone"/>
      <sheetName val="7123885"/>
      <sheetName val="WBS1"/>
      <sheetName val="Master Cost Center"/>
      <sheetName val="OLDMAP"/>
      <sheetName val="Individual Gross Profit J - Aug"/>
      <sheetName val="PL (MONTHLY)"/>
      <sheetName val="DATA WP"/>
      <sheetName val="TSGAR"/>
      <sheetName val="Budget BS"/>
      <sheetName val="NAMA PERUSAHAAN"/>
      <sheetName val="CSG Overhead"/>
      <sheetName val="Plant Overhead"/>
      <sheetName val="C1 NOV"/>
      <sheetName val="Alokasi Rutin"/>
      <sheetName val="Sheet1"/>
      <sheetName val="10c. Mapping UP GP PE OK"/>
      <sheetName val="Sub_Acc1"/>
      <sheetName val="corp_tax1"/>
      <sheetName val="U-3_1_1_telephone1"/>
      <sheetName val="Sub_Acc2"/>
      <sheetName val="Art_232"/>
      <sheetName val="corp_tax2"/>
      <sheetName val="U-3_1_1_telephone2"/>
      <sheetName val="Biaya"/>
      <sheetName val="FKT_PJK"/>
      <sheetName val="ShareCapital "/>
      <sheetName val="Inventories"/>
      <sheetName val="CH_FL_QUAR"/>
      <sheetName val="PDPC0908"/>
      <sheetName val="Compare to competitor ratio-BI"/>
      <sheetName val="당월(1)"/>
      <sheetName val="PLN Mar"/>
      <sheetName val="PK HJ  HP"/>
      <sheetName val="Reaperdist"/>
      <sheetName val="Renc.Prod"/>
      <sheetName val="PLN Des"/>
      <sheetName val="Biaya Tot PLN"/>
      <sheetName val="PLN Okt"/>
      <sheetName val="PLN Jan"/>
      <sheetName val="PLN Mei"/>
      <sheetName val="PLN Nov"/>
      <sheetName val="PLN Jun"/>
      <sheetName val="PLN Jul"/>
      <sheetName val="PLN Feb"/>
      <sheetName val="PLN Ags"/>
      <sheetName val="PLN Sep"/>
      <sheetName val="PLN Apr"/>
      <sheetName val="CY_CRS"/>
      <sheetName val="LS_CRS"/>
      <sheetName val="EMISI"/>
      <sheetName val="HEAT"/>
      <sheetName val="Biaya Tot PLN TDL 2003"/>
      <sheetName val="Renc.Semen Keluar prod kantong"/>
      <sheetName val="Tabel Kode"/>
      <sheetName val="Art_233"/>
      <sheetName val="PLN_Mar"/>
      <sheetName val="PK_HJ__HP"/>
      <sheetName val="Renc_Prod"/>
      <sheetName val="PLN_Des"/>
      <sheetName val="Biaya_Tot_PLN"/>
      <sheetName val="PLN_Okt"/>
      <sheetName val="PLN_Jan"/>
      <sheetName val="PLN_Mei"/>
      <sheetName val="PLN_Nov"/>
      <sheetName val="PLN_Jun"/>
      <sheetName val="PLN_Jul"/>
      <sheetName val="PLN_Feb"/>
      <sheetName val="PLN_Ags"/>
      <sheetName val="PLN_Sep"/>
      <sheetName val="PLN_Apr"/>
      <sheetName val="Biaya_Tot_PLN_TDL_2003"/>
      <sheetName val="Renc_Semen_Keluar_prod_kantong"/>
      <sheetName val="Tabel_Kode"/>
      <sheetName val="GROWTH"/>
      <sheetName val="Journal Template"/>
      <sheetName val="dataPS"/>
      <sheetName val="laporan"/>
      <sheetName val="KODING"/>
      <sheetName val="Kode"/>
      <sheetName val="F1771-II"/>
      <sheetName val="F1771-III"/>
      <sheetName val="koding_komposisi"/>
      <sheetName val="KODINGharga"/>
      <sheetName val="BASE"/>
      <sheetName val="data (2)"/>
      <sheetName val="TB after Reval-Server"/>
      <sheetName val="DATA LIST"/>
      <sheetName val="EX RATE"/>
      <sheetName val="SE"/>
      <sheetName val="Note"/>
      <sheetName val="TB2003"/>
      <sheetName val="Trading Statement"/>
      <sheetName val="DPS OK"/>
      <sheetName val="Non-Statistical Sampling"/>
      <sheetName val="DETAIL"/>
      <sheetName val="AKUN"/>
      <sheetName val="EXPO PER BUYER"/>
      <sheetName val="GRIR"/>
      <sheetName val="lm7-11"/>
      <sheetName val="Permanent info"/>
      <sheetName val="DAF.INVEN U.O"/>
      <sheetName val="Auxiliary"/>
      <sheetName val="Penebusan"/>
      <sheetName val="Angs.B.Group"/>
      <sheetName val="IMPUT PENERIMAAN BULK WB"/>
      <sheetName val="HUTANG PER VENDOR 09"/>
      <sheetName val="IMPUT PENERIMAAN BAG PRODUKSI"/>
      <sheetName val="PEMAKAIAN BY PRODUKSI"/>
      <sheetName val="GeneralInfo"/>
      <sheetName val="FE-1771-I"/>
      <sheetName val="Tc"/>
      <sheetName val="Sumber Hidup"/>
      <sheetName val="UI - Brands"/>
      <sheetName val="AFFIRM"/>
      <sheetName val="UI - Pat Dyn"/>
      <sheetName val="Affirm Retrieve"/>
      <sheetName val="UI - Additional"/>
      <sheetName val="Main Title"/>
      <sheetName val="達成729"/>
      <sheetName val="上野ﾌｫｰﾑ台当たり"/>
      <sheetName val="AJE"/>
      <sheetName val="VC_4"/>
      <sheetName val="G_3_2_1_Rekon_PPN_In_Premix"/>
      <sheetName val="REKAP_PPH_21"/>
      <sheetName val="Approved_SUMMARY-2013"/>
      <sheetName val="Local"/>
      <sheetName val="ocean voyage"/>
      <sheetName val="PPH 23 - 26"/>
      <sheetName val="pm"/>
      <sheetName val="PPN-Januari-02"/>
      <sheetName val="Income S"/>
      <sheetName val="balance sheet"/>
      <sheetName val="Menu"/>
      <sheetName val="D"/>
      <sheetName val="aktdit(WP)"/>
      <sheetName val="SE-C"/>
      <sheetName val="TelkomInfra - Revenue Monthly"/>
      <sheetName val="Sheet2"/>
      <sheetName val="summary-1"/>
      <sheetName val="BSHO Report"/>
      <sheetName val="Front"/>
      <sheetName val="Check Sheet"/>
      <sheetName val="PLHO Report"/>
      <sheetName val="PLHOENG"/>
      <sheetName val="NAMA PT"/>
      <sheetName val="TB avicena"/>
      <sheetName val="JenisTransaksi"/>
      <sheetName val="DaftarBank"/>
      <sheetName val="Form"/>
      <sheetName val="DL_13"/>
      <sheetName val="FIXASS"/>
      <sheetName val="Premi_Iuran1"/>
      <sheetName val="A_u_g1"/>
      <sheetName val="Tax_Rate_20121"/>
      <sheetName val="VC_41"/>
      <sheetName val="G_3_2_1_Rekon_PPN_In_Premix1"/>
      <sheetName val="REKAP_PPH_211"/>
      <sheetName val="Approved_SUMMARY-20131"/>
      <sheetName val="Art_234"/>
      <sheetName val="Sub_Acc3"/>
      <sheetName val="Premi_Iuran2"/>
      <sheetName val="A_u_g2"/>
      <sheetName val="Tax_Rate_20122"/>
      <sheetName val="VC_42"/>
      <sheetName val="G_3_2_1_Rekon_PPN_In_Premix2"/>
      <sheetName val="REKAP_PPH_212"/>
      <sheetName val="Approved_SUMMARY-20132"/>
      <sheetName val="4334-Summary"/>
      <sheetName val="Cetak BG"/>
      <sheetName val="Art_235"/>
      <sheetName val="Sub_Acc4"/>
      <sheetName val="Premi_Iuran3"/>
      <sheetName val="A_u_g3"/>
      <sheetName val="corp_tax3"/>
      <sheetName val="U-3_1_1_telephone3"/>
      <sheetName val="Tax_Rate_20123"/>
      <sheetName val="VC_43"/>
      <sheetName val="G_3_2_1_Rekon_PPN_In_Premix3"/>
      <sheetName val="REKAP_PPH_213"/>
      <sheetName val="Approved_SUMMARY-20133"/>
      <sheetName val="Sch_16_11"/>
      <sheetName val="Sch_17_11"/>
      <sheetName val="Sch_14_21"/>
      <sheetName val="Sch_22_21"/>
      <sheetName val="Sch_22_41"/>
      <sheetName val="Sch_3_11"/>
      <sheetName val="kary21"/>
      <sheetName val="WIL13"/>
      <sheetName val="WIL21"/>
      <sheetName val="Input Yield"/>
      <sheetName val="PH Data"/>
      <sheetName val="WBS2"/>
      <sheetName val="PROGRESS"/>
      <sheetName val="ACM0131(GT)"/>
      <sheetName val="BBM-03"/>
      <sheetName val=""/>
      <sheetName val="NERACA"/>
      <sheetName val="STN2006"/>
      <sheetName val="SC_FLDCOST_2004"/>
      <sheetName val="損益計算書(PL)"/>
      <sheetName val="Data_Umum"/>
      <sheetName val="A Grade Hiten - Local"/>
      <sheetName val="Petunjuk"/>
      <sheetName val="12"/>
      <sheetName val="Instructions"/>
      <sheetName val="FE-1770-I"/>
      <sheetName val="FE-1770.P1"/>
      <sheetName val="FE-1770-II"/>
      <sheetName val="RUPS"/>
      <sheetName val="EXC-R"/>
      <sheetName val="PIK_QUO"/>
      <sheetName val="Atur"/>
      <sheetName val="capacity"/>
      <sheetName val="Man power"/>
      <sheetName val="RP"/>
      <sheetName val="RJE"/>
      <sheetName val="WPL"/>
      <sheetName val="Karet"/>
      <sheetName val="Sales Report MKTG"/>
      <sheetName val="Journal_Template"/>
      <sheetName val="Journal_Template1"/>
      <sheetName val="Journal_Template2"/>
      <sheetName val="Journal_Template3"/>
      <sheetName val="pvt"/>
      <sheetName val="LEDGER 2019"/>
      <sheetName val="LEDGER 2020"/>
      <sheetName val="E-faktur (FP)"/>
      <sheetName val="RECAP (TIDAK ADA DI GL VAT)"/>
      <sheetName val="look up"/>
      <sheetName val="July19"/>
      <sheetName val="Major assumption"/>
      <sheetName val="Msn-2"/>
      <sheetName val="ren.kerj 2014"/>
      <sheetName val="ANNUAL CJ20"/>
      <sheetName val="ANNUAL DM2"/>
      <sheetName val="r.tanam"/>
      <sheetName val="RATOON CJ20"/>
      <sheetName val="RATOON DM2"/>
      <sheetName val="EDP"/>
      <sheetName val="Map"/>
      <sheetName val="Sheet3"/>
      <sheetName val="AHSbj"/>
      <sheetName val="BQ-E20-02(Rp)"/>
      <sheetName val="Realisasi Acc Exp - BP"/>
      <sheetName val="New Ref"/>
      <sheetName val="Client AJE"/>
      <sheetName val="ESCON"/>
      <sheetName val="TB"/>
      <sheetName val="bs"/>
      <sheetName val="BKKAS"/>
      <sheetName val="RESIDU-3"/>
      <sheetName val="POTO MAC"/>
      <sheetName val="ekui"/>
      <sheetName val="MOTO"/>
      <sheetName val="基準ﾘｽﾄ"/>
      <sheetName val="software wp"/>
      <sheetName val="Div&amp;Grade List"/>
      <sheetName val="&quot;Specific&quot; COA List"/>
      <sheetName val="Source Sumsel"/>
      <sheetName val="Sheet8"/>
      <sheetName val="O-5 Tax 23 Prepaid"/>
      <sheetName val="COGS"/>
      <sheetName val="TBM"/>
      <sheetName val="1. TB-MUTASI-DC"/>
      <sheetName val="Isolasi Luar Dalam"/>
      <sheetName val="Isolasi Luar"/>
      <sheetName val="FINANCIAL ASSUMPTION"/>
      <sheetName val="DATA MASTER"/>
      <sheetName val="NARF_bs"/>
      <sheetName val="kriteria"/>
      <sheetName val="130"/>
      <sheetName val="020a"/>
      <sheetName val="020b"/>
      <sheetName val="150"/>
      <sheetName val="160"/>
      <sheetName val="175"/>
      <sheetName val="180"/>
      <sheetName val="185"/>
      <sheetName val="190"/>
      <sheetName val="196"/>
      <sheetName val="200"/>
      <sheetName val="230"/>
      <sheetName val="250"/>
      <sheetName val="020c"/>
      <sheetName val="300"/>
      <sheetName val="320"/>
      <sheetName val="340"/>
      <sheetName val="350"/>
      <sheetName val="355"/>
      <sheetName val="360"/>
      <sheetName val="375"/>
      <sheetName val="380"/>
      <sheetName val="390"/>
      <sheetName val="395"/>
      <sheetName val="020e"/>
      <sheetName val="399"/>
      <sheetName val="400"/>
      <sheetName val="420"/>
      <sheetName val="425"/>
      <sheetName val="430"/>
      <sheetName val="450"/>
      <sheetName val="500"/>
      <sheetName val="550"/>
      <sheetName val="560"/>
      <sheetName val="600"/>
      <sheetName val="100"/>
      <sheetName val="700"/>
      <sheetName val="840.01"/>
      <sheetName val="840.02"/>
      <sheetName val="120"/>
      <sheetName val="125"/>
      <sheetName val="135"/>
      <sheetName val="140"/>
      <sheetName val="Account Code"/>
      <sheetName val="OFF"/>
      <sheetName val="dasang1"/>
      <sheetName val="Final"/>
      <sheetName val="(40)G&amp;A"/>
      <sheetName val="C"/>
      <sheetName val="KU-Ajt'03"/>
      <sheetName val="Glossary-Index"/>
      <sheetName val="PK"/>
      <sheetName val="Individual_Gross_Profit_J_-_Aug"/>
      <sheetName val="PL_(MONTHLY)"/>
      <sheetName val="NAMA_PERUSAHAAN"/>
      <sheetName val="Budget_BS"/>
      <sheetName val="Master_Cost_Center"/>
      <sheetName val="DATA_LIST"/>
      <sheetName val="C1_NOV"/>
      <sheetName val="ShareCapital_"/>
      <sheetName val="CSG_Overhead"/>
      <sheetName val="Plant_Overhead"/>
      <sheetName val="DATA_WP"/>
      <sheetName val="Alokasi_Rutin"/>
      <sheetName val="Trading_Statement"/>
      <sheetName val="Compare_to_competitor_ratio-BI"/>
      <sheetName val="PLN_Mar1"/>
      <sheetName val="PK_HJ__HP1"/>
      <sheetName val="Renc_Prod1"/>
      <sheetName val="PLN_Des1"/>
      <sheetName val="Biaya_Tot_PLN1"/>
      <sheetName val="PLN_Okt1"/>
      <sheetName val="PLN_Jan1"/>
      <sheetName val="PLN_Mei1"/>
      <sheetName val="PLN_Nov1"/>
      <sheetName val="PLN_Jun1"/>
      <sheetName val="PLN_Jul1"/>
      <sheetName val="PLN_Feb1"/>
      <sheetName val="PLN_Ags1"/>
      <sheetName val="PLN_Sep1"/>
      <sheetName val="PLN_Apr1"/>
      <sheetName val="Biaya_Tot_PLN_TDL_20031"/>
      <sheetName val="Renc_Semen_Keluar_prod_kantong1"/>
      <sheetName val="Tabel_Kode1"/>
      <sheetName val="TelkomInfra_-_Revenue_Monthly"/>
      <sheetName val="data_(2)"/>
      <sheetName val="TB_after_Reval-Server"/>
      <sheetName val="Permanent_info"/>
      <sheetName val="DPS_OK"/>
      <sheetName val="Angs_B_Group"/>
      <sheetName val="IMPUT_PENERIMAAN_BULK_WB"/>
      <sheetName val="HUTANG_PER_VENDOR_09"/>
      <sheetName val="IMPUT_PENERIMAAN_BAG_PRODUKSI"/>
      <sheetName val="PEMAKAIAN_BY_PRODUKSI"/>
      <sheetName val="UI_-_Brands"/>
      <sheetName val="UI_-_Pat_Dyn"/>
      <sheetName val="Affirm_Retrieve"/>
      <sheetName val="UI_-_Additional"/>
      <sheetName val="Main_Title"/>
      <sheetName val="DAF_INVEN_U_O"/>
      <sheetName val="Non-Statistical_Sampling"/>
      <sheetName val="Sumber_Hidup"/>
      <sheetName val="ocean_voyage"/>
      <sheetName val="TB_avicena"/>
      <sheetName val="Input_Yield"/>
      <sheetName val="PH_Data"/>
      <sheetName val="A_Grade_Hiten_-_Local"/>
      <sheetName val="NAMA_PT"/>
      <sheetName val="EXPO_PER_BUYER"/>
      <sheetName val="FE-1770_P1"/>
      <sheetName val="BUDGET_1999"/>
      <sheetName val="FA Movement"/>
      <sheetName val="Param"/>
      <sheetName val="MATERIALFINAL"/>
      <sheetName val="DAF-2"/>
      <sheetName val="I-ME"/>
      <sheetName val="70_qual_2"/>
      <sheetName val="Plan Prod"/>
      <sheetName val="CS"/>
      <sheetName val="Actual EWH_PA_UA"/>
      <sheetName val="PRO_COAL"/>
      <sheetName val="PS"/>
      <sheetName val="Summary"/>
      <sheetName val="DBASE"/>
      <sheetName val="_SAF 02"/>
      <sheetName val="Art_22"/>
      <sheetName val="Bukubesar"/>
      <sheetName val="Control"/>
      <sheetName val="Built"/>
      <sheetName val="Validasi"/>
      <sheetName val="Art_236"/>
      <sheetName val="Sub_Acc5"/>
      <sheetName val="Premi_Iuran4"/>
      <sheetName val="Sch_16_12"/>
      <sheetName val="Sch_17_12"/>
      <sheetName val="Sch_14_22"/>
      <sheetName val="Sch_22_22"/>
      <sheetName val="Sch_22_42"/>
      <sheetName val="Sch_3_12"/>
      <sheetName val="corp_tax4"/>
      <sheetName val="U-3_1_1_telephone4"/>
      <sheetName val="A_u_g4"/>
      <sheetName val="Tax_Rate_20124"/>
      <sheetName val="VC_44"/>
      <sheetName val="G_3_2_1_Rekon_PPN_In_Premix4"/>
      <sheetName val="REKAP_PPH_214"/>
      <sheetName val="Approved_SUMMARY-20134"/>
      <sheetName val="Source_Sumsel"/>
      <sheetName val="FINANCIAL_ASSUMPTION"/>
      <sheetName val="Cetak_BG"/>
      <sheetName val="DATA_MASTER"/>
      <sheetName val="Sales_Report_MKTG"/>
      <sheetName val="PPH_23_-_26"/>
      <sheetName val="Income_S"/>
      <sheetName val="balance_sheet"/>
      <sheetName val="lookups"/>
      <sheetName val="Terak-Real"/>
      <sheetName val="Cover"/>
      <sheetName val="Output"/>
      <sheetName val="Matrix"/>
      <sheetName val="Sens Out"/>
      <sheetName val="W"/>
      <sheetName val="Engine"/>
      <sheetName val="Inputs"/>
      <sheetName val="Calcs"/>
      <sheetName val="Semen"/>
      <sheetName val="nr4.mj"/>
      <sheetName val="Company Asset Class Pivot"/>
      <sheetName val="Asset Class List"/>
      <sheetName val="gl"/>
      <sheetName val="R�sultats"/>
      <sheetName val="Listen"/>
      <sheetName val="JSiar"/>
      <sheetName val="Individual_Gross_Profit_J_-_Au1"/>
      <sheetName val="PL_(MONTHLY)1"/>
      <sheetName val="DATA_WP1"/>
      <sheetName val="ocean_voyage1"/>
      <sheetName val="PPH_23_-_261"/>
      <sheetName val="Permanent_info1"/>
      <sheetName val="Income_S1"/>
      <sheetName val="balance_sheet1"/>
      <sheetName val="CSG_Overhead1"/>
      <sheetName val="Plant_Overhead1"/>
      <sheetName val="DIRECT COST"/>
      <sheetName val="WP PASIVA"/>
      <sheetName val="WP LABA RUGI"/>
      <sheetName val="PREPMT"/>
      <sheetName val="Volumes"/>
      <sheetName val="Cash Flow"/>
      <sheetName val="kkp"/>
      <sheetName val="Identitas"/>
      <sheetName val="CA Sheet"/>
      <sheetName val="PX Graph"/>
      <sheetName val="WS 1219"/>
      <sheetName val="Profit &amp; Loss"/>
      <sheetName val="cuti besar"/>
      <sheetName val="payroll"/>
      <sheetName val="sorb planning"/>
      <sheetName val="Other charges (income)"/>
      <sheetName val="BEFORE ALLOCATION"/>
      <sheetName val="XG PU"/>
      <sheetName val="1106-M&amp;E"/>
      <sheetName val="1105-B&amp;I-OK"/>
      <sheetName val="Neraca detail per book"/>
      <sheetName val="1997"/>
      <sheetName val=" SPT 1771 FY 2010 FINAL.xlsx"/>
      <sheetName val="Individual_Gross_Profit_J_-_Au2"/>
      <sheetName val="PL_(MONTHLY)2"/>
      <sheetName val="Sch_16_13"/>
      <sheetName val="Sch_17_13"/>
      <sheetName val="Sch_14_23"/>
      <sheetName val="Sch_22_23"/>
      <sheetName val="Sch_22_43"/>
      <sheetName val="Sch_3_13"/>
      <sheetName val="DATA_WP2"/>
      <sheetName val="ocean_voyage2"/>
      <sheetName val="PPH_23_-_262"/>
      <sheetName val="CSG_Overhead2"/>
      <sheetName val="Plant_Overhead2"/>
      <sheetName val="Income_S2"/>
      <sheetName val="balance_sheet2"/>
      <sheetName val="Permanent_info2"/>
      <sheetName val="DAF_INVEN_U_O1"/>
      <sheetName val="ShareCapital_1"/>
      <sheetName val="Master_Cost_Center1"/>
      <sheetName val="Budget_BS1"/>
      <sheetName val="NAMA_PERUSAHAAN1"/>
      <sheetName val="Alokasi_Rutin1"/>
      <sheetName val="C1_NOV1"/>
      <sheetName val="Trading_Statement1"/>
      <sheetName val="data_(2)1"/>
      <sheetName val="PLN_Mar2"/>
      <sheetName val="PK_HJ__HP2"/>
      <sheetName val="Renc_Prod2"/>
      <sheetName val="PLN_Des2"/>
      <sheetName val="Biaya_Tot_PLN2"/>
      <sheetName val="PLN_Okt2"/>
      <sheetName val="PLN_Jan2"/>
      <sheetName val="PLN_Mei2"/>
      <sheetName val="PLN_Nov2"/>
      <sheetName val="PLN_Jun2"/>
      <sheetName val="PLN_Jul2"/>
      <sheetName val="PLN_Feb2"/>
      <sheetName val="PLN_Ags2"/>
      <sheetName val="PLN_Sep2"/>
      <sheetName val="PLN_Apr2"/>
      <sheetName val="Biaya_Tot_PLN_TDL_20032"/>
      <sheetName val="Renc_Semen_Keluar_prod_kantong2"/>
      <sheetName val="Tabel_Kode2"/>
      <sheetName val="Compare_to_competitor_ratio-BI1"/>
      <sheetName val="TB_avicena1"/>
      <sheetName val="NAMA_PT1"/>
      <sheetName val="EXPO_PER_BUYER1"/>
      <sheetName val="DATA_LIST1"/>
      <sheetName val="Individual_Gross_Profit_J_-_Au3"/>
      <sheetName val="PL_(MONTHLY)3"/>
      <sheetName val="corp_tax5"/>
      <sheetName val="U-3_1_1_telephone5"/>
      <sheetName val="Sch_16_14"/>
      <sheetName val="Sch_17_14"/>
      <sheetName val="Sch_14_24"/>
      <sheetName val="Sch_22_24"/>
      <sheetName val="Sch_22_44"/>
      <sheetName val="Sch_3_14"/>
      <sheetName val="DATA_WP3"/>
      <sheetName val="ocean_voyage3"/>
      <sheetName val="PPH_23_-_263"/>
      <sheetName val="CSG_Overhead3"/>
      <sheetName val="Plant_Overhead3"/>
      <sheetName val="Income_S3"/>
      <sheetName val="balance_sheet3"/>
      <sheetName val="Permanent_info3"/>
      <sheetName val="DAF_INVEN_U_O2"/>
      <sheetName val="ShareCapital_2"/>
      <sheetName val="Master_Cost_Center2"/>
      <sheetName val="Budget_BS2"/>
      <sheetName val="NAMA_PERUSAHAAN2"/>
      <sheetName val="Alokasi_Rutin2"/>
      <sheetName val="C1_NOV2"/>
      <sheetName val="Trading_Statement2"/>
      <sheetName val="data_(2)2"/>
      <sheetName val="PLN_Mar3"/>
      <sheetName val="PK_HJ__HP3"/>
      <sheetName val="Renc_Prod3"/>
      <sheetName val="PLN_Des3"/>
      <sheetName val="Biaya_Tot_PLN3"/>
      <sheetName val="PLN_Okt3"/>
      <sheetName val="PLN_Jan3"/>
      <sheetName val="PLN_Mei3"/>
      <sheetName val="PLN_Nov3"/>
      <sheetName val="PLN_Jun3"/>
      <sheetName val="PLN_Jul3"/>
      <sheetName val="PLN_Feb3"/>
      <sheetName val="PLN_Ags3"/>
      <sheetName val="PLN_Sep3"/>
      <sheetName val="PLN_Apr3"/>
      <sheetName val="Biaya_Tot_PLN_TDL_20033"/>
      <sheetName val="Renc_Semen_Keluar_prod_kantong3"/>
      <sheetName val="Tabel_Kode3"/>
      <sheetName val="Compare_to_competitor_ratio-BI2"/>
      <sheetName val="TB_avicena2"/>
      <sheetName val="NAMA_PT2"/>
      <sheetName val="EXPO_PER_BUYER2"/>
      <sheetName val="DATA_LIST2"/>
      <sheetName val="TB_after_Reval-Server1"/>
      <sheetName val="DPS_OK1"/>
      <sheetName val="Non-Statistical_Sampling1"/>
      <sheetName val="SW1"/>
      <sheetName val="MACHINE"/>
      <sheetName val="Family"/>
      <sheetName val="Rumus"/>
      <sheetName val="Pengalaman Per"/>
      <sheetName val="Harvest'CostQ01"/>
      <sheetName val="MatureManuring"/>
      <sheetName val="MatureMandays"/>
      <sheetName val="ManDay_2004"/>
      <sheetName val="BUD_vs_PROJ"/>
      <sheetName val="BAL"/>
      <sheetName val="Syarat"/>
      <sheetName val="DPS_OK2"/>
      <sheetName val="TB_after_Reval-Server2"/>
      <sheetName val="corp_tax6"/>
      <sheetName val="U-3_1_1_telephone6"/>
      <sheetName val="Art_237"/>
      <sheetName val="Sub_Acc6"/>
      <sheetName val="Master_Cost_Center3"/>
      <sheetName val="Budget_BS3"/>
      <sheetName val="NAMA_PERUSAHAAN3"/>
      <sheetName val="C1_NOV3"/>
      <sheetName val="ShareCapital_3"/>
      <sheetName val="Alokasi_Rutin3"/>
      <sheetName val="Compare_to_competitor_ratio-BI3"/>
      <sheetName val="DPS_OK3"/>
      <sheetName val="data_(2)3"/>
      <sheetName val="DATA_LIST3"/>
      <sheetName val="PLN_Mar4"/>
      <sheetName val="PK_HJ__HP4"/>
      <sheetName val="Renc_Prod4"/>
      <sheetName val="PLN_Des4"/>
      <sheetName val="Biaya_Tot_PLN4"/>
      <sheetName val="PLN_Okt4"/>
      <sheetName val="PLN_Jan4"/>
      <sheetName val="PLN_Mei4"/>
      <sheetName val="PLN_Nov4"/>
      <sheetName val="PLN_Jun4"/>
      <sheetName val="PLN_Jul4"/>
      <sheetName val="PLN_Feb4"/>
      <sheetName val="PLN_Ags4"/>
      <sheetName val="PLN_Sep4"/>
      <sheetName val="PLN_Apr4"/>
      <sheetName val="Biaya_Tot_PLN_TDL_20034"/>
      <sheetName val="Renc_Semen_Keluar_prod_kantong4"/>
      <sheetName val="Tabel_Kode4"/>
      <sheetName val="TB_after_Reval-Server3"/>
      <sheetName val="Sch_16_15"/>
      <sheetName val="Sch_17_15"/>
      <sheetName val="Sch_14_25"/>
      <sheetName val="Sch_22_25"/>
      <sheetName val="Sch_22_45"/>
      <sheetName val="Sch_3_15"/>
      <sheetName val="corp_tax7"/>
      <sheetName val="U-3_1_1_telephone7"/>
      <sheetName val="Art_238"/>
      <sheetName val="Sub_Acc7"/>
      <sheetName val="A_u_g5"/>
      <sheetName val="Tax_Rate_20125"/>
      <sheetName val="Premi_Iuran5"/>
      <sheetName val="Master_Cost_Center4"/>
      <sheetName val="Individual_Gross_Profit_J_-_Au4"/>
      <sheetName val="PL_(MONTHLY)4"/>
      <sheetName val="Budget_BS4"/>
      <sheetName val="NAMA_PERUSAHAAN4"/>
      <sheetName val="C1_NOV4"/>
      <sheetName val="CSG_Overhead4"/>
      <sheetName val="Plant_Overhead4"/>
      <sheetName val="DATA_WP4"/>
      <sheetName val="ShareCapital_4"/>
      <sheetName val="Alokasi_Rutin4"/>
      <sheetName val="Compare_to_competitor_ratio-BI4"/>
      <sheetName val="Permanent_info4"/>
      <sheetName val="DPS_OK4"/>
      <sheetName val="data_(2)4"/>
      <sheetName val="DATA_LIST4"/>
      <sheetName val="PLN_Mar5"/>
      <sheetName val="PK_HJ__HP5"/>
      <sheetName val="Renc_Prod5"/>
      <sheetName val="PLN_Des5"/>
      <sheetName val="Biaya_Tot_PLN5"/>
      <sheetName val="PLN_Okt5"/>
      <sheetName val="PLN_Jan5"/>
      <sheetName val="PLN_Mei5"/>
      <sheetName val="PLN_Nov5"/>
      <sheetName val="PLN_Jun5"/>
      <sheetName val="PLN_Jul5"/>
      <sheetName val="PLN_Feb5"/>
      <sheetName val="PLN_Ags5"/>
      <sheetName val="PLN_Sep5"/>
      <sheetName val="PLN_Apr5"/>
      <sheetName val="Biaya_Tot_PLN_TDL_20035"/>
      <sheetName val="Renc_Semen_Keluar_prod_kantong5"/>
      <sheetName val="Tabel_Kode5"/>
      <sheetName val="Journal_Template4"/>
      <sheetName val="TB_after_Reval-Server4"/>
      <sheetName val="Sch_16_16"/>
      <sheetName val="Sch_17_16"/>
      <sheetName val="Sch_14_26"/>
      <sheetName val="Sch_22_26"/>
      <sheetName val="Sch_22_46"/>
      <sheetName val="Sch_3_16"/>
      <sheetName val="corp_tax8"/>
      <sheetName val="U-3_1_1_telephone8"/>
      <sheetName val="Art_239"/>
      <sheetName val="Sub_Acc8"/>
      <sheetName val="A_u_g6"/>
      <sheetName val="Tax_Rate_20126"/>
      <sheetName val="Premi_Iuran6"/>
      <sheetName val="VC_45"/>
      <sheetName val="G_3_2_1_Rekon_PPN_In_Premix5"/>
      <sheetName val="REKAP_PPH_215"/>
      <sheetName val="Approved_SUMMARY-20135"/>
      <sheetName val="Master_Cost_Center5"/>
      <sheetName val="Individual_Gross_Profit_J_-_Au5"/>
      <sheetName val="PL_(MONTHLY)5"/>
      <sheetName val="Budget_BS5"/>
      <sheetName val="NAMA_PERUSAHAAN5"/>
      <sheetName val="C1_NOV5"/>
      <sheetName val="CSG_Overhead5"/>
      <sheetName val="Plant_Overhead5"/>
      <sheetName val="DATA_WP5"/>
      <sheetName val="ShareCapital_5"/>
      <sheetName val="Alokasi_Rutin5"/>
      <sheetName val="Compare_to_competitor_ratio-BI5"/>
      <sheetName val="Permanent_info5"/>
      <sheetName val="DPS_OK5"/>
      <sheetName val="data_(2)5"/>
      <sheetName val="DATA_LIST5"/>
      <sheetName val="PLN_Mar6"/>
      <sheetName val="PK_HJ__HP6"/>
      <sheetName val="Renc_Prod6"/>
      <sheetName val="PLN_Des6"/>
      <sheetName val="Biaya_Tot_PLN6"/>
      <sheetName val="PLN_Okt6"/>
      <sheetName val="PLN_Jan6"/>
      <sheetName val="PLN_Mei6"/>
      <sheetName val="PLN_Nov6"/>
      <sheetName val="PLN_Jun6"/>
      <sheetName val="PLN_Jul6"/>
      <sheetName val="PLN_Feb6"/>
      <sheetName val="PLN_Ags6"/>
      <sheetName val="PLN_Sep6"/>
      <sheetName val="PLN_Apr6"/>
      <sheetName val="Biaya_Tot_PLN_TDL_20036"/>
      <sheetName val="Renc_Semen_Keluar_prod_kantong6"/>
      <sheetName val="Tabel_Kode6"/>
      <sheetName val="Journal_Template5"/>
      <sheetName val="TB_after_Reval-Server5"/>
      <sheetName val="des"/>
      <sheetName val="Sketch Page"/>
      <sheetName val="KKP 01 Audit"/>
      <sheetName val="Lap. Keuangan Des "/>
      <sheetName val="RATE"/>
      <sheetName val="data-hujan"/>
      <sheetName val="Curah hujan"/>
      <sheetName val="MGR-12"/>
      <sheetName val="keb-bbm"/>
      <sheetName val="BSHO_Report"/>
      <sheetName val="Check_Sheet"/>
      <sheetName val="PLHO_Report"/>
      <sheetName val="Man_power"/>
      <sheetName val="Salesdata01-10 2004"/>
      <sheetName val="RumusTB 1 bln"/>
      <sheetName val="EE-PROP"/>
      <sheetName val="KRPPT.03"/>
      <sheetName val="DRAFT"/>
      <sheetName val="NEW-PANEL"/>
      <sheetName val="Cip"/>
      <sheetName val="tr-28202"/>
      <sheetName val="chemcal"/>
      <sheetName val="STAT&quot;D&quot;"/>
      <sheetName val="T.B"/>
      <sheetName val="G.200 - Depreciation exp"/>
      <sheetName val="G-300 - Allocation of dep"/>
      <sheetName val="cilandak payroll"/>
      <sheetName val="B"/>
      <sheetName val="SUM-IN"/>
      <sheetName val="AIN"/>
      <sheetName val="ARG"/>
      <sheetName val="ADR"/>
      <sheetName val="TB3889"/>
      <sheetName val="PL1"/>
      <sheetName val="AQL"/>
      <sheetName val="SJY"/>
      <sheetName val="SLW"/>
      <sheetName val="Asumsi"/>
      <sheetName val="Perhitungan"/>
      <sheetName val="BOM"/>
      <sheetName val="Input CM"/>
      <sheetName val="Solar,Cal V"/>
      <sheetName val="Stok9"/>
      <sheetName val="Input Kiln"/>
      <sheetName val="Listrik"/>
      <sheetName val="Input RM"/>
      <sheetName val="Input_Rerestok"/>
      <sheetName val="Input SGG"/>
      <sheetName val="Stock1+TB"/>
      <sheetName val="Stok23"/>
      <sheetName val="Stok4"/>
      <sheetName val="Stok5"/>
      <sheetName val="RKAP"/>
      <sheetName val="WCrestated"/>
      <sheetName val="M"/>
      <sheetName val="Sumber_Hidup1"/>
      <sheetName val="Angs_B_Group1"/>
      <sheetName val="IMPUT_PENERIMAAN_BULK_WB1"/>
      <sheetName val="HUTANG_PER_VENDOR_091"/>
      <sheetName val="IMPUT_PENERIMAAN_BAG_PRODUKSI1"/>
      <sheetName val="PEMAKAIAN_BY_PRODUKSI1"/>
      <sheetName val="UI_-_Brands1"/>
      <sheetName val="UI_-_Pat_Dyn1"/>
      <sheetName val="Affirm_Retrieve1"/>
      <sheetName val="UI_-_Additional1"/>
      <sheetName val="Main_Title1"/>
      <sheetName val="TelkomInfra_-_Revenue_Monthly1"/>
      <sheetName val="A_Grade_Hiten_-_Local1"/>
      <sheetName val="O-5_Tax_23_Prepaid"/>
      <sheetName val="Cetak_BG1"/>
      <sheetName val="Sales_Report_MKTG1"/>
      <sheetName val="LEDGER_2019"/>
      <sheetName val="LEDGER_2020"/>
      <sheetName val="E-faktur_(FP)"/>
      <sheetName val="RECAP_(TIDAK_ADA_DI_GL_VAT)"/>
      <sheetName val="look_up"/>
      <sheetName val="840_01"/>
      <sheetName val="840_02"/>
      <sheetName val="Account_Code"/>
      <sheetName val="Region_Code"/>
      <sheetName val="Product_Group_Code"/>
      <sheetName val="software_wp"/>
      <sheetName val="Div&amp;Grade_List"/>
      <sheetName val="&quot;Specific&quot;_COA_List"/>
      <sheetName val="Source_Sumsel1"/>
      <sheetName val="ren_kerj_2014"/>
      <sheetName val="ANNUAL_CJ20"/>
      <sheetName val="ANNUAL_DM2"/>
      <sheetName val="r_tanam"/>
      <sheetName val="RATOON_CJ20"/>
      <sheetName val="RATOON_DM2"/>
      <sheetName val="WS_1219"/>
      <sheetName val="Realisasi_Acc_Exp_-_BP"/>
      <sheetName val="New_Ref"/>
      <sheetName val="Client_AJE"/>
      <sheetName val="Cash_Flow"/>
      <sheetName val="FA_Movement"/>
      <sheetName val="Plan_Prod"/>
      <sheetName val="Actual_EWH_PA_UA"/>
      <sheetName val="_SAF_02"/>
      <sheetName val="Isolasi_Luar_Dalam"/>
      <sheetName val="Isolasi_Luar"/>
      <sheetName val="FINANCIAL_ASSUMPTION1"/>
      <sheetName val="DATA_MASTER1"/>
      <sheetName val="WS-December'98"/>
      <sheetName val="Noodles (assumptions)"/>
      <sheetName val="Fixset"/>
      <sheetName val="11b"/>
      <sheetName val="CRITERIA3"/>
    </sheetNames>
    <sheetDataSet>
      <sheetData sheetId="0" refreshError="1">
        <row r="5">
          <cell r="D5" t="str">
            <v>SEPARATE SOFTWARE</v>
          </cell>
          <cell r="E5">
            <v>0</v>
          </cell>
          <cell r="F5">
            <v>0</v>
          </cell>
          <cell r="G5" t="str">
            <v>File name</v>
          </cell>
        </row>
        <row r="6">
          <cell r="D6" t="str">
            <v>Commercial reports - Actual</v>
          </cell>
          <cell r="E6">
            <v>0</v>
          </cell>
          <cell r="F6">
            <v>0</v>
          </cell>
          <cell r="G6" t="str">
            <v>PCDM91</v>
          </cell>
        </row>
        <row r="7">
          <cell r="D7" t="str">
            <v>Commercial reports - Budget</v>
          </cell>
          <cell r="E7">
            <v>0</v>
          </cell>
          <cell r="F7">
            <v>0</v>
          </cell>
          <cell r="G7" t="str">
            <v>PCQP</v>
          </cell>
        </row>
        <row r="8">
          <cell r="D8" t="str">
            <v>Operational reports (ERG)</v>
          </cell>
          <cell r="E8">
            <v>0</v>
          </cell>
          <cell r="F8">
            <v>0</v>
          </cell>
          <cell r="G8" t="str">
            <v>C: SDS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refreshError="1"/>
      <sheetData sheetId="281" refreshError="1"/>
      <sheetData sheetId="282" refreshError="1"/>
      <sheetData sheetId="283" refreshError="1"/>
      <sheetData sheetId="284"/>
      <sheetData sheetId="285" refreshError="1"/>
      <sheetData sheetId="286" refreshError="1"/>
      <sheetData sheetId="287"/>
      <sheetData sheetId="288"/>
      <sheetData sheetId="289"/>
      <sheetData sheetId="290" refreshError="1"/>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sheetData sheetId="804"/>
      <sheetData sheetId="805"/>
      <sheetData sheetId="806"/>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refreshError="1"/>
      <sheetData sheetId="899" refreshError="1"/>
      <sheetData sheetId="900" refreshError="1"/>
      <sheetData sheetId="901" refreshError="1"/>
      <sheetData sheetId="90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員リスト"/>
      <sheetName val="商品リスト"/>
      <sheetName val="表紙"/>
      <sheetName val="確認書"/>
      <sheetName val="IPO"/>
      <sheetName val="汎用M"/>
      <sheetName val="ﾃﾞｰﾀ項目"/>
      <sheetName val="編集"/>
      <sheetName val="画面遷移"/>
      <sheetName val="画面レ"/>
      <sheetName val="画面機能"/>
      <sheetName val="画面項目"/>
      <sheetName val="UT"/>
      <sheetName val="UTﾊﾟﾀｰﾝ"/>
      <sheetName val="別紙用"/>
      <sheetName val="別紙用 (2)"/>
      <sheetName val="Sheet2"/>
      <sheetName val="Sheet1"/>
      <sheetName val="Sheet3"/>
      <sheetName val="TABLE"/>
      <sheetName val="機能"/>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入力ﾁｪｯｸ"/>
      <sheetName val="COMMON"/>
      <sheetName val="(ﾍｯﾀﾞ)"/>
      <sheetName val="kna1"/>
      <sheetName val="knb1"/>
      <sheetName val="テストデータ記述2"/>
      <sheetName val="Employee Info"/>
      <sheetName val="Product and Service Catalog"/>
      <sheetName val="品目DB"/>
      <sheetName val="#REF"/>
      <sheetName val="レポートレイアウト"/>
      <sheetName val="ドキュメント一覧・変更履歴"/>
      <sheetName val="日付ﾃｰﾌﾞﾙ"/>
      <sheetName val="ÐõXg"/>
      <sheetName val="全般の記載ルール"/>
      <sheetName val="PCLパターン一覧"/>
      <sheetName val="1.選択条件画面レイアウト"/>
      <sheetName val="2-1.入力チェック(通常項目)"/>
      <sheetName val="3-1.データ抽出(前提条件無)"/>
      <sheetName val="3-2.データチェック（必須チェック）"/>
      <sheetName val="3-3-1.データチェック(存在チェック)"/>
      <sheetName val="3-3-1.データチェック(存在チェック2)"/>
      <sheetName val="3-3-1.データチェック(存在チェック3)"/>
      <sheetName val="3-3-1.データチェック(その他)"/>
      <sheetName val="3-3-1.データチェック(演算)"/>
      <sheetName val="3-3-2.更新処理-出力処理"/>
      <sheetName val="6.出力ファイルレイアウト"/>
      <sheetName val="7.更新結果(YMAK0390)"/>
      <sheetName val="7.更新結果(YMAK0450)"/>
      <sheetName val="7.更新結果(バッチインプット)"/>
      <sheetName val="10.終了処理"/>
      <sheetName val="出力結果添付1(終了処理)"/>
      <sheetName val="出力結果添付2(EDI処理)"/>
      <sheetName val="出力結果添付3(更新結果)"/>
      <sheetName val="出力結果添付4(入力データ)"/>
      <sheetName val="EKKO"/>
      <sheetName val="EKPO"/>
      <sheetName val="MARC"/>
      <sheetName val="MDBS"/>
      <sheetName val="EKET"/>
      <sheetName val="2.入力チェック"/>
      <sheetName val="3-1.データ抽出(前提条件無)20050203追加"/>
      <sheetName val="3-2.データ抽出(前提条件有)"/>
      <sheetName val="4.データ集約・集計"/>
      <sheetName val="5.その他出力項目の抽出"/>
      <sheetName val="6.データ更新"/>
      <sheetName val="7.標準原価の少数点以下5桁対応"/>
      <sheetName val="テスト結果添付 2004.12.9"/>
      <sheetName val="テスト結果添付 2004.12.14"/>
      <sheetName val="テスト結果添付1 2005.02.03"/>
      <sheetName val="出力結果添付2 2005.02.03"/>
      <sheetName val="１．InfoCube (YKCH0010) 案２"/>
      <sheetName val="１．InfoCube (YKCH0010)案１"/>
      <sheetName val="工数Worksheet"/>
      <sheetName val="Program List"/>
      <sheetName val="ŽÐˆõƒŠƒXƒg"/>
      <sheetName val="28 Des'17"/>
      <sheetName val="Grafik GP Des'17"/>
      <sheetName val="31 Jan'18"/>
      <sheetName val="Grafik GP Jan'18"/>
      <sheetName val="28 Feb'18"/>
      <sheetName val="Grafik GP Feb'18"/>
      <sheetName val="28 Mar'18"/>
      <sheetName val="Grafik GP Mar'18"/>
      <sheetName val="30 Apr"/>
      <sheetName val="Grafik GP Apr'18"/>
      <sheetName val="31 May"/>
      <sheetName val="Grafik GP May"/>
      <sheetName val="29 Jun"/>
      <sheetName val="Grafik GP Jun"/>
      <sheetName val="31 Jul"/>
      <sheetName val="Grafik GP Jul"/>
      <sheetName val="31 Agst"/>
      <sheetName val="Grafik GP Agst"/>
      <sheetName val="28 Sept"/>
      <sheetName val="Grafik GP Sept"/>
      <sheetName val="31 Okt"/>
      <sheetName val="Grafik GP Okt"/>
      <sheetName val="30 Nov"/>
      <sheetName val="Grafik GP Nov"/>
      <sheetName val="28 Des"/>
      <sheetName val="Grafik GP Des"/>
      <sheetName val="31 Jan"/>
      <sheetName val="Grafik GP Jan"/>
      <sheetName val="28 Feb"/>
      <sheetName val="Grafik GP Feb"/>
      <sheetName val="28 Mar"/>
      <sheetName val="Grafik GP Mar"/>
      <sheetName val="30 Apr19"/>
      <sheetName val="Grafik GP Apr"/>
      <sheetName val="30 May'19"/>
      <sheetName val="Grafik GP May19"/>
      <sheetName val="28 Jun'19"/>
      <sheetName val="Grafik GP Jun'19"/>
      <sheetName val="31 Jul'19"/>
      <sheetName val="Grafik GP Jul'19"/>
      <sheetName val="31 Agst'19"/>
      <sheetName val="Grafik GP Agst'19"/>
      <sheetName val="27 Sept'19"/>
      <sheetName val="Grafik GP Sept'19"/>
      <sheetName val="31 Okt'19"/>
      <sheetName val="Grafik GP Okt'19"/>
      <sheetName val="30 Nov'19"/>
      <sheetName val="Grafik GP Nov'19"/>
      <sheetName val="1 Des'19"/>
      <sheetName val="2 Des'19"/>
      <sheetName val="3 Des'19"/>
      <sheetName val="4 Des'19"/>
      <sheetName val="5 Des'19"/>
      <sheetName val="6 Des'19"/>
      <sheetName val="7 Des'19"/>
      <sheetName val="9 Des'19"/>
      <sheetName val="10 Des'19"/>
      <sheetName val="11 Des'19"/>
      <sheetName val="12 Des'19"/>
      <sheetName val="13 Des'19"/>
      <sheetName val="14 Des'19"/>
      <sheetName val="16 Des'19"/>
      <sheetName val="17 Des'19"/>
      <sheetName val="18 Des'19"/>
      <sheetName val="19 Des'19"/>
      <sheetName val="20 Des'19"/>
      <sheetName val="21 Des'19"/>
      <sheetName val="23 Des'19"/>
      <sheetName val="24 Des'19"/>
      <sheetName val="26 Des'19"/>
      <sheetName val="27 Des'19"/>
      <sheetName val="28 Des'19"/>
      <sheetName val="Grafik GP Des'19"/>
      <sheetName val="31 Jan'20"/>
      <sheetName val="Grafik GP Jan'20"/>
      <sheetName val="3 Feb'20"/>
      <sheetName val="4 Feb'20"/>
      <sheetName val="5 Feb'20"/>
      <sheetName val="6 Feb'20"/>
      <sheetName val="7 Feb'20"/>
      <sheetName val="8 Feb'20"/>
      <sheetName val="10 Feb'20"/>
      <sheetName val="11 Feb'20"/>
      <sheetName val="12 Feb'20"/>
      <sheetName val="13 Feb'20"/>
      <sheetName val="14 Feb'20"/>
      <sheetName val="15 Feb'20"/>
      <sheetName val="17 Feb'20"/>
      <sheetName val="18 Feb'20"/>
      <sheetName val="19 Feb'20"/>
      <sheetName val="20 Feb'20"/>
      <sheetName val="21 Feb'20"/>
      <sheetName val="22 Feb'20"/>
      <sheetName val="24 Feb'20"/>
      <sheetName val="25 Feb'20"/>
      <sheetName val="26 Feb'20"/>
      <sheetName val="27 Feb'20"/>
      <sheetName val="28 Feb'20"/>
      <sheetName val="Grafik GP Feb'20"/>
      <sheetName val="2 Mar'20"/>
      <sheetName val="3 Mar'20"/>
      <sheetName val="4 Mar'20"/>
      <sheetName val="5 Mar'20"/>
      <sheetName val="6 Mar'20"/>
      <sheetName val="7 Mar'20"/>
      <sheetName val="9 Mar'20"/>
      <sheetName val="10 Mar'20"/>
      <sheetName val="11 Mar'20"/>
      <sheetName val="12 Mar'20"/>
      <sheetName val="13 Mar'20"/>
      <sheetName val="14 Mar'20"/>
      <sheetName val="16 Mar'20"/>
      <sheetName val="17 Mar'20"/>
      <sheetName val="18 Mar'20"/>
      <sheetName val="19 Mar'20"/>
      <sheetName val="20 Mar'20"/>
      <sheetName val="21 Mar'20"/>
      <sheetName val="23 Mar'20"/>
      <sheetName val="24 Mar'20"/>
      <sheetName val="25 Mar'20"/>
      <sheetName val="26 Mar'20"/>
      <sheetName val="27 Mar'20"/>
      <sheetName val="28 Mar'20"/>
      <sheetName val="30 Mar'20"/>
      <sheetName val="Grafik GP Mar'20"/>
      <sheetName val="MAIN時間見積り"/>
      <sheetName val="185 New"/>
      <sheetName val="GRAPH"/>
      <sheetName val="work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Data Harian"/>
      <sheetName val="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D3">
            <v>890468.96000000008</v>
          </cell>
          <cell r="E3">
            <v>1148513.4899999998</v>
          </cell>
          <cell r="F3">
            <v>1180511.1099999999</v>
          </cell>
          <cell r="G3">
            <v>1220310.6499999999</v>
          </cell>
          <cell r="H3">
            <v>1303321.75</v>
          </cell>
          <cell r="I3">
            <v>1260832.48</v>
          </cell>
          <cell r="J3">
            <v>1193589.94</v>
          </cell>
          <cell r="K3">
            <v>1202070.0899999999</v>
          </cell>
          <cell r="L3">
            <v>1065540.04</v>
          </cell>
          <cell r="M3">
            <v>1140377.0299999998</v>
          </cell>
          <cell r="N3">
            <v>1044999.1999999998</v>
          </cell>
          <cell r="O3">
            <v>1055578.6099999999</v>
          </cell>
        </row>
        <row r="4">
          <cell r="D4">
            <v>93266.389999999898</v>
          </cell>
          <cell r="E4">
            <v>208896.77000000025</v>
          </cell>
          <cell r="F4">
            <v>229696.86000000034</v>
          </cell>
          <cell r="G4">
            <v>219250.98000000021</v>
          </cell>
          <cell r="H4">
            <v>282872.29000000004</v>
          </cell>
          <cell r="I4">
            <v>238767.22999999998</v>
          </cell>
          <cell r="J4">
            <v>63294.040000000037</v>
          </cell>
          <cell r="K4">
            <v>222837.42000000016</v>
          </cell>
          <cell r="L4">
            <v>150717.99</v>
          </cell>
          <cell r="M4">
            <v>9612.7200000002049</v>
          </cell>
          <cell r="N4">
            <v>105263.18000000005</v>
          </cell>
          <cell r="O4">
            <v>132777.12000000011</v>
          </cell>
        </row>
        <row r="6">
          <cell r="D6" t="str">
            <v>APR</v>
          </cell>
          <cell r="E6" t="str">
            <v>MAY</v>
          </cell>
          <cell r="F6" t="str">
            <v>JUN</v>
          </cell>
          <cell r="G6" t="str">
            <v>JUL</v>
          </cell>
          <cell r="H6" t="str">
            <v>AUG</v>
          </cell>
          <cell r="I6" t="str">
            <v>SEP</v>
          </cell>
          <cell r="J6" t="str">
            <v>OKT</v>
          </cell>
          <cell r="K6" t="str">
            <v>NOV</v>
          </cell>
          <cell r="L6" t="str">
            <v>DEC</v>
          </cell>
          <cell r="M6" t="str">
            <v>JAN</v>
          </cell>
          <cell r="N6" t="str">
            <v>FEB</v>
          </cell>
          <cell r="O6" t="str">
            <v>MAR</v>
          </cell>
        </row>
        <row r="8">
          <cell r="D8">
            <v>376342.98</v>
          </cell>
          <cell r="E8">
            <v>436037.96000000008</v>
          </cell>
          <cell r="F8">
            <v>585963.38</v>
          </cell>
          <cell r="G8">
            <v>666847.24999999988</v>
          </cell>
          <cell r="H8">
            <v>736057.12</v>
          </cell>
          <cell r="I8">
            <v>718378.72999999986</v>
          </cell>
          <cell r="J8">
            <v>737169.14</v>
          </cell>
          <cell r="K8">
            <v>496390.61</v>
          </cell>
          <cell r="L8">
            <v>460042.73</v>
          </cell>
          <cell r="M8">
            <v>510981.55999999994</v>
          </cell>
          <cell r="N8">
            <v>379926.28</v>
          </cell>
          <cell r="O8">
            <v>278380.17000000004</v>
          </cell>
        </row>
        <row r="9">
          <cell r="D9">
            <v>-18268.059999999998</v>
          </cell>
          <cell r="E9">
            <v>-17400.120000000054</v>
          </cell>
          <cell r="F9">
            <v>11025.410000000033</v>
          </cell>
          <cell r="G9">
            <v>34076.260000000126</v>
          </cell>
          <cell r="H9">
            <v>99460.920000000042</v>
          </cell>
          <cell r="I9">
            <v>128219.38000000012</v>
          </cell>
          <cell r="J9">
            <v>58023.329999999958</v>
          </cell>
          <cell r="K9">
            <v>29891.560000000056</v>
          </cell>
          <cell r="L9">
            <v>20126.460000000021</v>
          </cell>
          <cell r="M9">
            <v>-15372.0799999999</v>
          </cell>
          <cell r="N9">
            <v>-721.40000000002328</v>
          </cell>
          <cell r="O9">
            <v>-24492.600000000064</v>
          </cell>
        </row>
        <row r="11">
          <cell r="D11" t="str">
            <v>APR</v>
          </cell>
          <cell r="E11" t="str">
            <v>MAY</v>
          </cell>
          <cell r="F11" t="str">
            <v>JUN</v>
          </cell>
          <cell r="G11" t="str">
            <v>JUL</v>
          </cell>
          <cell r="H11" t="str">
            <v>AUG</v>
          </cell>
          <cell r="I11" t="str">
            <v>SEP</v>
          </cell>
          <cell r="J11" t="str">
            <v>OKT</v>
          </cell>
          <cell r="K11" t="str">
            <v>NOV</v>
          </cell>
          <cell r="L11" t="str">
            <v>DEC</v>
          </cell>
          <cell r="M11" t="str">
            <v>JAN</v>
          </cell>
          <cell r="N11" t="str">
            <v>FEB</v>
          </cell>
          <cell r="O11" t="str">
            <v>MAR</v>
          </cell>
        </row>
        <row r="13">
          <cell r="D13">
            <v>24231.73000000001</v>
          </cell>
          <cell r="E13">
            <v>13359.440000000002</v>
          </cell>
          <cell r="F13">
            <v>5962.5100000000093</v>
          </cell>
          <cell r="G13">
            <v>10923.73000000001</v>
          </cell>
          <cell r="H13">
            <v>5185.3800000000047</v>
          </cell>
          <cell r="I13">
            <v>12289.26999999999</v>
          </cell>
          <cell r="J13">
            <v>44684.820000000007</v>
          </cell>
          <cell r="K13">
            <v>7692.8699999999953</v>
          </cell>
          <cell r="L13">
            <v>19192.26999999999</v>
          </cell>
          <cell r="M13">
            <v>40417.449999999983</v>
          </cell>
          <cell r="N13">
            <v>25020.739999999991</v>
          </cell>
          <cell r="O13">
            <v>22686.350000000006</v>
          </cell>
        </row>
        <row r="14">
          <cell r="D14">
            <v>178.26999999998952</v>
          </cell>
          <cell r="E14">
            <v>11050.559999999998</v>
          </cell>
          <cell r="F14">
            <v>18447.489999999991</v>
          </cell>
          <cell r="G14">
            <v>13486.26999999999</v>
          </cell>
          <cell r="H14">
            <v>19224.619999999995</v>
          </cell>
          <cell r="I14">
            <v>12120.73000000001</v>
          </cell>
          <cell r="J14">
            <v>-20274.820000000007</v>
          </cell>
          <cell r="K14">
            <v>16717.130000000005</v>
          </cell>
          <cell r="L14">
            <v>5217.7300000000105</v>
          </cell>
          <cell r="M14">
            <v>-16007.449999999983</v>
          </cell>
          <cell r="N14">
            <v>-610.73999999999069</v>
          </cell>
          <cell r="O14">
            <v>1723.6499999999942</v>
          </cell>
        </row>
        <row r="16">
          <cell r="D16" t="str">
            <v>APR</v>
          </cell>
          <cell r="E16" t="str">
            <v>MAY</v>
          </cell>
          <cell r="F16" t="str">
            <v>JUN</v>
          </cell>
          <cell r="G16" t="str">
            <v>JUL</v>
          </cell>
          <cell r="H16" t="str">
            <v>AUG</v>
          </cell>
          <cell r="I16" t="str">
            <v>SEP</v>
          </cell>
          <cell r="J16" t="str">
            <v>OKT</v>
          </cell>
          <cell r="K16" t="str">
            <v>NOV</v>
          </cell>
          <cell r="L16" t="str">
            <v>DEC</v>
          </cell>
          <cell r="M16" t="str">
            <v>JAN</v>
          </cell>
          <cell r="N16" t="str">
            <v>FEB</v>
          </cell>
          <cell r="O16" t="str">
            <v>MAR</v>
          </cell>
        </row>
        <row r="18">
          <cell r="D18">
            <v>12673.73</v>
          </cell>
          <cell r="E18">
            <v>12673.73</v>
          </cell>
          <cell r="F18">
            <v>12673.73</v>
          </cell>
          <cell r="G18">
            <v>12673.73</v>
          </cell>
          <cell r="H18">
            <v>12673.73</v>
          </cell>
          <cell r="I18">
            <v>12673.73</v>
          </cell>
          <cell r="J18">
            <v>12673.73</v>
          </cell>
          <cell r="K18">
            <v>12673.73</v>
          </cell>
          <cell r="L18">
            <v>12673.73</v>
          </cell>
          <cell r="M18">
            <v>12673.73</v>
          </cell>
          <cell r="N18">
            <v>12673.73</v>
          </cell>
          <cell r="O18">
            <v>12673.73</v>
          </cell>
        </row>
        <row r="19">
          <cell r="D19">
            <v>836.26000000000022</v>
          </cell>
          <cell r="E19">
            <v>836.26000000000022</v>
          </cell>
          <cell r="F19">
            <v>836.26000000000022</v>
          </cell>
          <cell r="G19">
            <v>836.26000000000022</v>
          </cell>
          <cell r="H19">
            <v>836.26000000000022</v>
          </cell>
          <cell r="I19">
            <v>836.26000000000022</v>
          </cell>
          <cell r="J19">
            <v>836.26000000000022</v>
          </cell>
          <cell r="K19">
            <v>836.26000000000022</v>
          </cell>
          <cell r="L19">
            <v>836.26000000000022</v>
          </cell>
          <cell r="M19">
            <v>836.26000000000022</v>
          </cell>
          <cell r="N19">
            <v>836.26000000000022</v>
          </cell>
          <cell r="O19">
            <v>836.26000000000022</v>
          </cell>
        </row>
        <row r="21">
          <cell r="D21" t="str">
            <v>APR</v>
          </cell>
          <cell r="E21" t="str">
            <v>MAY</v>
          </cell>
          <cell r="F21" t="str">
            <v>JUN</v>
          </cell>
          <cell r="G21" t="str">
            <v>JUL</v>
          </cell>
          <cell r="H21" t="str">
            <v>AUG</v>
          </cell>
          <cell r="I21" t="str">
            <v>SEP</v>
          </cell>
          <cell r="J21" t="str">
            <v>OKT</v>
          </cell>
          <cell r="K21" t="str">
            <v>NOV</v>
          </cell>
          <cell r="L21" t="str">
            <v>DEC</v>
          </cell>
          <cell r="M21" t="str">
            <v>JAN</v>
          </cell>
          <cell r="N21" t="str">
            <v>FEB</v>
          </cell>
          <cell r="O21" t="str">
            <v>MAR</v>
          </cell>
        </row>
        <row r="23">
          <cell r="D23">
            <v>0</v>
          </cell>
          <cell r="E23">
            <v>0</v>
          </cell>
          <cell r="F23">
            <v>0</v>
          </cell>
          <cell r="G23">
            <v>0</v>
          </cell>
          <cell r="H23">
            <v>0</v>
          </cell>
          <cell r="I23">
            <v>0</v>
          </cell>
          <cell r="J23">
            <v>0</v>
          </cell>
          <cell r="K23">
            <v>0</v>
          </cell>
          <cell r="L23">
            <v>0</v>
          </cell>
          <cell r="M23">
            <v>0</v>
          </cell>
          <cell r="N23">
            <v>0</v>
          </cell>
          <cell r="O23">
            <v>0</v>
          </cell>
        </row>
        <row r="24">
          <cell r="D24">
            <v>0</v>
          </cell>
          <cell r="E24">
            <v>0</v>
          </cell>
          <cell r="F24">
            <v>0</v>
          </cell>
          <cell r="G24">
            <v>0</v>
          </cell>
          <cell r="H24">
            <v>0</v>
          </cell>
          <cell r="I24">
            <v>0</v>
          </cell>
          <cell r="J24">
            <v>0</v>
          </cell>
          <cell r="K24">
            <v>0</v>
          </cell>
          <cell r="L24">
            <v>0</v>
          </cell>
          <cell r="M24">
            <v>0</v>
          </cell>
          <cell r="N24">
            <v>0</v>
          </cell>
          <cell r="O24">
            <v>0</v>
          </cell>
        </row>
        <row r="26">
          <cell r="D26" t="str">
            <v>APR</v>
          </cell>
          <cell r="E26" t="str">
            <v>MAY</v>
          </cell>
          <cell r="F26" t="str">
            <v>JUN</v>
          </cell>
          <cell r="G26" t="str">
            <v>JUL</v>
          </cell>
          <cell r="H26" t="str">
            <v>AUG</v>
          </cell>
          <cell r="I26" t="str">
            <v>SEP</v>
          </cell>
          <cell r="J26" t="str">
            <v>OKT</v>
          </cell>
          <cell r="K26" t="str">
            <v>NOV</v>
          </cell>
          <cell r="L26" t="str">
            <v>DEC</v>
          </cell>
          <cell r="M26" t="str">
            <v>JAN</v>
          </cell>
          <cell r="N26" t="str">
            <v>FEB</v>
          </cell>
          <cell r="O26" t="str">
            <v>MAR</v>
          </cell>
        </row>
        <row r="28">
          <cell r="D28">
            <v>578210.92000000004</v>
          </cell>
          <cell r="E28">
            <v>603122.35</v>
          </cell>
          <cell r="F28">
            <v>658419.5</v>
          </cell>
          <cell r="G28">
            <v>643209.5</v>
          </cell>
          <cell r="H28">
            <v>584683.9</v>
          </cell>
          <cell r="I28">
            <v>604609.68000000005</v>
          </cell>
          <cell r="J28">
            <v>595826.09</v>
          </cell>
          <cell r="K28">
            <v>522752.71000000008</v>
          </cell>
          <cell r="L28">
            <v>451964.03</v>
          </cell>
          <cell r="M28">
            <v>469408.1</v>
          </cell>
          <cell r="N28">
            <v>353588.69</v>
          </cell>
          <cell r="O28">
            <v>325983.21000000002</v>
          </cell>
        </row>
        <row r="29">
          <cell r="D29">
            <v>-29358.690000000061</v>
          </cell>
          <cell r="E29">
            <v>-8570.1899999999441</v>
          </cell>
          <cell r="F29">
            <v>338.8399999999674</v>
          </cell>
          <cell r="G29">
            <v>27959</v>
          </cell>
          <cell r="H29">
            <v>31261.339999999967</v>
          </cell>
          <cell r="I29">
            <v>54748.829999999958</v>
          </cell>
          <cell r="J29">
            <v>36466.439999999944</v>
          </cell>
          <cell r="K29">
            <v>36176.609999999986</v>
          </cell>
          <cell r="L29">
            <v>24072.270000000019</v>
          </cell>
          <cell r="M29">
            <v>5951.3300000000163</v>
          </cell>
          <cell r="N29">
            <v>-3522.5</v>
          </cell>
          <cell r="O29">
            <v>-10882.850000000035</v>
          </cell>
        </row>
        <row r="31">
          <cell r="D31" t="str">
            <v>APR</v>
          </cell>
          <cell r="E31" t="str">
            <v>MAY</v>
          </cell>
          <cell r="F31" t="str">
            <v>JUN</v>
          </cell>
          <cell r="G31" t="str">
            <v>JUL</v>
          </cell>
          <cell r="H31" t="str">
            <v>AUG</v>
          </cell>
          <cell r="I31" t="str">
            <v>SEP</v>
          </cell>
          <cell r="J31" t="str">
            <v>OKT</v>
          </cell>
          <cell r="K31" t="str">
            <v>NOV</v>
          </cell>
          <cell r="L31" t="str">
            <v>DEC</v>
          </cell>
          <cell r="M31" t="str">
            <v>JAN</v>
          </cell>
          <cell r="N31" t="str">
            <v>FEB</v>
          </cell>
          <cell r="O31" t="str">
            <v>MAR</v>
          </cell>
        </row>
        <row r="33">
          <cell r="D33">
            <v>221256.59</v>
          </cell>
          <cell r="E33">
            <v>252336.55000000002</v>
          </cell>
          <cell r="F33">
            <v>248779.68000000002</v>
          </cell>
          <cell r="G33">
            <v>296232.81000000006</v>
          </cell>
          <cell r="H33">
            <v>301145.96000000008</v>
          </cell>
          <cell r="I33">
            <v>272654.67000000004</v>
          </cell>
          <cell r="J33">
            <v>276538.53000000003</v>
          </cell>
          <cell r="K33">
            <v>259963.48999999996</v>
          </cell>
          <cell r="L33">
            <v>247713.73</v>
          </cell>
          <cell r="M33">
            <v>240742.44000000003</v>
          </cell>
          <cell r="N33">
            <v>223897.82000000004</v>
          </cell>
          <cell r="O33">
            <v>215083.07000000004</v>
          </cell>
        </row>
        <row r="34">
          <cell r="D34">
            <v>7520.9199999999837</v>
          </cell>
          <cell r="E34">
            <v>9022.5799999999872</v>
          </cell>
          <cell r="F34">
            <v>14638.089999999997</v>
          </cell>
          <cell r="G34">
            <v>14620.069999999949</v>
          </cell>
          <cell r="H34">
            <v>2808.6999999999534</v>
          </cell>
          <cell r="I34">
            <v>8460.1899999999441</v>
          </cell>
          <cell r="J34">
            <v>-228.14000000001397</v>
          </cell>
          <cell r="K34">
            <v>1571.5800000000454</v>
          </cell>
          <cell r="L34">
            <v>-13386.739999999991</v>
          </cell>
          <cell r="M34">
            <v>-14629.99000000002</v>
          </cell>
          <cell r="N34">
            <v>-17431.690000000061</v>
          </cell>
          <cell r="O34">
            <v>-9046.4000000000233</v>
          </cell>
        </row>
        <row r="36">
          <cell r="D36" t="str">
            <v>APR</v>
          </cell>
          <cell r="E36" t="str">
            <v>MAY</v>
          </cell>
          <cell r="F36" t="str">
            <v>JUN</v>
          </cell>
          <cell r="G36" t="str">
            <v>JUL</v>
          </cell>
          <cell r="H36" t="str">
            <v>AUG</v>
          </cell>
          <cell r="I36" t="str">
            <v>SEP</v>
          </cell>
          <cell r="J36" t="str">
            <v>OKT</v>
          </cell>
          <cell r="K36" t="str">
            <v>NOV</v>
          </cell>
          <cell r="L36" t="str">
            <v>DEC</v>
          </cell>
          <cell r="M36" t="str">
            <v>JAN</v>
          </cell>
          <cell r="N36" t="str">
            <v>FEB</v>
          </cell>
          <cell r="O36" t="str">
            <v>MAR</v>
          </cell>
        </row>
        <row r="38">
          <cell r="D38">
            <v>2103184.91</v>
          </cell>
          <cell r="E38">
            <v>2466043.5199999996</v>
          </cell>
          <cell r="F38">
            <v>2692309.91</v>
          </cell>
          <cell r="G38">
            <v>2850197.67</v>
          </cell>
          <cell r="H38">
            <v>2943067.8400000008</v>
          </cell>
          <cell r="I38">
            <v>2881438.56</v>
          </cell>
          <cell r="J38">
            <v>2860482.25</v>
          </cell>
          <cell r="K38">
            <v>2501543.5</v>
          </cell>
          <cell r="L38">
            <v>2257126.5299999998</v>
          </cell>
          <cell r="M38">
            <v>2414600.3099999996</v>
          </cell>
          <cell r="N38">
            <v>2040106.46</v>
          </cell>
          <cell r="O38">
            <v>1910385.14</v>
          </cell>
        </row>
        <row r="39">
          <cell r="D39">
            <v>54175.089999999807</v>
          </cell>
          <cell r="E39">
            <v>203835.86000000025</v>
          </cell>
          <cell r="F39">
            <v>274982.9500000003</v>
          </cell>
          <cell r="G39">
            <v>310228.84000000032</v>
          </cell>
          <cell r="H39">
            <v>436464.13</v>
          </cell>
          <cell r="I39">
            <v>443152.62</v>
          </cell>
          <cell r="J39">
            <v>138117.10999999993</v>
          </cell>
          <cell r="K39">
            <v>308030.56000000029</v>
          </cell>
          <cell r="L39">
            <v>187583.97000000006</v>
          </cell>
          <cell r="M39">
            <v>-29609.209999999679</v>
          </cell>
          <cell r="N39">
            <v>83813.109999999971</v>
          </cell>
          <cell r="O39">
            <v>90915.179999999978</v>
          </cell>
        </row>
        <row r="41">
          <cell r="D41" t="str">
            <v>APR</v>
          </cell>
          <cell r="E41" t="str">
            <v>MAY</v>
          </cell>
          <cell r="F41" t="str">
            <v>JUN</v>
          </cell>
          <cell r="G41" t="str">
            <v>JUL</v>
          </cell>
          <cell r="H41" t="str">
            <v>AUG</v>
          </cell>
          <cell r="I41" t="str">
            <v>SEP</v>
          </cell>
          <cell r="J41" t="str">
            <v>OKT</v>
          </cell>
          <cell r="K41" t="str">
            <v>NOV</v>
          </cell>
          <cell r="L41" t="str">
            <v>DEC</v>
          </cell>
          <cell r="M41" t="str">
            <v>JAN</v>
          </cell>
          <cell r="N41" t="str">
            <v>FEB</v>
          </cell>
          <cell r="O41" t="str">
            <v>MAR</v>
          </cell>
        </row>
        <row r="43">
          <cell r="D43">
            <v>2103184.9099999997</v>
          </cell>
          <cell r="E43">
            <v>2466043.5199999991</v>
          </cell>
          <cell r="F43">
            <v>2692309.9099999997</v>
          </cell>
          <cell r="G43">
            <v>2850197.67</v>
          </cell>
          <cell r="H43">
            <v>2943067.84</v>
          </cell>
          <cell r="I43">
            <v>2881438.56</v>
          </cell>
          <cell r="J43">
            <v>2860482.25</v>
          </cell>
          <cell r="K43">
            <v>2501543.4999999995</v>
          </cell>
          <cell r="L43">
            <v>2257126.5299999998</v>
          </cell>
          <cell r="M43">
            <v>2414600.31</v>
          </cell>
          <cell r="N43">
            <v>2040106.4600000004</v>
          </cell>
          <cell r="O43">
            <v>1910385.14</v>
          </cell>
        </row>
        <row r="44">
          <cell r="D44">
            <v>275076.09165000002</v>
          </cell>
          <cell r="E44">
            <v>284010.76980000001</v>
          </cell>
          <cell r="F44">
            <v>320719.38134999998</v>
          </cell>
          <cell r="G44">
            <v>337544.20179999998</v>
          </cell>
          <cell r="H44">
            <v>326283.82584999996</v>
          </cell>
          <cell r="I44">
            <v>337593.51540000003</v>
          </cell>
          <cell r="J44">
            <v>373172.16735</v>
          </cell>
          <cell r="K44">
            <v>291463.48824999999</v>
          </cell>
          <cell r="L44">
            <v>315085.60139999999</v>
          </cell>
          <cell r="M44">
            <v>384871.03104999999</v>
          </cell>
          <cell r="N44">
            <v>275370.29149999999</v>
          </cell>
          <cell r="O44">
            <v>303192.64109999995</v>
          </cell>
        </row>
      </sheetData>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処理機能記述"/>
      <sheetName val="MAIN時間見積り"/>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H1298S"/>
      <sheetName val="sal april"/>
      <sheetName val="lab paced"/>
      <sheetName val="index"/>
      <sheetName val="Unit"/>
    </sheetNames>
    <sheetDataSet>
      <sheetData sheetId="0" refreshError="1">
        <row r="7">
          <cell r="A7">
            <v>1</v>
          </cell>
        </row>
        <row r="8">
          <cell r="A8">
            <v>2</v>
          </cell>
        </row>
        <row r="9">
          <cell r="A9">
            <v>3</v>
          </cell>
        </row>
        <row r="10">
          <cell r="A10">
            <v>4</v>
          </cell>
        </row>
        <row r="11">
          <cell r="A11">
            <v>5</v>
          </cell>
        </row>
        <row r="12">
          <cell r="A12">
            <v>6</v>
          </cell>
        </row>
        <row r="13">
          <cell r="A13">
            <v>7</v>
          </cell>
        </row>
        <row r="14">
          <cell r="A14">
            <v>8</v>
          </cell>
        </row>
        <row r="15">
          <cell r="A15">
            <v>9</v>
          </cell>
        </row>
        <row r="16">
          <cell r="A16">
            <v>10</v>
          </cell>
        </row>
        <row r="17">
          <cell r="A17">
            <v>11</v>
          </cell>
        </row>
        <row r="18">
          <cell r="A18">
            <v>12</v>
          </cell>
        </row>
        <row r="19">
          <cell r="A19">
            <v>13</v>
          </cell>
        </row>
        <row r="20">
          <cell r="A20">
            <v>14</v>
          </cell>
        </row>
        <row r="21">
          <cell r="A21">
            <v>15</v>
          </cell>
        </row>
        <row r="22">
          <cell r="A22">
            <v>16</v>
          </cell>
        </row>
        <row r="23">
          <cell r="A23">
            <v>17</v>
          </cell>
        </row>
        <row r="24">
          <cell r="A24">
            <v>18</v>
          </cell>
        </row>
        <row r="25">
          <cell r="A25">
            <v>19</v>
          </cell>
        </row>
        <row r="26">
          <cell r="A26">
            <v>20</v>
          </cell>
        </row>
        <row r="27">
          <cell r="A27">
            <v>21</v>
          </cell>
        </row>
        <row r="28">
          <cell r="A28">
            <v>22</v>
          </cell>
        </row>
        <row r="29">
          <cell r="A29">
            <v>23</v>
          </cell>
        </row>
        <row r="30">
          <cell r="A30">
            <v>24</v>
          </cell>
        </row>
        <row r="31">
          <cell r="A31">
            <v>25</v>
          </cell>
        </row>
        <row r="32">
          <cell r="A32">
            <v>26</v>
          </cell>
        </row>
        <row r="33">
          <cell r="A33">
            <v>27</v>
          </cell>
        </row>
        <row r="34">
          <cell r="A34">
            <v>28</v>
          </cell>
        </row>
      </sheetData>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0)G&amp;A"/>
      <sheetName val="00000"/>
      <sheetName val="Forexposure"/>
      <sheetName val="CF DATA"/>
      <sheetName val="Direction"/>
      <sheetName val="CHK LIST"/>
      <sheetName val="Recl. Entries"/>
      <sheetName val="Sales-VAT"/>
      <sheetName val="WP"/>
      <sheetName val="(A)Cash"/>
      <sheetName val="(B)STI"/>
      <sheetName val="(C)AR"/>
      <sheetName val="(D)DFA-CA"/>
      <sheetName val="(E)ARO"/>
      <sheetName val="(F)INV"/>
      <sheetName val="(G)ADV"/>
      <sheetName val="(H)P.EXP&amp;TAX"/>
      <sheetName val="(J)DFA-LT"/>
      <sheetName val="(L)FA"/>
      <sheetName val="(AA)STL"/>
      <sheetName val="(BB)AP"/>
      <sheetName val="(CC)DTA-CA"/>
      <sheetName val="(DD)APO"/>
      <sheetName val="(EE)TAX.PAY."/>
      <sheetName val="(FF)ACC.EXP."/>
      <sheetName val="(GG)LTD"/>
      <sheetName val="(HH)DTA-LT"/>
      <sheetName val="(10)Sales"/>
      <sheetName val="(20)COGS"/>
      <sheetName val="(30)SE"/>
      <sheetName val="(50)Eq. Coy"/>
      <sheetName val="(60)Fin.Cost"/>
      <sheetName val="(70)Forex"/>
      <sheetName val="(80)Int.Inc."/>
      <sheetName val="PPH1298S"/>
      <sheetName val="為替レート"/>
      <sheetName val="lab pac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Sept"/>
      <sheetName val="(40)G&amp;A"/>
      <sheetName val="RK1"/>
      <sheetName val="原単位"/>
      <sheetName val="基本設計寸法"/>
      <sheetName val="PPH1298S"/>
      <sheetName val="#REF!"/>
      <sheetName val="Data Harian"/>
      <sheetName val="LPP"/>
      <sheetName val="HARVEST02"/>
      <sheetName val="#REF"/>
      <sheetName val="CF RECONCILE - 1"/>
      <sheetName val="4)Rate"/>
      <sheetName val="Sheet1"/>
      <sheetName val="Sheet8"/>
      <sheetName val="BackUp1"/>
      <sheetName val="Matrix G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nstants"/>
      <sheetName val="Sheet2"/>
      <sheetName val="Sheet3"/>
      <sheetName val="Data Harian"/>
      <sheetName val="書換え条件"/>
      <sheetName val="社員リスト"/>
      <sheetName val="STD labor"/>
      <sheetName val="Template "/>
      <sheetName val="TBDec03"/>
      <sheetName val="D1BOX原価表"/>
      <sheetName val="125円ﾃﾞｰﾀ"/>
      <sheetName val="レポートレイアウト"/>
      <sheetName val="#REF!"/>
    </sheetNames>
    <sheetDataSet>
      <sheetData sheetId="0" refreshError="1"/>
      <sheetData sheetId="1" refreshError="1">
        <row r="2">
          <cell r="B2">
            <v>38749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 of Pack GA "/>
      <sheetName val="Graph of Pack UP "/>
      <sheetName val="paint cost control (new) 18 "/>
      <sheetName val="mat'l in 185"/>
      <sheetName val="Dead stock"/>
      <sheetName val="repair &amp; maint"/>
      <sheetName val="fac. supplies"/>
      <sheetName val="constools"/>
      <sheetName val="FREIGHT"/>
      <sheetName val="Pengendalian GA "/>
      <sheetName val="Standart Pack GA "/>
      <sheetName val="Pengendalian UP "/>
      <sheetName val="Standart Pack UP "/>
      <sheetName val="paint consumption (new) 185 "/>
      <sheetName val="limbah"/>
      <sheetName val="rental truk"/>
      <sheetName val="ACC_Pemb Lok_"/>
      <sheetName val="purchase mat'l"/>
      <sheetName val="prod upright"/>
      <sheetName val="Prod GP1"/>
      <sheetName val="_ Reject GP"/>
      <sheetName val="_ Reject up"/>
      <sheetName val="TOOLCONS"/>
      <sheetName val="fact"/>
      <sheetName val="Submatttl "/>
      <sheetName val="paint cost control (new) 18 (4)"/>
      <sheetName val="paint consumption (new) 185 (5)"/>
      <sheetName val="Pengendalian GA"/>
      <sheetName val="Standart Pack GA"/>
      <sheetName val="Graph of Pack GA"/>
      <sheetName val="Pengendalian UP"/>
      <sheetName val="Standart Pack UP"/>
      <sheetName val="Graph of Pack UP"/>
      <sheetName val="02DB"/>
      <sheetName val="#REF!"/>
      <sheetName val="Constants"/>
      <sheetName val="Data Harian"/>
      <sheetName val="SUMMARY"/>
      <sheetName val="SURABAYA"/>
      <sheetName val="SEWA FINAL_GEDUNG_"/>
      <sheetName val="オーダー管理 (4)"/>
      <sheetName val="General"/>
      <sheetName val="UGDK 2005"/>
      <sheetName val="レポートレイアウ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PT. YAMAHA INDONESIA</v>
          </cell>
        </row>
        <row r="5">
          <cell r="A5" t="str">
            <v>MONITORING BIAYA FREIGHT &amp; HANDLING 185</v>
          </cell>
        </row>
        <row r="6">
          <cell r="A6">
            <v>40015</v>
          </cell>
          <cell r="B6" t="str">
            <v>US $</v>
          </cell>
        </row>
        <row r="7">
          <cell r="A7" t="str">
            <v>DESCRIPTION</v>
          </cell>
          <cell r="B7" t="str">
            <v>APR</v>
          </cell>
          <cell r="C7" t="str">
            <v>MEI</v>
          </cell>
          <cell r="D7" t="str">
            <v>JUN</v>
          </cell>
          <cell r="E7" t="str">
            <v>JUL</v>
          </cell>
          <cell r="F7" t="str">
            <v>AGUST</v>
          </cell>
          <cell r="G7" t="str">
            <v>SEP</v>
          </cell>
          <cell r="H7" t="str">
            <v>OKT</v>
          </cell>
          <cell r="I7" t="str">
            <v>NOP</v>
          </cell>
          <cell r="J7" t="str">
            <v>DES</v>
          </cell>
          <cell r="K7" t="str">
            <v>JAN'09</v>
          </cell>
          <cell r="L7" t="str">
            <v>FEB'09</v>
          </cell>
          <cell r="M7" t="str">
            <v>MAR'09</v>
          </cell>
          <cell r="N7" t="str">
            <v>TOTAL</v>
          </cell>
          <cell r="O7" t="str">
            <v>@185</v>
          </cell>
        </row>
        <row r="8">
          <cell r="A8" t="str">
            <v>RENTAL FORKLIFT</v>
          </cell>
          <cell r="B8">
            <v>5403.0595638494087</v>
          </cell>
          <cell r="C8">
            <v>703.92029456356943</v>
          </cell>
          <cell r="D8">
            <v>13649.119982828934</v>
          </cell>
          <cell r="E8">
            <v>4693.7669376693766</v>
          </cell>
          <cell r="F8">
            <v>6174.5996929151133</v>
          </cell>
          <cell r="G8">
            <v>6041.7349502895222</v>
          </cell>
          <cell r="H8">
            <v>5310.3007037747921</v>
          </cell>
          <cell r="I8">
            <v>1500.6821282401093</v>
          </cell>
          <cell r="J8">
            <v>4098.4281129125175</v>
          </cell>
          <cell r="K8">
            <v>6054.7945205479455</v>
          </cell>
          <cell r="L8">
            <v>8110.9643328929988</v>
          </cell>
          <cell r="M8">
            <v>0</v>
          </cell>
          <cell r="N8">
            <v>61741.371220484289</v>
          </cell>
          <cell r="O8">
            <v>5145.1142683736907</v>
          </cell>
        </row>
        <row r="9">
          <cell r="A9" t="str">
            <v>RENTAL TRUCK</v>
          </cell>
          <cell r="B9">
            <v>277.88</v>
          </cell>
          <cell r="C9">
            <v>614.01815681178255</v>
          </cell>
          <cell r="D9">
            <v>882.04378622021898</v>
          </cell>
          <cell r="E9">
            <v>957.64704607046076</v>
          </cell>
          <cell r="F9">
            <v>550.6592454485633</v>
          </cell>
          <cell r="G9">
            <v>1926.2218944608326</v>
          </cell>
          <cell r="H9">
            <v>357.24610791213479</v>
          </cell>
          <cell r="I9">
            <v>138.50313778990451</v>
          </cell>
          <cell r="J9">
            <v>521.9306229939923</v>
          </cell>
          <cell r="K9">
            <v>0</v>
          </cell>
          <cell r="L9">
            <v>0</v>
          </cell>
          <cell r="M9">
            <v>24.780884808013354</v>
          </cell>
          <cell r="N9">
            <v>6250.9308825159023</v>
          </cell>
          <cell r="O9">
            <v>520.91090687632516</v>
          </cell>
        </row>
        <row r="10">
          <cell r="A10" t="str">
            <v>BENSIN</v>
          </cell>
          <cell r="B10">
            <v>0</v>
          </cell>
          <cell r="C10">
            <v>0</v>
          </cell>
          <cell r="D10">
            <v>0</v>
          </cell>
          <cell r="E10">
            <v>0</v>
          </cell>
          <cell r="F10">
            <v>0</v>
          </cell>
          <cell r="G10">
            <v>0</v>
          </cell>
          <cell r="H10">
            <v>0</v>
          </cell>
          <cell r="I10">
            <v>0</v>
          </cell>
          <cell r="J10">
            <v>0</v>
          </cell>
          <cell r="K10">
            <v>0</v>
          </cell>
          <cell r="L10">
            <v>0</v>
          </cell>
          <cell r="M10">
            <v>0</v>
          </cell>
          <cell r="N10">
            <v>0</v>
          </cell>
          <cell r="O10">
            <v>0</v>
          </cell>
        </row>
        <row r="11">
          <cell r="A11" t="str">
            <v>SOLAR</v>
          </cell>
          <cell r="B11">
            <v>7343.5595096018224</v>
          </cell>
          <cell r="C11">
            <v>139.70110461338533</v>
          </cell>
          <cell r="D11">
            <v>17862.098304357158</v>
          </cell>
          <cell r="E11">
            <v>335.01355013550136</v>
          </cell>
          <cell r="F11">
            <v>9854.3862689186226</v>
          </cell>
          <cell r="G11">
            <v>679.10706872063804</v>
          </cell>
          <cell r="H11">
            <v>7070.8040093836635</v>
          </cell>
          <cell r="I11">
            <v>187.81264211005004</v>
          </cell>
          <cell r="J11">
            <v>4448.9079088140898</v>
          </cell>
          <cell r="K11">
            <v>72.922374429223751</v>
          </cell>
          <cell r="L11">
            <v>3562.320391897842</v>
          </cell>
          <cell r="M11">
            <v>404.95000000000005</v>
          </cell>
          <cell r="N11">
            <v>51961.583132981992</v>
          </cell>
          <cell r="O11">
            <v>4330.131927748499</v>
          </cell>
        </row>
        <row r="12">
          <cell r="A12" t="str">
            <v>OTHER</v>
          </cell>
          <cell r="B12">
            <v>2846.0399262232831</v>
          </cell>
          <cell r="C12">
            <v>55.338964695689839</v>
          </cell>
          <cell r="D12">
            <v>147.80081562567074</v>
          </cell>
          <cell r="E12">
            <v>167.90547425474256</v>
          </cell>
          <cell r="F12">
            <v>109.11603421803026</v>
          </cell>
          <cell r="G12">
            <v>302.90341964383265</v>
          </cell>
          <cell r="H12">
            <v>2106.5008125399872</v>
          </cell>
          <cell r="I12">
            <v>64.815552523874487</v>
          </cell>
          <cell r="J12">
            <v>84.663566784626781</v>
          </cell>
          <cell r="K12">
            <v>31.324200913242009</v>
          </cell>
          <cell r="L12">
            <v>144.51783355350065</v>
          </cell>
          <cell r="M12">
            <v>85.85</v>
          </cell>
          <cell r="N12">
            <v>6146.77660097648</v>
          </cell>
          <cell r="O12">
            <v>512.23138341470667</v>
          </cell>
        </row>
        <row r="13">
          <cell r="A13" t="str">
            <v>TOTAL</v>
          </cell>
          <cell r="B13">
            <v>15870.538999674514</v>
          </cell>
          <cell r="C13">
            <v>1512.9785206844272</v>
          </cell>
          <cell r="D13">
            <v>32541.062889031979</v>
          </cell>
          <cell r="E13">
            <v>6154.333008130081</v>
          </cell>
          <cell r="F13">
            <v>16688.761241500331</v>
          </cell>
          <cell r="G13">
            <v>8949.967333114826</v>
          </cell>
          <cell r="H13">
            <v>14844.851633610579</v>
          </cell>
          <cell r="I13">
            <v>1891.8134606639383</v>
          </cell>
          <cell r="J13">
            <v>9153.9302115052269</v>
          </cell>
          <cell r="K13">
            <v>6159.0410958904113</v>
          </cell>
          <cell r="L13">
            <v>11817.802558344341</v>
          </cell>
          <cell r="M13">
            <v>515.58088480801337</v>
          </cell>
          <cell r="N13">
            <v>126100.66183695866</v>
          </cell>
          <cell r="O13">
            <v>10508.388486413221</v>
          </cell>
        </row>
        <row r="16">
          <cell r="A16" t="str">
            <v>DESCRIPTION</v>
          </cell>
          <cell r="B16" t="str">
            <v>APR</v>
          </cell>
          <cell r="C16" t="str">
            <v>MEI</v>
          </cell>
          <cell r="D16" t="str">
            <v>JUN</v>
          </cell>
          <cell r="E16" t="str">
            <v>JUL</v>
          </cell>
          <cell r="F16" t="str">
            <v>AGUST</v>
          </cell>
          <cell r="G16" t="str">
            <v>SEP</v>
          </cell>
          <cell r="H16" t="str">
            <v>OKT</v>
          </cell>
          <cell r="I16" t="str">
            <v>NOP</v>
          </cell>
          <cell r="J16" t="str">
            <v>DES</v>
          </cell>
          <cell r="K16" t="str">
            <v>JAN'08</v>
          </cell>
          <cell r="L16" t="str">
            <v>FEB'08</v>
          </cell>
          <cell r="M16" t="str">
            <v>MAR'08</v>
          </cell>
          <cell r="N16" t="str">
            <v>TOTAL</v>
          </cell>
        </row>
        <row r="17">
          <cell r="A17">
            <v>185</v>
          </cell>
          <cell r="B17">
            <v>15870.538999674514</v>
          </cell>
          <cell r="C17">
            <v>1512.9785206844272</v>
          </cell>
          <cell r="D17">
            <v>32541.062889031979</v>
          </cell>
          <cell r="E17">
            <v>6154.333008130081</v>
          </cell>
          <cell r="F17">
            <v>16688.761241500331</v>
          </cell>
          <cell r="G17">
            <v>8949.967333114826</v>
          </cell>
          <cell r="H17">
            <v>14844.851633610579</v>
          </cell>
          <cell r="I17">
            <v>1891.8134606639383</v>
          </cell>
          <cell r="J17">
            <v>9153.9302115052269</v>
          </cell>
          <cell r="K17">
            <v>6159.0410958904113</v>
          </cell>
          <cell r="L17">
            <v>11817.802558344341</v>
          </cell>
          <cell r="M17">
            <v>515.58088480801337</v>
          </cell>
          <cell r="N17">
            <v>126100.66183695868</v>
          </cell>
        </row>
        <row r="18">
          <cell r="A18">
            <v>184</v>
          </cell>
          <cell r="B18">
            <v>11053.414564597499</v>
          </cell>
          <cell r="C18">
            <v>18999.207444389664</v>
          </cell>
          <cell r="D18">
            <v>5758.9338468509286</v>
          </cell>
          <cell r="E18">
            <v>14609.265297106251</v>
          </cell>
          <cell r="F18">
            <v>11158.27922926192</v>
          </cell>
          <cell r="G18">
            <v>9551.6594048884162</v>
          </cell>
          <cell r="H18">
            <v>8503.244500383058</v>
          </cell>
          <cell r="I18">
            <v>4945.3519301329234</v>
          </cell>
          <cell r="J18">
            <v>12747.078391638226</v>
          </cell>
          <cell r="K18">
            <v>6415.6386028240795</v>
          </cell>
          <cell r="L18">
            <v>9900.9453234312768</v>
          </cell>
          <cell r="M18">
            <v>9161.7604684565249</v>
          </cell>
          <cell r="N18">
            <v>105955.43334970798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d2"/>
      <sheetName val="Sheet1"/>
      <sheetName val="GeneralInfo"/>
      <sheetName val="選択項目一覧"/>
      <sheetName val="Region Code"/>
      <sheetName val="Product Group Code"/>
      <sheetName val="Perioden"/>
      <sheetName val="オーダー管理 (4)"/>
      <sheetName val="Company Code"/>
      <sheetName val="sapactivexlhiddensheet"/>
      <sheetName val="Trial"/>
      <sheetName val="社員リスト"/>
      <sheetName val="FREIGHT"/>
      <sheetName val="Constants"/>
      <sheetName val="Data Harian"/>
      <sheetName val="D1BOX原価表"/>
      <sheetName val="#REF!"/>
      <sheetName val="monthly budget"/>
      <sheetName val="April"/>
      <sheetName val="Mei "/>
      <sheetName val="Juni"/>
      <sheetName val="Juli"/>
      <sheetName val=" Repair Juli"/>
      <sheetName val="Agustus"/>
      <sheetName val="Sept 19"/>
      <sheetName val="Okt 19"/>
      <sheetName val="Kapasitas seasening"/>
      <sheetName val="Culture of Empowerment"/>
      <sheetName val="notes"/>
      <sheetName val="TBM"/>
      <sheetName val="PPH1298S"/>
      <sheetName val="(40)G&amp;A"/>
      <sheetName val="書換え条件"/>
      <sheetName val="STD labor"/>
      <sheetName val="SUMMARYPPH21_23"/>
      <sheetName val="(Global Parameters)"/>
      <sheetName val=" 184期185期台数金額資料"/>
    </sheetNames>
    <definedNames>
      <definedName name="Select_ACat1"/>
      <definedName name="Select_ACat2"/>
      <definedName name="Select_ACat3"/>
      <definedName name="Select_FCat1"/>
      <definedName name="Select_FCat2"/>
      <definedName name="Select_FCat3"/>
      <definedName name="Select_OCat1"/>
      <definedName name="Select_OCat2"/>
      <definedName name="Select_OCat3"/>
      <definedName name="Select_RefAct1"/>
      <definedName name="Select_RefAct2"/>
      <definedName name="Select_RefAct3"/>
      <definedName name="Select_RefObj1"/>
      <definedName name="Select_RefObj2"/>
      <definedName name="Update_Act"/>
      <definedName name="Update_Flow"/>
      <definedName name="Update_Layer"/>
      <definedName name="Update_Obj"/>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Code"/>
      <sheetName val="Internal Account Code"/>
      <sheetName val="month"/>
      <sheetName val="STD labor"/>
      <sheetName val="FREIGHT"/>
      <sheetName val="Constants"/>
      <sheetName val="#REF!"/>
      <sheetName val="Account Code (Sales, Purchase)"/>
      <sheetName val="2"/>
      <sheetName val="Submission"/>
      <sheetName val="書換え条件"/>
      <sheetName val="D1BOX原価表"/>
      <sheetName val="125円ﾃﾞｰﾀ"/>
      <sheetName val="Permanent info"/>
      <sheetName val="Data Hari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
      <sheetName val="common modules"/>
      <sheetName val="general functions"/>
      <sheetName val="messages"/>
      <sheetName val="month"/>
      <sheetName val="1BS_PL_CR_SS_Inventory_Employee"/>
      <sheetName val="2CF_Invest_R&amp;D"/>
      <sheetName val="3Sales"/>
      <sheetName val="4InterCo_Transaction"/>
      <sheetName val="5For_2_Segment_Co"/>
      <sheetName val="Company Code"/>
      <sheetName val="Product Group Code"/>
      <sheetName val="Region Code"/>
      <sheetName val="Internal Account Code"/>
      <sheetName val="FREIGHT"/>
      <sheetName val="Submission"/>
      <sheetName val="GeneralInfo"/>
      <sheetName val="Account Code (Sales, Purchase)"/>
      <sheetName val="#REF!"/>
    </sheetNames>
    <sheetDataSet>
      <sheetData sheetId="0"/>
      <sheetData sheetId="1"/>
      <sheetData sheetId="2"/>
      <sheetData sheetId="3"/>
      <sheetData sheetId="4"/>
      <sheetData sheetId="5"/>
      <sheetData sheetId="6"/>
      <sheetData sheetId="7"/>
      <sheetData sheetId="8"/>
      <sheetData sheetId="9"/>
      <sheetData sheetId="10"/>
      <sheetData sheetId="11" refreshError="1">
        <row r="2">
          <cell r="B2" t="str">
            <v>001</v>
          </cell>
          <cell r="C2" t="str">
            <v>Piano</v>
          </cell>
          <cell r="D2" t="str">
            <v>Yamaha Piano</v>
          </cell>
          <cell r="E2" t="str">
            <v>Yamaha Electric Piano</v>
          </cell>
          <cell r="F2" t="str">
            <v>1</v>
          </cell>
        </row>
        <row r="3">
          <cell r="C3">
            <v>0</v>
          </cell>
          <cell r="D3" t="str">
            <v>Disckavier Unit</v>
          </cell>
          <cell r="E3" t="str">
            <v>Disklavier Soft</v>
          </cell>
        </row>
        <row r="4">
          <cell r="C4">
            <v>0</v>
          </cell>
          <cell r="D4" t="str">
            <v>Yamaha Organ</v>
          </cell>
          <cell r="E4" t="str">
            <v>Grand Touch Piano</v>
          </cell>
        </row>
        <row r="5">
          <cell r="C5">
            <v>0</v>
          </cell>
          <cell r="D5" t="str">
            <v>Piano Accessories</v>
          </cell>
        </row>
        <row r="6">
          <cell r="B6" t="str">
            <v>018</v>
          </cell>
          <cell r="C6" t="str">
            <v>Portable Key Board</v>
          </cell>
          <cell r="D6" t="str">
            <v>Yamaha Regular Key Board</v>
          </cell>
          <cell r="E6" t="str">
            <v>Yamaha Mini-Key Board</v>
          </cell>
          <cell r="F6" t="str">
            <v>1</v>
          </cell>
        </row>
        <row r="7">
          <cell r="B7" t="str">
            <v>521</v>
          </cell>
          <cell r="C7" t="str">
            <v>Clavinova</v>
          </cell>
          <cell r="D7" t="str">
            <v>Yamaha Clavinova</v>
          </cell>
          <cell r="E7" t="str">
            <v>Yamaha Expander Module</v>
          </cell>
          <cell r="F7" t="str">
            <v>1</v>
          </cell>
        </row>
        <row r="8">
          <cell r="B8" t="str">
            <v>514</v>
          </cell>
          <cell r="C8" t="str">
            <v>Synthesizer</v>
          </cell>
          <cell r="D8" t="str">
            <v>Yamaha Digital Cbx</v>
          </cell>
          <cell r="E8" t="str">
            <v>Yamaha Combo Key-Board</v>
          </cell>
        </row>
        <row r="9">
          <cell r="B9" t="str">
            <v>003</v>
          </cell>
          <cell r="C9" t="str">
            <v>Electone</v>
          </cell>
          <cell r="D9" t="str">
            <v>Yamaha Electone</v>
          </cell>
          <cell r="F9" t="str">
            <v>1</v>
          </cell>
        </row>
        <row r="10">
          <cell r="B10" t="str">
            <v>IBO</v>
          </cell>
          <cell r="C10" t="str">
            <v>Band, Orchestra &amp; Educational Instruments</v>
          </cell>
          <cell r="D10" t="str">
            <v>Yamaha Educational Musical Instrument</v>
          </cell>
          <cell r="F10" t="str">
            <v>1</v>
          </cell>
        </row>
        <row r="11">
          <cell r="C11">
            <v>0</v>
          </cell>
          <cell r="D11" t="str">
            <v>Yamaha Harmonica</v>
          </cell>
          <cell r="E11" t="str">
            <v>Yamaha Accordion</v>
          </cell>
        </row>
        <row r="12">
          <cell r="C12">
            <v>0</v>
          </cell>
          <cell r="D12" t="str">
            <v>Yamaha Pianica</v>
          </cell>
          <cell r="E12" t="str">
            <v>Yamaha Recorder</v>
          </cell>
        </row>
        <row r="13">
          <cell r="C13">
            <v>0</v>
          </cell>
          <cell r="D13" t="str">
            <v>Yamaha Band &amp; Orchestra</v>
          </cell>
          <cell r="E13" t="str">
            <v>Band Accessories</v>
          </cell>
        </row>
        <row r="14">
          <cell r="B14" t="str">
            <v>017</v>
          </cell>
          <cell r="C14" t="str">
            <v>String/Percussion</v>
          </cell>
          <cell r="D14" t="str">
            <v xml:space="preserve">Yamaha Marimba </v>
          </cell>
          <cell r="E14" t="str">
            <v>Yamaha Timpani</v>
          </cell>
        </row>
        <row r="15">
          <cell r="C15">
            <v>0</v>
          </cell>
          <cell r="D15" t="str">
            <v>Yamaha Xylophone</v>
          </cell>
          <cell r="E15" t="str">
            <v>Yamaha Silent Violin / Cello</v>
          </cell>
        </row>
        <row r="16">
          <cell r="C16">
            <v>0</v>
          </cell>
          <cell r="D16" t="str">
            <v>Yamaha Acoustic Violin</v>
          </cell>
        </row>
        <row r="17">
          <cell r="B17" t="str">
            <v>IGD</v>
          </cell>
          <cell r="C17" t="str">
            <v>Guitar</v>
          </cell>
          <cell r="D17" t="str">
            <v>Yamaha Guitar</v>
          </cell>
          <cell r="E17" t="str">
            <v>Yamaha Effector</v>
          </cell>
        </row>
        <row r="18">
          <cell r="C18">
            <v>0</v>
          </cell>
          <cell r="D18" t="str">
            <v>Yamaha Guitar Amplifier</v>
          </cell>
        </row>
        <row r="19">
          <cell r="B19" t="str">
            <v>011</v>
          </cell>
          <cell r="C19" t="str">
            <v>Drums</v>
          </cell>
          <cell r="D19" t="str">
            <v>Yamaha Drum</v>
          </cell>
          <cell r="E19" t="str">
            <v>Yamaha Silent Drum</v>
          </cell>
        </row>
        <row r="20">
          <cell r="B20" t="str">
            <v>513</v>
          </cell>
          <cell r="C20" t="str">
            <v>Pro Audio</v>
          </cell>
          <cell r="D20" t="str">
            <v>Yamaha Pro Audio</v>
          </cell>
        </row>
        <row r="21">
          <cell r="B21" t="str">
            <v>563</v>
          </cell>
          <cell r="C21" t="str">
            <v>K.D. Parts-Ekb</v>
          </cell>
          <cell r="D21" t="str">
            <v>Electronic Musical Instrument K.D.</v>
          </cell>
          <cell r="E21" t="str">
            <v>(YMPI K.D.)</v>
          </cell>
        </row>
        <row r="22">
          <cell r="B22" t="str">
            <v>KDG</v>
          </cell>
          <cell r="C22" t="str">
            <v>K.D. Parts-Gad</v>
          </cell>
          <cell r="D22" t="str">
            <v>Gad K.D.Parts</v>
          </cell>
          <cell r="E22">
            <v>0</v>
          </cell>
        </row>
        <row r="23">
          <cell r="B23" t="str">
            <v>IPO</v>
          </cell>
          <cell r="C23" t="str">
            <v>Parts(Musical Instruments)</v>
          </cell>
          <cell r="D23" t="str">
            <v xml:space="preserve">Service Parts &amp; Spare Parts For Yamaha Musical Instruments </v>
          </cell>
          <cell r="E23">
            <v>0</v>
          </cell>
        </row>
        <row r="24">
          <cell r="B24" t="str">
            <v>058</v>
          </cell>
          <cell r="C24" t="str">
            <v>Sound Proof</v>
          </cell>
          <cell r="D24" t="str">
            <v>Silent Room</v>
          </cell>
          <cell r="E24">
            <v>0</v>
          </cell>
        </row>
        <row r="25">
          <cell r="B25" t="str">
            <v>026</v>
          </cell>
          <cell r="C25" t="str">
            <v>Music School</v>
          </cell>
          <cell r="D25" t="str">
            <v>Music School Text Books</v>
          </cell>
          <cell r="E25">
            <v>0</v>
          </cell>
        </row>
        <row r="26">
          <cell r="B26" t="str">
            <v>545</v>
          </cell>
          <cell r="C26" t="str">
            <v>English School</v>
          </cell>
          <cell r="D26" t="str">
            <v>English School Text Books</v>
          </cell>
          <cell r="E26">
            <v>0</v>
          </cell>
        </row>
        <row r="27">
          <cell r="B27" t="str">
            <v>IOM</v>
          </cell>
          <cell r="C27" t="str">
            <v>Other Musical Instruments</v>
          </cell>
          <cell r="D27" t="str">
            <v>Steinberg Products</v>
          </cell>
        </row>
        <row r="28">
          <cell r="D28" t="str">
            <v>Sound Cards</v>
          </cell>
          <cell r="E28" t="str">
            <v>Other Musical Instruments</v>
          </cell>
        </row>
        <row r="29">
          <cell r="B29" t="str">
            <v>012</v>
          </cell>
          <cell r="C29" t="str">
            <v>Audio</v>
          </cell>
          <cell r="D29" t="str">
            <v>Audio</v>
          </cell>
          <cell r="E29" t="str">
            <v>PC Audio</v>
          </cell>
        </row>
        <row r="30">
          <cell r="B30" t="str">
            <v>066</v>
          </cell>
          <cell r="C30" t="str">
            <v>Communication Materials</v>
          </cell>
          <cell r="D30" t="str">
            <v>Remote Router</v>
          </cell>
          <cell r="E30">
            <v>0</v>
          </cell>
        </row>
        <row r="31">
          <cell r="B31" t="str">
            <v>ASP</v>
          </cell>
          <cell r="C31" t="str">
            <v>Parts(Av/It Pruducts)</v>
          </cell>
          <cell r="D31" t="str">
            <v>Service Parts &amp; Spare Parts For Yamaha Av/It Products</v>
          </cell>
          <cell r="E31">
            <v>0</v>
          </cell>
        </row>
        <row r="32">
          <cell r="B32" t="str">
            <v>ILI</v>
          </cell>
          <cell r="C32" t="str">
            <v>Living Goods</v>
          </cell>
          <cell r="D32" t="str">
            <v>Living Goods</v>
          </cell>
          <cell r="E32" t="str">
            <v>Furniture</v>
          </cell>
        </row>
        <row r="33">
          <cell r="B33" t="str">
            <v>078</v>
          </cell>
          <cell r="C33" t="str">
            <v>L.S.I.</v>
          </cell>
          <cell r="D33" t="str">
            <v>L.S.I.</v>
          </cell>
          <cell r="E33">
            <v>0</v>
          </cell>
        </row>
        <row r="34">
          <cell r="B34" t="str">
            <v>060</v>
          </cell>
          <cell r="C34" t="str">
            <v>Electronic Metals</v>
          </cell>
          <cell r="D34" t="str">
            <v>Metal Products</v>
          </cell>
          <cell r="E34">
            <v>0</v>
          </cell>
        </row>
        <row r="35">
          <cell r="B35" t="str">
            <v>IRE</v>
          </cell>
          <cell r="C35" t="str">
            <v>Recreation</v>
          </cell>
          <cell r="D35" t="str">
            <v>Resort Business</v>
          </cell>
          <cell r="E35">
            <v>0</v>
          </cell>
        </row>
        <row r="36">
          <cell r="B36" t="str">
            <v>ISP</v>
          </cell>
          <cell r="C36" t="str">
            <v>Sporting Goods</v>
          </cell>
          <cell r="D36" t="str">
            <v>Yamaha Golf Club</v>
          </cell>
        </row>
        <row r="37">
          <cell r="B37" t="str">
            <v>571</v>
          </cell>
          <cell r="C37" t="str">
            <v>Car Parts</v>
          </cell>
          <cell r="D37" t="str">
            <v>Car Parts</v>
          </cell>
        </row>
        <row r="38">
          <cell r="B38" t="str">
            <v>DIV</v>
          </cell>
          <cell r="C38" t="str">
            <v>Others</v>
          </cell>
          <cell r="D38" t="str">
            <v>Yamaha Fine Technologies Products</v>
          </cell>
        </row>
        <row r="39">
          <cell r="B39" t="str">
            <v>HZ1</v>
          </cell>
          <cell r="C39" t="str">
            <v>Work In Process</v>
          </cell>
          <cell r="D39" t="str">
            <v>All Stock Of Goods In Process</v>
          </cell>
        </row>
        <row r="40">
          <cell r="B40" t="str">
            <v>HZ3</v>
          </cell>
          <cell r="C40" t="str">
            <v>Parts &amp; Raw Materials</v>
          </cell>
          <cell r="D40" t="str">
            <v xml:space="preserve">All Stock Of Parts &amp; Raw Materials </v>
          </cell>
        </row>
      </sheetData>
      <sheetData sheetId="12" refreshError="1">
        <row r="2">
          <cell r="A2" t="str">
            <v>R1</v>
          </cell>
          <cell r="B2" t="str">
            <v>JAPAN</v>
          </cell>
        </row>
        <row r="3">
          <cell r="A3" t="str">
            <v>R2</v>
          </cell>
          <cell r="B3" t="str">
            <v>NORTH AMERICA</v>
          </cell>
        </row>
        <row r="4">
          <cell r="A4" t="str">
            <v>R3</v>
          </cell>
          <cell r="B4" t="str">
            <v>EUROPE</v>
          </cell>
        </row>
        <row r="5">
          <cell r="A5" t="str">
            <v>R4</v>
          </cell>
          <cell r="B5" t="str">
            <v>OTHER EXPORT</v>
          </cell>
        </row>
      </sheetData>
      <sheetData sheetId="13"/>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Chart2"/>
      <sheetName val="total cost"/>
      <sheetName val="base"/>
      <sheetName val="SUMMARY"/>
      <sheetName val="100"/>
      <sheetName val="110"/>
      <sheetName val="130"/>
      <sheetName val="135"/>
      <sheetName val="136"/>
      <sheetName val="140"/>
      <sheetName val="145"/>
      <sheetName val="146"/>
      <sheetName val="150"/>
      <sheetName val="160"/>
      <sheetName val="165"/>
      <sheetName val="175"/>
      <sheetName val="180"/>
      <sheetName val="Marshal"/>
      <sheetName val="MTD_Flash_Report"/>
      <sheetName val="Power"/>
      <sheetName val="MSC Product Characteristics"/>
      <sheetName val="Monat"/>
      <sheetName val="Orders"/>
      <sheetName val="Control"/>
      <sheetName val="MSC-L5"/>
      <sheetName val="AN_EL(16.0)"/>
      <sheetName val="input sheet"/>
      <sheetName val="70 China (actual incl Optimor)"/>
      <sheetName val="MASTER"/>
      <sheetName val="Trial"/>
      <sheetName val="CVR"/>
      <sheetName val="STOCKHAM TAX DATA_RAW"/>
      <sheetName val="TB"/>
      <sheetName val="BTS-L4-L5-1C"/>
      <sheetName val="GM ANALYSIS 2001"/>
      <sheetName val="KAS $"/>
      <sheetName val="Macro5"/>
      <sheetName val="Table Array"/>
      <sheetName val="monthly"/>
      <sheetName val="LIST 99"/>
      <sheetName val="DFR CT"/>
      <sheetName val="Permanent info"/>
      <sheetName val="BSliRp"/>
      <sheetName val="Input"/>
      <sheetName val="INDEX"/>
      <sheetName val="社員リスト"/>
      <sheetName val="Region Code"/>
      <sheetName val="Product Group Code"/>
      <sheetName val="Company Code"/>
      <sheetName val="Internal Account Code"/>
      <sheetName val="month"/>
      <sheetName val="#REF!"/>
      <sheetName val="Verteil.schlüssel"/>
      <sheetName val="LOOKUP"/>
      <sheetName val="Instr + GQL ORM"/>
      <sheetName val="total_cost"/>
      <sheetName val="Ex-Rate"/>
      <sheetName val="FE_1770_P1"/>
      <sheetName val="NAP"/>
      <sheetName val="IS"/>
      <sheetName val="fiscal depr(E)"/>
      <sheetName val="TAX SUMMARY"/>
      <sheetName val="ledger02"/>
      <sheetName val="GeneralInfo"/>
      <sheetName val="cov"/>
      <sheetName val="Sheet1"/>
      <sheetName val="RATE"/>
      <sheetName val="AccountChart"/>
      <sheetName val="WMSO.3"/>
      <sheetName val="WMSO.7"/>
      <sheetName val="WMSO.1"/>
      <sheetName val="Cover - Flash"/>
      <sheetName val="Parameter"/>
      <sheetName val="MSC_Product_Characteristics"/>
      <sheetName val="70_China_(actual_incl_Optimor)"/>
      <sheetName val="DFR_CT"/>
      <sheetName val="STOCKHAM_TAX_DATA_RAW"/>
      <sheetName val="AN_EL(16_0)"/>
      <sheetName val="input_sheet"/>
      <sheetName val="Permanent_info"/>
      <sheetName val="GM_ANALYSIS_2001"/>
      <sheetName val="KAS_$"/>
      <sheetName val="Table_Array"/>
      <sheetName val="Ex_Rate"/>
      <sheetName val="data (2)"/>
      <sheetName val="DATA"/>
      <sheetName val="Type"/>
      <sheetName val="PL"/>
      <sheetName val="Day"/>
      <sheetName val="KRM Cashflows by mth"/>
      <sheetName val="F1771-IV"/>
      <sheetName val="F1771-V"/>
      <sheetName val="2-asi-00"/>
      <sheetName val="Sheet2"/>
      <sheetName val="11-12"/>
      <sheetName val="Sales - Ind. Life"/>
      <sheetName val="PEMAKAIAN PAKAN &amp; OBAT"/>
      <sheetName val="DIST"/>
      <sheetName val="NCastalone"/>
      <sheetName val="TaxDat"/>
      <sheetName val="STD labor"/>
      <sheetName val="FREIGHT"/>
      <sheetName val="0220"/>
      <sheetName val="Opening"/>
      <sheetName val="TAX LIST"/>
      <sheetName val="JAN 2001"/>
      <sheetName val="OpsHighlite"/>
      <sheetName val="MPO Shit Rota"/>
      <sheetName val="All_Table"/>
      <sheetName val="Metals"/>
      <sheetName val="CA"/>
      <sheetName val="total_cost1"/>
      <sheetName val="70_China_(actual_incl_Optimor)1"/>
      <sheetName val="DFR_CT1"/>
      <sheetName val="STOCKHAM_TAX_DATA_RAW1"/>
      <sheetName val="AN_EL(16_0)1"/>
      <sheetName val="MSC_Product_Characteristics1"/>
      <sheetName val="input_sheet1"/>
      <sheetName val="Permanent_info1"/>
      <sheetName val="GM_ANALYSIS_20011"/>
      <sheetName val="KAS_$1"/>
      <sheetName val="Table_Array1"/>
      <sheetName val="TAX_SUMMARY"/>
      <sheetName val="LIST_99"/>
      <sheetName val="Instr_+_GQL_ORM"/>
      <sheetName val="fiscal_depr(E)"/>
      <sheetName val="WMSO_3"/>
      <sheetName val="WMSO_7"/>
      <sheetName val="WMSO_1"/>
      <sheetName val="Cover_-_Flash"/>
      <sheetName val="국산화"/>
      <sheetName val="Macro1"/>
      <sheetName val="BTR"/>
      <sheetName val="BGR"/>
      <sheetName val="BKS"/>
      <sheetName val="data_(2)"/>
      <sheetName val="Konstanta"/>
      <sheetName val="d_com"/>
      <sheetName val="LBR-LBRN"/>
      <sheetName val="MONTHLY PROJ GP - MAY 2004"/>
      <sheetName val="MBOPEX09 YTD"/>
      <sheetName val="M"/>
      <sheetName val="TIRE DIVISION"/>
      <sheetName val="ocean voyage"/>
      <sheetName val="Sheet5"/>
      <sheetName val="Lookup Lists"/>
      <sheetName val="Detail_FA"/>
      <sheetName val="Links"/>
      <sheetName val="Lead"/>
      <sheetName val="Movements"/>
      <sheetName val="StockCodes"/>
      <sheetName val="Irregular Income"/>
      <sheetName val="FE-1770.P1"/>
      <sheetName val="FAKTOR"/>
      <sheetName val="Mar"/>
      <sheetName val="オーダー管理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nfo"/>
      <sheetName val="Marshal"/>
      <sheetName val="Depreciation-Ind"/>
      <sheetName val="Depreciation-Eng"/>
      <sheetName val="Disposal-after 95"/>
      <sheetName val="Disposal-before 1995"/>
      <sheetName val="Penambahan"/>
      <sheetName val="Addition"/>
      <sheetName val="Lampiran"/>
      <sheetName val="Attachment"/>
      <sheetName val="Art. 21"/>
      <sheetName val="Exit fiscal"/>
      <sheetName val="Entertainment"/>
      <sheetName val="Cover"/>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Company Code"/>
      <sheetName val="Internal Account Code"/>
      <sheetName val="month"/>
      <sheetName val="mat_l stock ratio store"/>
      <sheetName val="SUMMARY"/>
      <sheetName val="Region Code"/>
      <sheetName val="Product Group Code"/>
      <sheetName val="185 New"/>
      <sheetName val="#REF!"/>
      <sheetName val="Permanent info"/>
      <sheetName val="lists"/>
      <sheetName val="TP-MARKET"/>
      <sheetName val="HUB"/>
      <sheetName val="TP"/>
      <sheetName val="Ex-Rate"/>
      <sheetName val="ACT Cashflow"/>
      <sheetName val="RATE-NEW"/>
      <sheetName val="note_defect"/>
      <sheetName val="TB"/>
      <sheetName val="Account Code"/>
      <sheetName val="CH-OV"/>
      <sheetName val="Balance Sheet"/>
      <sheetName val="Income Statement"/>
      <sheetName val="Marshal -1"/>
      <sheetName val="HO Use"/>
      <sheetName val="Sheet3"/>
      <sheetName val="8-Liabilities"/>
      <sheetName val="Dbase"/>
      <sheetName val="書換え条件"/>
      <sheetName val="D1BOX原価表"/>
      <sheetName val="Sheet2"/>
      <sheetName val="corp tax"/>
      <sheetName val="6510200"/>
      <sheetName val="OH"/>
      <sheetName val="total GA per dept"/>
      <sheetName val="9"/>
      <sheetName val="CFS US-Canada CAD"/>
      <sheetName val="CFS AP-NZD (Trade Bills)"/>
      <sheetName val="Notes to BS"/>
      <sheetName val="Marshall-Kyocera final"/>
      <sheetName val="SEWA FINAL_GEDUNG_"/>
      <sheetName val="CL-SWITZ"/>
      <sheetName val="オーダー管理 (4)"/>
    </sheetNames>
    <sheetDataSet>
      <sheetData sheetId="0" refreshError="1">
        <row r="5">
          <cell r="I5" t="str">
            <v>PT KYOCERA INDONESIA</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sheetName val="Work"/>
      <sheetName val="FS"/>
      <sheetName val="Cost"/>
      <sheetName val="Asset "/>
      <sheetName val="Budget"/>
      <sheetName val="CMAdraft"/>
      <sheetName val="CMA "/>
      <sheetName val="Profit Loss"/>
      <sheetName val="Balance Sheet"/>
      <sheetName val="General Exp"/>
      <sheetName val="Analysis"/>
      <sheetName val="Present"/>
      <sheetName val="Comments"/>
      <sheetName val="TBM"/>
      <sheetName val="SUMMARY"/>
      <sheetName val="Company Code"/>
      <sheetName val="Internal Account Code"/>
      <sheetName val="month"/>
      <sheetName val="Region Code"/>
      <sheetName val="Product Group Code"/>
      <sheetName val="sapactivexlhiddensheet"/>
      <sheetName val="Parameter"/>
      <sheetName val="GeneralInfo"/>
      <sheetName val="#REF!"/>
      <sheetName val="Monthly report"/>
      <sheetName val="125円ﾃﾞｰﾀ"/>
      <sheetName val="YMP生産計画"/>
      <sheetName val="185 New"/>
      <sheetName val="オーダー管理 (4)"/>
      <sheetName val="PL"/>
      <sheetName val="FR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業務コード"/>
      <sheetName val="表紙"/>
      <sheetName val="概要"/>
      <sheetName val="PGM処理ﾌﾛｰ"/>
      <sheetName val="業務フロー図"/>
      <sheetName val="検証"/>
      <sheetName val="選択画面定義"/>
      <sheetName val="入力画面定義"/>
      <sheetName val="出力ﾚｲｱｳﾄ定義"/>
      <sheetName val="出力項目"/>
      <sheetName val="出力項目 (2)"/>
      <sheetName val="出力項目 (3)"/>
      <sheetName val="テーブル編集要領"/>
      <sheetName val="テーブル編集要領 (2)"/>
      <sheetName val="補足資料"/>
      <sheetName val="補足資料 (2)"/>
      <sheetName val="補足資料 (3)"/>
      <sheetName val="R3⇔外部ｼｽﾃﾑ定義"/>
      <sheetName val=" I P O"/>
      <sheetName val="フリー（縦）"/>
      <sheetName val="フリー（横）"/>
      <sheetName val="Gamen3"/>
      <sheetName val="Permanent info"/>
      <sheetName val="社員リスト"/>
      <sheetName val="A"/>
      <sheetName val="Marshal"/>
      <sheetName val="worksheet"/>
      <sheetName val="選択項目一覧"/>
      <sheetName val="#REF!"/>
      <sheetName val="#REF"/>
      <sheetName val="Trial"/>
      <sheetName val="GeneralInfo"/>
      <sheetName val="SUMMARY"/>
      <sheetName val="書換え条件"/>
      <sheetName val="monthly budget"/>
      <sheetName val="処理機能記述"/>
      <sheetName val="(40)G&amp;A"/>
      <sheetName val="sapactivexlhiddensheet"/>
      <sheetName val="Company Code"/>
      <sheetName val="Internal Account Code"/>
      <sheetName val="month"/>
    </sheetNames>
    <definedNames>
      <definedName name="Select_Cat1"/>
      <definedName name="Select_Cat2"/>
      <definedName name="Select_Cat3"/>
      <definedName name="Select_RefAct"/>
      <definedName name="Select_RefOitm"/>
      <definedName name="Select_RefTbl"/>
      <definedName name="SelFileGExp"/>
      <definedName name="Update_Game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5"/>
      <sheetName val="Input"/>
      <sheetName val="125円ﾃﾞｰﾀ"/>
      <sheetName val="Culture of Empowerment"/>
      <sheetName val="Company Code"/>
      <sheetName val="Internal Account Code"/>
      <sheetName val="month"/>
      <sheetName val="Region Code"/>
      <sheetName val="Product Group Code"/>
      <sheetName val="GeneralInfo"/>
      <sheetName val="SUMMARY"/>
      <sheetName val="Trial"/>
      <sheetName val="Final"/>
      <sheetName val="FREIGHT"/>
      <sheetName val="#REF!"/>
      <sheetName val="#REF"/>
      <sheetName val="monthly budget"/>
      <sheetName val="worksheet"/>
      <sheetName val="社員リスト"/>
      <sheetName val="オーダー管理 (4)"/>
      <sheetName val="TBM"/>
      <sheetName val="書換え条件"/>
      <sheetName val="Constants"/>
      <sheetName val="Permanent info"/>
      <sheetName val="Marshal"/>
    </sheetNames>
    <definedNames>
      <definedName name="Select_CCat1"/>
      <definedName name="Select_CCat2"/>
      <definedName name="Select_CCat3"/>
      <definedName name="Select_RefEve"/>
      <definedName name="Select_RefGamen"/>
      <definedName name="Select_RefObj"/>
      <definedName name="Select_RefOpe1"/>
      <definedName name="Select_RefOpe2"/>
      <definedName name="Select_RefOpe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heetName val="C1 NOV"/>
      <sheetName val="Trial"/>
      <sheetName val="オーダー管理 (4)"/>
      <sheetName val="GeneralInfo"/>
      <sheetName val="Culture of Empowerment"/>
      <sheetName val="#REF"/>
      <sheetName val="SUMMARY"/>
      <sheetName val="FREIGHT"/>
      <sheetName val="#REF!"/>
      <sheetName val="社員リスト"/>
      <sheetName val="MAIN時間見積り"/>
      <sheetName val="FE-1771$.P1"/>
      <sheetName val="Sheet2"/>
    </sheetNames>
    <definedNames>
      <definedName name="Select_RefTblI"/>
      <definedName name="SelFileTblExp"/>
      <definedName name="Update_Table"/>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Global Parameters)"/>
      <sheetName val="sapactivexlhiddensheet"/>
      <sheetName val="課題表"/>
      <sheetName val="Culture of Empowerment"/>
      <sheetName val="GeneralInfo"/>
      <sheetName val="#REF!"/>
      <sheetName val="#REF"/>
      <sheetName val="April"/>
      <sheetName val="Mei "/>
      <sheetName val="Juni"/>
      <sheetName val="Juli"/>
      <sheetName val=" Repair Juli"/>
      <sheetName val="Agustus"/>
      <sheetName val="SUMMARY"/>
      <sheetName val="look_up_val"/>
      <sheetName val="Trial"/>
      <sheetName val="社員リスト"/>
      <sheetName val="monthly budget"/>
    </sheetNames>
    <definedNames>
      <definedName name="Select_TBL"/>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ｼｰﾄASSY見積 "/>
      <sheetName val="SMT見積"/>
      <sheetName val="MAIN時間見積り表紙 (台瑞）"/>
      <sheetName val="MAIN時間見積り"/>
      <sheetName val="SUB時間見積り2表紙（海外）"/>
      <sheetName val="SUB時間見積り２"/>
      <sheetName val="PN時間見積り３表紙(海外）"/>
      <sheetName val="PN時間見積り３"/>
      <sheetName val="社員リスト"/>
      <sheetName val="TB"/>
      <sheetName val="課題表"/>
      <sheetName val="185 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外部設計確認書"/>
      <sheetName val="処理概要"/>
      <sheetName val="処理機能記述"/>
      <sheetName val="別紙(IPO)"/>
      <sheetName val="別紙①"/>
      <sheetName val="別紙&lt;1&gt;"/>
      <sheetName val="画面遷移図"/>
      <sheetName val="画面レイアウト"/>
      <sheetName val="画面機能定義"/>
      <sheetName val="画面項目定義"/>
      <sheetName val="帳票レイアウト"/>
      <sheetName val="帳票項目定義"/>
      <sheetName val="関電）外部設計ブランクフォーム（IPO)"/>
      <sheetName val="Monthly report"/>
      <sheetName val="Trial"/>
      <sheetName val="TB"/>
      <sheetName val="MAIN時間見積り"/>
      <sheetName val="April"/>
      <sheetName val="Mei "/>
      <sheetName val="Juni"/>
      <sheetName val="Juli"/>
      <sheetName val=" Repair Juli"/>
      <sheetName val="Agust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選択項目一覧"/>
      <sheetName val="Marshal"/>
      <sheetName val="Constants"/>
      <sheetName val="F1771-II"/>
      <sheetName val="F1771-III"/>
      <sheetName val="課題表"/>
      <sheetName val="仕様書PG"/>
      <sheetName val="Trial"/>
      <sheetName val="処理機能記述"/>
      <sheetName val="Basic"/>
      <sheetName val="入力規則リスト"/>
      <sheetName val="Valuation test"/>
      <sheetName val="基礎表（新工場）"/>
      <sheetName val="SUMMARY"/>
      <sheetName val="MAIN時間見積り"/>
      <sheetName val="#REF!"/>
      <sheetName val="A"/>
      <sheetName val="前期売上在庫"/>
      <sheetName val="使用物質"/>
      <sheetName val="報告書表紙"/>
      <sheetName val="DD96.1.18"/>
    </sheetNames>
    <sheetDataSet>
      <sheetData sheetId="0" refreshError="1">
        <row r="1">
          <cell r="A1" t="str">
            <v>汎用ﾓｼﾞｭｰﾙ</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1BOX原価表"/>
      <sheetName val="MAIN時間見積り"/>
      <sheetName val="選択項目一覧"/>
      <sheetName val="125円ﾃﾞｰﾀ"/>
      <sheetName val="SUMMARY"/>
      <sheetName val="A"/>
      <sheetName val="#REF!"/>
      <sheetName val="レポートレイアウト"/>
      <sheetName val="数量"/>
      <sheetName val="生産部"/>
      <sheetName val="書換え条件"/>
      <sheetName val=" 184期185期台数金額資料"/>
      <sheetName val="_184期185期台数金額資料"/>
      <sheetName val="side base"/>
      <sheetName val="lem"/>
      <sheetName val="Trial"/>
      <sheetName val="開発計画品番リスト"/>
      <sheetName val="PPH1298S"/>
      <sheetName val="表"/>
      <sheetName val="入力リスト"/>
      <sheetName val="使用物質"/>
      <sheetName val="Sheet1 (4)"/>
      <sheetName val="マスター検証内容"/>
    </sheetNames>
    <sheetDataSet>
      <sheetData sheetId="0" refreshError="1">
        <row r="6">
          <cell r="C6">
            <v>118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C6">
            <v>210</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レポートレイアウト"/>
      <sheetName val="５月作業計画"/>
      <sheetName val="ﾍｯﾀﾞ"/>
      <sheetName val="001"/>
      <sheetName val="002"/>
      <sheetName val="表紙"/>
      <sheetName val="TABLE"/>
      <sheetName val="確認書"/>
      <sheetName val="機能 (3)"/>
      <sheetName val="機能"/>
      <sheetName val="機能 (2)"/>
      <sheetName val="遷移図"/>
      <sheetName val="IPO"/>
      <sheetName val="画面レ"/>
      <sheetName val="画面項目"/>
      <sheetName val="帳票ﾚA4"/>
      <sheetName val="帳票項目"/>
      <sheetName val="ﾃﾞｰﾀ構造図(ﾄﾘｶﾞｰ)"/>
      <sheetName val="ﾃﾞｰﾀ項目(ﾄﾘｶﾞｰ)"/>
      <sheetName val="ﾃﾞｰﾀ構造図(搬入場所)"/>
      <sheetName val="ﾃﾞｰﾀ項目(搬入場所)"/>
      <sheetName val="別紙①"/>
      <sheetName val="別紙②"/>
      <sheetName val="概要処理ﾌﾛｰ (ZJPMM078)"/>
      <sheetName val="概要処理ﾌﾛｰ (ZJPMM079)"/>
      <sheetName val="R3関連補足(ZJPMM079)"/>
      <sheetName val="概要処理ﾌﾛｰ(ZJPMM080)"/>
      <sheetName val="R3関連補足(ZJPMM080)"/>
      <sheetName val="概要処理ﾌﾛｰ (ZJPMM081) "/>
      <sheetName val="概要処理ﾌﾛｰ (ZJPMM083)"/>
      <sheetName val="概要処理ﾌﾛｰ(ZJPMM084)"/>
      <sheetName val="R3関連補足(ZJPMM084)"/>
      <sheetName val="概要処理ﾌﾛｰ(ZJPMM085)"/>
      <sheetName val="R3関連補足(ZJPMM085)"/>
      <sheetName val="概要処理ﾌﾛｰZJPMM086)"/>
      <sheetName val="概要処理ﾌﾛｰ（ZJPMM137）"/>
      <sheetName val="概要処理ﾌﾛｰ（ZJPMM137） (2)"/>
      <sheetName val="概要処理ﾌﾛｰ（ZJPMM138）"/>
      <sheetName val="概要処理ﾌﾛｰ (ZJPOMM033)"/>
      <sheetName val="R3関連画面（ZJPOMM033）"/>
      <sheetName val="概要処理ﾌﾛｰ (ZJPOMM034)"/>
      <sheetName val="R3関連画面（ZJPOMM034） "/>
      <sheetName val="概要処理ﾌﾛｰ (ZJPOMM035)"/>
      <sheetName val="概要処理ﾌﾛｰ  (ZJPOMM036)"/>
      <sheetName val="概要処理ﾌﾛｰ (ZJPOMM037)"/>
      <sheetName val="概要処理ﾌﾛｰ（ZJPOMM038）"/>
      <sheetName val="R3関連画面（ZJPOMM038）"/>
      <sheetName val="概要処理ﾌﾛｰ（ZJPOMM039）"/>
      <sheetName val="R3関連画面（ZJPOMM039)"/>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画面遷移"/>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UT"/>
      <sheetName val="UTﾊﾟﾀｰﾝ"/>
      <sheetName val="入力ﾁｪｯｸ"/>
      <sheetName val="画面機能"/>
      <sheetName val="文書履歴"/>
      <sheetName val="画面フロー"/>
      <sheetName val="入出力定義"/>
      <sheetName val="エラー処理定義"/>
      <sheetName val="メッセージ一覧"/>
      <sheetName val="権限制御定義"/>
      <sheetName val="画面定義"/>
      <sheetName val="画面レイアウト"/>
      <sheetName val="補足事項"/>
      <sheetName val="補足事項区分"/>
      <sheetName val="kna1"/>
      <sheetName val="knb1"/>
      <sheetName val="テストデータ記述2"/>
      <sheetName val="Sheet1"/>
      <sheetName val="Sheet2"/>
      <sheetName val="Sheet3"/>
      <sheetName val="販売"/>
      <sheetName val="物流"/>
      <sheetName val="購買"/>
      <sheetName val="生産1"/>
      <sheetName val="生産2"/>
      <sheetName val="テスト仕様書"/>
      <sheetName val="棚卸資産記入帳実績明細テーブル"/>
      <sheetName val="預け預り品記入帳実績明細テーブル"/>
      <sheetName val="【最新】テストコンディションシート"/>
      <sheetName val="参考1"/>
      <sheetName val="テスト対象機能一覧（参照用）"/>
      <sheetName val="テスト対象プロセス一覧（参照用）"/>
      <sheetName val="【旧】テストコンディションシート"/>
      <sheetName val="F00_機能表紙"/>
      <sheetName val="F02_基本仕様"/>
      <sheetName val="F03_アドオン機能詳細"/>
      <sheetName val="F06_画面・帳票遷移"/>
      <sheetName val="F07_帳票レイアウト(000)"/>
      <sheetName val="F07_帳票レイアウト(001-1)"/>
      <sheetName val="F08_帳票項目定義(001-1)"/>
      <sheetName val="F13_補足説明"/>
      <sheetName val="F16_汎用モジュール定義"/>
      <sheetName val="TìÆvæ"/>
      <sheetName val="|_gCAEg"/>
      <sheetName val="表紙  "/>
      <sheetName val="承認票"/>
      <sheetName val="単体ﾃｽﾄ定義書"/>
      <sheetName val="ヘッダー"/>
      <sheetName val="統合決定表"/>
      <sheetName val="cdhdr.einkbeleg.2005.12.12.aa"/>
      <sheetName val="CDPOS.1"/>
      <sheetName val="Sheet4"/>
      <sheetName val="ekpo"/>
      <sheetName val="‚TŒŽì‹ÆŒv‰æ"/>
      <sheetName val="ƒŒƒ|_ƒgƒŒƒCƒAƒEƒg"/>
      <sheetName val="|[gCAEg"/>
      <sheetName val="ƒŒƒ|[ƒgƒŒƒCƒAƒEƒg"/>
      <sheetName val="ocean voyage"/>
      <sheetName val="Trial"/>
      <sheetName val="9"/>
      <sheetName val="MAIN時間見積り"/>
      <sheetName val="A"/>
      <sheetName val="選択項目一覧"/>
      <sheetName val="SUMMARY"/>
      <sheetName val="入力規則リスト"/>
      <sheetName val="表紙 "/>
      <sheetName val="更新履歴"/>
      <sheetName val="共通定義"/>
      <sheetName val="ﾕｰｻﾞEXIT(1)"/>
      <sheetName val="(ﾍｯﾀﾞ)"/>
      <sheetName val="(概要)"/>
      <sheetName val="(ﾕｰｻﾞ文書)"/>
      <sheetName val="(ｷｰﾜｰﾄﾞ)"/>
      <sheetName val="(その他)"/>
      <sheetName val="必要トランザクション一覧"/>
      <sheetName val="捺印用表紙"/>
      <sheetName val="改訂履歴"/>
      <sheetName val="作成物管理表"/>
      <sheetName val="機能概要"/>
      <sheetName val="機能補足"/>
      <sheetName val="画面項目定義"/>
      <sheetName val="帳票レイアウト(132)"/>
      <sheetName val="SVF・RM帳票出力定義"/>
      <sheetName val="帳票レイアウト"/>
      <sheetName val="帳票項目定義"/>
      <sheetName val="処理記述"/>
      <sheetName val="補足説明"/>
      <sheetName val="翻訳"/>
      <sheetName val="ヘッダ"/>
      <sheetName val="3_ステージング機能定義書（処理概要）"/>
      <sheetName val="4_ステージング機能定義書（処理フロー）"/>
      <sheetName val="6_ステージング機能定義書（項目対比表）"/>
      <sheetName val="エビデンス(単一価格データ)"/>
      <sheetName val="job一覧"/>
      <sheetName val="原紙"/>
      <sheetName val="SHOT(001)"/>
      <sheetName val="SHOT(002)"/>
      <sheetName val="SHOT(003)"/>
      <sheetName val="SHOT(004)"/>
      <sheetName val="SHOT(005)"/>
      <sheetName val="SHOT(006)"/>
      <sheetName val="SHOT(007)"/>
      <sheetName val="SHOT(008)"/>
      <sheetName val="SHOT(009)"/>
      <sheetName val="SHOT(010)"/>
      <sheetName val="SHOT(011)"/>
      <sheetName val="SHOT(012)"/>
      <sheetName val="SHOT(013)"/>
      <sheetName val="SHOT(014)"/>
      <sheetName val="SHOT(015)"/>
      <sheetName val="SHOT(016)"/>
      <sheetName val="SHOT(017)"/>
      <sheetName val="SHOT(018)"/>
      <sheetName val="SHOT(019)"/>
      <sheetName val="SHOT(020)"/>
      <sheetName val="SHOT(021)"/>
      <sheetName val="SHOT(022)"/>
      <sheetName val="SHOT(023)"/>
      <sheetName val="SHOT(024)"/>
      <sheetName val="SHOT(025)"/>
      <sheetName val="SHOT(026)"/>
      <sheetName val="SHOT(027)"/>
      <sheetName val="SHOT(028)"/>
      <sheetName val="SHOT(029)"/>
      <sheetName val="SHOT(030)"/>
      <sheetName val="SHOT(031)"/>
      <sheetName val="SHOT(032)"/>
      <sheetName val="SHOT(033)"/>
      <sheetName val="SHOT(034)"/>
      <sheetName val="SHOT(035)"/>
      <sheetName val="ヘッダ (2)"/>
      <sheetName val="SHOT(036)"/>
      <sheetName val="SHOT(037)"/>
      <sheetName val="SHOT(038)"/>
      <sheetName val="SHOT(039)"/>
      <sheetName val="SHOT(040)"/>
      <sheetName val="SHOT(041)"/>
      <sheetName val="SHOT(042)"/>
      <sheetName val="SHOT(043)"/>
      <sheetName val="SHOT(044)"/>
      <sheetName val="SHOT(45)"/>
      <sheetName val="SHOT(046)"/>
      <sheetName val="SHOT(047)"/>
      <sheetName val="SHOT(048)"/>
      <sheetName val="SHOT(049)"/>
      <sheetName val="SHOT(050-1)"/>
      <sheetName val="SHOT(050-2)"/>
      <sheetName val="SHOT(050-3)"/>
      <sheetName val="SHOT(051)"/>
      <sheetName val="SHOT(052)"/>
      <sheetName val="ヘッダ (3)"/>
      <sheetName val="SHOT(053)"/>
      <sheetName val="SHOT(054)"/>
      <sheetName val="SHOT(055)"/>
      <sheetName val="SHOT(056)"/>
      <sheetName val="SHOT(057)"/>
      <sheetName val="SHOT(058)"/>
      <sheetName val="ヘッダ (4)"/>
      <sheetName val="内部機能定義"/>
      <sheetName val="IPOﾀﾞｲｱｸﾞﾗﾑ"/>
      <sheetName val="（ﾍｯﾀﾞ）"/>
      <sheetName val="(20021209退避)内部機能定義"/>
      <sheetName val="(20021209退避)IPOﾀﾞｲｱｸﾞﾗﾑ"/>
      <sheetName val="画面定義 (2)"/>
      <sheetName val="画面レイアウト (2)"/>
      <sheetName val="改版履歴"/>
      <sheetName val="データ項目一覧"/>
      <sheetName val="ネーミング"/>
      <sheetName val="コントロール"/>
      <sheetName val="リストデータ設定シート"/>
      <sheetName val="レポートレイアウ⃈"/>
      <sheetName val="現行"/>
      <sheetName val="改善案"/>
      <sheetName val="画面"/>
      <sheetName val="TSBFTPF"/>
      <sheetName val="開始送信"/>
      <sheetName val="終了送信"/>
      <sheetName val="停止送信"/>
      <sheetName val="終了取得"/>
      <sheetName val="処理概要"/>
      <sheetName val="処理詳細"/>
      <sheetName val="項目移送"/>
      <sheetName val="生産部"/>
      <sheetName val="従業員元データ"/>
      <sheetName val="課題表"/>
      <sheetName val="Constants"/>
      <sheetName val="処理機能記述"/>
      <sheetName val="社員リスト"/>
      <sheetName val="#REF!"/>
      <sheetName val="?????????"/>
      <sheetName val="_________"/>
      <sheetName val="185 New"/>
      <sheetName val="FE-1770-I"/>
      <sheetName val="FE-1770.P1"/>
      <sheetName val="FE-1770-II"/>
      <sheetName val="FREIGHT"/>
      <sheetName val="General"/>
      <sheetName val="SEWA FINAL_GEDUNG_"/>
      <sheetName val="brand cost"/>
      <sheetName val="Performance I"/>
      <sheetName val="Performance II"/>
      <sheetName val="Marsh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refreshError="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書換え条件"/>
      <sheetName val="Chess単価入力"/>
      <sheetName val="未設定単価"/>
      <sheetName val="加工工数入力"/>
      <sheetName val="書換え構成"/>
      <sheetName val="SMILE構成"/>
      <sheetName val="Chess単価"/>
      <sheetName val="処理"/>
      <sheetName val="工数"/>
      <sheetName val="単価"/>
      <sheetName val="ﾏﾆｭｱﾙ"/>
      <sheetName val="レポートレイアウト"/>
      <sheetName val="125円ﾃﾞｰﾀ"/>
      <sheetName val="D1BOX原価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5円ﾃﾞｰﾀ"/>
      <sheetName val="選択項目一覧"/>
      <sheetName val="MAIN時間見積り"/>
      <sheetName val="レポートレイアウト"/>
      <sheetName val="処理機能記述"/>
      <sheetName val="生産部"/>
      <sheetName val="従業員元データ"/>
      <sheetName val="入力規則リスト"/>
      <sheetName val="数量"/>
      <sheetName val="業務コード"/>
      <sheetName val="Sheet1"/>
      <sheetName val="業務計画"/>
      <sheetName val="DD96.1.18"/>
      <sheetName val="使用物質"/>
    </sheetNames>
    <sheetDataSet>
      <sheetData sheetId="0" refreshError="1">
        <row r="119">
          <cell r="E119">
            <v>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14"/>
  </sheetPr>
  <dimension ref="A1:U59"/>
  <sheetViews>
    <sheetView view="pageBreakPreview" topLeftCell="A14" zoomScale="75" zoomScaleNormal="75" workbookViewId="0">
      <selection activeCell="B31" sqref="B31"/>
    </sheetView>
  </sheetViews>
  <sheetFormatPr defaultColWidth="9.1796875" defaultRowHeight="12.5"/>
  <cols>
    <col min="1" max="1" width="10.1796875" style="4" customWidth="1"/>
    <col min="2" max="2" width="25.54296875" style="4" customWidth="1"/>
    <col min="3" max="3" width="10.81640625" style="4" customWidth="1"/>
    <col min="4" max="4" width="10.1796875" style="4" customWidth="1"/>
    <col min="5" max="5" width="10.81640625" style="4" customWidth="1"/>
    <col min="6" max="6" width="11.453125" style="65" customWidth="1"/>
    <col min="7" max="7" width="13.54296875" style="65" customWidth="1"/>
    <col min="8" max="8" width="7.453125" style="4" customWidth="1"/>
    <col min="9" max="9" width="11.54296875" style="4" customWidth="1"/>
    <col min="10" max="10" width="12" style="65" customWidth="1"/>
    <col min="11" max="11" width="11.54296875" style="65" customWidth="1"/>
    <col min="12" max="12" width="0.1796875" style="4" hidden="1" customWidth="1"/>
    <col min="13" max="13" width="8.81640625" style="4" customWidth="1"/>
    <col min="14" max="14" width="2.54296875" style="4" customWidth="1"/>
    <col min="15" max="15" width="4.81640625" style="4" hidden="1" customWidth="1"/>
    <col min="16" max="16" width="8.81640625" style="4" customWidth="1"/>
    <col min="17" max="17" width="2.54296875" style="4" customWidth="1"/>
    <col min="18" max="18" width="5.81640625" style="4" hidden="1" customWidth="1"/>
    <col min="19" max="19" width="13" style="4" customWidth="1"/>
    <col min="20" max="20" width="9.1796875" style="4" hidden="1" customWidth="1"/>
    <col min="21" max="21" width="10.81640625" style="5" customWidth="1"/>
    <col min="22" max="22" width="9.1796875" style="4" bestFit="1"/>
    <col min="23" max="16384" width="9.1796875" style="4"/>
  </cols>
  <sheetData>
    <row r="1" spans="1:21" hidden="1">
      <c r="A1" s="3"/>
      <c r="B1" s="3"/>
    </row>
    <row r="2" spans="1:21" hidden="1"/>
    <row r="3" spans="1:21" ht="20" hidden="1">
      <c r="A3" s="6" t="s">
        <v>42</v>
      </c>
      <c r="B3" s="6"/>
      <c r="C3" s="6"/>
      <c r="D3" s="6"/>
      <c r="E3" s="6"/>
      <c r="F3" s="66"/>
      <c r="G3" s="66"/>
      <c r="H3" s="6"/>
      <c r="I3" s="6"/>
      <c r="J3" s="66"/>
      <c r="K3" s="66"/>
      <c r="L3" s="6"/>
      <c r="M3" s="6"/>
      <c r="N3" s="6"/>
      <c r="O3" s="6"/>
      <c r="P3" s="6"/>
      <c r="Q3" s="6"/>
      <c r="R3" s="6"/>
      <c r="S3" s="6"/>
      <c r="T3" s="6"/>
      <c r="U3" s="7"/>
    </row>
    <row r="4" spans="1:21" ht="3.75" hidden="1" customHeight="1"/>
    <row r="5" spans="1:21" hidden="1">
      <c r="A5" s="4" t="s">
        <v>43</v>
      </c>
      <c r="H5" s="8" t="s">
        <v>44</v>
      </c>
      <c r="I5" s="9">
        <f ca="1">TODAY()</f>
        <v>44823</v>
      </c>
      <c r="J5" s="79"/>
      <c r="K5" s="72"/>
      <c r="L5" s="8"/>
      <c r="M5" s="8"/>
      <c r="N5" s="8"/>
      <c r="O5" s="8"/>
      <c r="P5" s="8"/>
      <c r="Q5" s="8"/>
      <c r="R5" s="8"/>
      <c r="S5" s="8"/>
      <c r="T5" s="8"/>
    </row>
    <row r="6" spans="1:21" ht="13" hidden="1">
      <c r="A6" s="10" t="s">
        <v>45</v>
      </c>
      <c r="B6" s="11"/>
      <c r="C6" s="12"/>
      <c r="D6" s="10"/>
      <c r="E6" s="11"/>
      <c r="F6" s="80" t="s">
        <v>46</v>
      </c>
      <c r="G6" s="73"/>
      <c r="H6" s="13" t="s">
        <v>47</v>
      </c>
      <c r="I6" s="14"/>
      <c r="J6" s="80" t="s">
        <v>48</v>
      </c>
      <c r="K6" s="73"/>
      <c r="L6" s="15"/>
      <c r="M6" s="15"/>
      <c r="N6" s="16"/>
      <c r="O6" s="15"/>
      <c r="P6" s="15"/>
      <c r="Q6" s="15"/>
      <c r="R6" s="15"/>
      <c r="S6" s="17"/>
      <c r="T6" s="17"/>
      <c r="U6" s="18"/>
    </row>
    <row r="7" spans="1:21" ht="13" hidden="1">
      <c r="A7" s="26"/>
      <c r="B7" s="20"/>
      <c r="C7" s="21"/>
      <c r="D7" s="22" t="s">
        <v>49</v>
      </c>
      <c r="E7" s="23"/>
      <c r="F7" s="81" t="s">
        <v>50</v>
      </c>
      <c r="G7" s="67"/>
      <c r="H7" s="22" t="s">
        <v>51</v>
      </c>
      <c r="I7" s="24"/>
      <c r="J7" s="81" t="s">
        <v>52</v>
      </c>
      <c r="K7" s="67"/>
      <c r="L7" s="23"/>
      <c r="M7" s="23"/>
      <c r="N7" s="22" t="s">
        <v>53</v>
      </c>
      <c r="O7" s="23"/>
      <c r="P7" s="23"/>
      <c r="Q7" s="23"/>
      <c r="R7" s="23"/>
      <c r="S7" s="23"/>
      <c r="T7" s="23"/>
      <c r="U7" s="25"/>
    </row>
    <row r="8" spans="1:21" hidden="1">
      <c r="A8" s="26"/>
      <c r="B8" s="20"/>
      <c r="C8" s="21"/>
      <c r="D8" s="19"/>
      <c r="E8" s="20"/>
      <c r="F8" s="82"/>
      <c r="G8" s="68"/>
      <c r="H8" s="19"/>
      <c r="I8" s="21"/>
      <c r="J8" s="82"/>
      <c r="K8" s="74"/>
      <c r="L8" s="20"/>
      <c r="M8" s="12"/>
      <c r="N8" s="20"/>
      <c r="O8" s="20"/>
      <c r="P8" s="20"/>
      <c r="Q8" s="20"/>
      <c r="R8" s="20"/>
      <c r="S8" s="27"/>
      <c r="T8" s="27"/>
      <c r="U8" s="28"/>
    </row>
    <row r="9" spans="1:21" hidden="1">
      <c r="A9" s="26"/>
      <c r="B9" s="20"/>
      <c r="C9" s="21"/>
      <c r="D9" s="19" t="s">
        <v>54</v>
      </c>
      <c r="E9" s="20"/>
      <c r="F9" s="82" t="s">
        <v>55</v>
      </c>
      <c r="G9" s="68"/>
      <c r="H9" s="19" t="s">
        <v>56</v>
      </c>
      <c r="I9" s="21"/>
      <c r="J9" s="82" t="s">
        <v>57</v>
      </c>
      <c r="K9" s="75"/>
      <c r="L9" s="20"/>
      <c r="M9" s="21"/>
      <c r="N9" s="20" t="s">
        <v>58</v>
      </c>
      <c r="O9" s="20"/>
      <c r="P9" s="20"/>
      <c r="Q9" s="20"/>
      <c r="R9" s="20"/>
      <c r="S9" s="20"/>
      <c r="T9" s="20"/>
      <c r="U9" s="29"/>
    </row>
    <row r="10" spans="1:21" hidden="1">
      <c r="A10" s="26"/>
      <c r="B10" s="20"/>
      <c r="C10" s="21"/>
      <c r="D10" s="19" t="s">
        <v>59</v>
      </c>
      <c r="E10" s="20"/>
      <c r="F10" s="82"/>
      <c r="G10" s="68"/>
      <c r="H10" s="30"/>
      <c r="I10" s="31"/>
      <c r="J10" s="82"/>
      <c r="K10" s="75"/>
      <c r="L10" s="20"/>
      <c r="M10" s="21"/>
      <c r="N10" s="20"/>
      <c r="O10" s="20"/>
      <c r="P10" s="20"/>
      <c r="Q10" s="20"/>
      <c r="R10" s="20"/>
      <c r="S10" s="20"/>
      <c r="T10" s="20"/>
      <c r="U10" s="29"/>
    </row>
    <row r="11" spans="1:21" ht="13" hidden="1">
      <c r="A11" s="26"/>
      <c r="B11" s="20"/>
      <c r="C11" s="21"/>
      <c r="D11" s="32"/>
      <c r="E11" s="33"/>
      <c r="F11" s="82" t="s">
        <v>60</v>
      </c>
      <c r="G11" s="68"/>
      <c r="H11" s="19" t="s">
        <v>61</v>
      </c>
      <c r="I11" s="21"/>
      <c r="J11" s="82" t="s">
        <v>62</v>
      </c>
      <c r="K11" s="75"/>
      <c r="L11" s="20"/>
      <c r="M11" s="21"/>
      <c r="N11" s="20" t="s">
        <v>63</v>
      </c>
      <c r="O11" s="20"/>
      <c r="P11" s="20"/>
      <c r="Q11" s="20"/>
      <c r="R11" s="20"/>
      <c r="S11" s="20"/>
      <c r="T11" s="20"/>
      <c r="U11" s="29"/>
    </row>
    <row r="12" spans="1:21" hidden="1">
      <c r="A12" s="34" t="s">
        <v>64</v>
      </c>
      <c r="B12" s="20"/>
      <c r="C12" s="21"/>
      <c r="D12" s="19" t="s">
        <v>65</v>
      </c>
      <c r="E12" s="20"/>
      <c r="F12" s="82"/>
      <c r="G12" s="68"/>
      <c r="H12" s="19"/>
      <c r="I12" s="21"/>
      <c r="J12" s="82"/>
      <c r="K12" s="75"/>
      <c r="L12" s="20"/>
      <c r="M12" s="21"/>
      <c r="N12" s="20"/>
      <c r="O12" s="20"/>
      <c r="P12" s="20"/>
      <c r="Q12" s="20"/>
      <c r="R12" s="20"/>
      <c r="S12" s="20"/>
      <c r="T12" s="20"/>
      <c r="U12" s="29"/>
    </row>
    <row r="13" spans="1:21" hidden="1">
      <c r="A13" s="19"/>
      <c r="B13" s="20"/>
      <c r="C13" s="21"/>
      <c r="D13" s="19" t="s">
        <v>66</v>
      </c>
      <c r="E13" s="20"/>
      <c r="F13" s="82"/>
      <c r="G13" s="68"/>
      <c r="H13" s="19"/>
      <c r="I13" s="21"/>
      <c r="J13" s="82"/>
      <c r="K13" s="75"/>
      <c r="L13" s="20"/>
      <c r="M13" s="21"/>
      <c r="N13" s="20"/>
      <c r="O13" s="20"/>
      <c r="P13" s="20"/>
      <c r="Q13" s="20"/>
      <c r="R13" s="20"/>
      <c r="S13" s="20"/>
      <c r="T13" s="20"/>
      <c r="U13" s="29"/>
    </row>
    <row r="14" spans="1:21">
      <c r="A14" s="132"/>
      <c r="B14" s="133"/>
      <c r="C14" s="133"/>
      <c r="D14" s="134"/>
      <c r="E14" s="134"/>
      <c r="F14" s="135"/>
      <c r="G14" s="135"/>
      <c r="H14" s="134"/>
      <c r="I14" s="134"/>
      <c r="J14" s="135"/>
      <c r="K14" s="135"/>
      <c r="L14" s="132"/>
      <c r="M14" s="132"/>
      <c r="N14" s="132"/>
      <c r="O14" s="132"/>
      <c r="P14" s="132"/>
      <c r="Q14" s="132"/>
      <c r="R14" s="132"/>
      <c r="S14" s="132"/>
      <c r="T14" s="132"/>
      <c r="U14" s="136"/>
    </row>
    <row r="15" spans="1:21">
      <c r="A15" s="1013" t="s">
        <v>67</v>
      </c>
      <c r="B15" s="1013"/>
      <c r="C15" s="137"/>
      <c r="D15" s="134"/>
      <c r="E15" s="134"/>
      <c r="F15" s="135"/>
      <c r="G15" s="135"/>
      <c r="H15" s="134"/>
      <c r="I15" s="134"/>
      <c r="J15" s="135"/>
      <c r="K15" s="135"/>
      <c r="L15" s="132"/>
      <c r="M15" s="132"/>
      <c r="N15" s="132"/>
      <c r="O15" s="132"/>
      <c r="P15" s="132"/>
      <c r="Q15" s="132"/>
      <c r="R15" s="132"/>
      <c r="S15" s="132"/>
      <c r="T15" s="132"/>
      <c r="U15" s="136"/>
    </row>
    <row r="16" spans="1:21" ht="14">
      <c r="A16" s="1014"/>
      <c r="B16" s="1013"/>
      <c r="C16" s="140"/>
      <c r="D16" s="139"/>
      <c r="E16" s="139"/>
      <c r="F16" s="141"/>
      <c r="G16" s="141"/>
      <c r="H16" s="139"/>
      <c r="I16" s="139"/>
      <c r="J16" s="141"/>
      <c r="K16" s="141"/>
      <c r="L16" s="139"/>
      <c r="M16" s="139"/>
      <c r="N16" s="139"/>
      <c r="O16" s="139"/>
      <c r="P16" s="139"/>
      <c r="Q16" s="139"/>
      <c r="R16" s="139"/>
      <c r="S16" s="139"/>
      <c r="T16" s="139"/>
      <c r="U16" s="138"/>
    </row>
    <row r="17" spans="1:21" ht="15.5">
      <c r="A17" s="118"/>
      <c r="B17" s="143" t="s">
        <v>68</v>
      </c>
      <c r="C17" s="154" t="s">
        <v>69</v>
      </c>
      <c r="D17" s="155" t="s">
        <v>70</v>
      </c>
      <c r="E17" s="105"/>
      <c r="F17" s="151" t="s">
        <v>71</v>
      </c>
      <c r="G17" s="151" t="s">
        <v>72</v>
      </c>
      <c r="H17" s="152" t="s">
        <v>73</v>
      </c>
      <c r="I17" s="119"/>
      <c r="J17" s="147" t="s">
        <v>74</v>
      </c>
      <c r="K17" s="148" t="s">
        <v>75</v>
      </c>
      <c r="L17" s="121"/>
      <c r="M17" s="122"/>
      <c r="N17" s="122"/>
      <c r="O17" s="122"/>
      <c r="P17" s="122"/>
      <c r="Q17" s="122"/>
      <c r="R17" s="122"/>
      <c r="S17" s="121"/>
      <c r="T17" s="121"/>
      <c r="U17" s="145" t="s">
        <v>76</v>
      </c>
    </row>
    <row r="18" spans="1:21" ht="14">
      <c r="A18" s="90"/>
      <c r="B18" s="142"/>
      <c r="C18" s="146" t="str">
        <f>IF(D18="","",VLOOKUP(B18,Data!$B$5:$L$356,2,FALSE))</f>
        <v/>
      </c>
      <c r="D18" s="153"/>
      <c r="E18" s="92"/>
      <c r="F18" s="146" t="str">
        <f>IF(D18="","",VLOOKUP(B18,Data!$B$5:$L$356,11,FALSE))</f>
        <v/>
      </c>
      <c r="G18" s="149" t="str">
        <f t="shared" ref="G18:G47" si="0">IF(D18&gt;0,D18*F18,"-")</f>
        <v>-</v>
      </c>
      <c r="H18" s="150" t="str">
        <f>IF(D18="","",VLOOKUP(B18,Data!$B$5:$D$356,3,FALSE))</f>
        <v/>
      </c>
      <c r="I18" s="93" t="str">
        <f>IF(D18="","",VLOOKUP(B18,Data!$B$5:$M$356,12,FALSE))</f>
        <v/>
      </c>
      <c r="J18" s="146" t="str">
        <f>IF(D18="","",VLOOKUP(B18,Data!$B$5:$E$356,4,FALSE)*D18)</f>
        <v/>
      </c>
      <c r="K18" s="146" t="str">
        <f>IF(D18="","",VLOOKUP(B18,Data!$B$5:$F$356,5,FALSE)*D18)</f>
        <v/>
      </c>
      <c r="L18" s="95" t="e">
        <f>IF(B18=Data!B15,Data!G15,(IF(B18=Data!B17,Data!G17,(IF(B18=Data!B20,Data!G20,(IF(B18=Data!B26,Data!G26,(IF(B18=Data!B28,Data!G28,(IF(B18=Data!B48,Data!G48,(IF(B18=Data!B50,Data!G50,(IF(B18=Data!#REF!,Data!#REF!,Data!#REF!)))))))))))))))&amp;IF(B18=Data!#REF!,Data!#REF!,(IF(B18=Data!#REF!,Data!#REF!,(IF(B18=Data!#REF!,Data!#REF!,(IF(B18=Data!#REF!,Data!#REF!,(IF(B18=Data!#REF!,Data!#REF!,(IF(B18=Data!#REF!,Data!G851,(IF(B18=Data!#REF!,Data!#REF!,(IF(B18=Data!#REF!,Data!#REF!,Data!#REF!)))))))))))))))&amp;IF(B18=Data!#REF!,Data!#REF!,(IF(B18=Data!#REF!,Data!#REF!,(IF(B18=Data!#REF!,Data!#REF!,(IF(B18=Data!#REF!,Data!#REF!,(IF(B18=Data!#REF!,Data!#REF!,Data!#REF!)))))))))</f>
        <v>#REF!</v>
      </c>
      <c r="M18" s="96"/>
      <c r="N18" s="97"/>
      <c r="O18" s="98" t="e">
        <f>IF(B18=Data!B15,Data!H15,(IF(B18=Data!B17,Data!H17,(IF(B18=Data!B20,Data!H20,(IF(B18=Data!B26,Data!H26,(IF(B18=Data!B28,Data!H28,(IF(B18=Data!B48,Data!H48,(IF(B18=Data!B50,Data!H50,(IF(B18=Data!#REF!,Data!#REF!,Data!#REF!)))))))))))))))&amp;IF(B18=Data!#REF!,Data!#REF!,(IF(B18=Data!#REF!,Data!#REF!,(IF(B18=Data!#REF!,Data!#REF!,(IF(B18=Data!#REF!,Data!#REF!,(IF(B18=Data!#REF!,Data!#REF!,(IF(B18=Data!#REF!,Data!H851,(IF(B18=Data!#REF!,Data!#REF!,(IF(B18=Data!#REF!,Data!#REF!,Data!#REF!)))))))))))))))&amp;IF(B18=Data!#REF!,Data!#REF!,(IF(B18=Data!#REF!,Data!#REF!,(IF(B18=Data!#REF!,Data!#REF!,(IF(B18=Data!#REF!,Data!#REF!,(IF(B18=Data!#REF!,Data!#REF!,Data!#REF!)))))))))</f>
        <v>#REF!</v>
      </c>
      <c r="P18" s="97"/>
      <c r="Q18" s="97"/>
      <c r="R18" s="98" t="e">
        <f>IF(B18=Data!B15,Data!I15,(IF(B18=Data!B17,Data!I17,(IF(B18=Data!B20,Data!I20,(IF(B18=Data!B26,Data!I26,(IF(B18=Data!B28,Data!I28,(IF(B18=Data!B48,Data!I48,(IF(B18=Data!B50,Data!I50,(IF(B18=Data!#REF!,Data!#REF!,Data!#REF!)))))))))))))))&amp;IF(B18=Data!#REF!,Data!#REF!,(IF(B18=Data!#REF!,Data!#REF!,(IF(B18=Data!#REF!,Data!#REF!,(IF(B18=Data!#REF!,Data!#REF!,(IF(B18=Data!#REF!,Data!#REF!,(IF(B18=Data!#REF!,Data!I851,(IF(B18=Data!#REF!,Data!#REF!,(IF(B18=Data!#REF!,Data!#REF!,Data!#REF!)))))))))))))))&amp;IF(B18=Data!#REF!,Data!#REF!,(IF(B18=Data!#REF!,Data!#REF!,(IF(B18=Data!#REF!,Data!#REF!,(IF(B18=Data!#REF!,Data!#REF!,(IF(B18=Data!#REF!,Data!#REF!,Data!#REF!)))))))))</f>
        <v>#REF!</v>
      </c>
      <c r="S18" s="99"/>
      <c r="T18" s="98" t="e">
        <f>IF(B18=Data!B15,Data!J15,(IF(B18=Data!B17,Data!J17,(IF(B18=Data!B20,Data!J20,(IF(B18=Data!B26,Data!J26,(IF(B18=Data!B28,Data!J28,(IF(B18=Data!B48,Data!J48,(IF(B18=Data!B50,Data!J50,(IF(B18=Data!#REF!,Data!#REF!,Data!#REF!)))))))))))))))&amp;IF(B18=Data!#REF!,Data!#REF!,(IF(B18=Data!#REF!,Data!#REF!,(IF(B18=Data!#REF!,Data!#REF!,(IF(B18=Data!#REF!,Data!#REF!,(IF(B18=Data!#REF!,Data!#REF!,(IF(B18=Data!#REF!,Data!J851,(IF(B18=Data!#REF!,Data!#REF!,(IF(B18=Data!#REF!,Data!#REF!,Data!#REF!)))))))))))))))&amp;IF(B18=Data!#REF!,Data!#REF!,(IF(B18=Data!#REF!,Data!#REF!,(IF(B18=Data!#REF!,Data!#REF!,(IF(B18=Data!#REF!,Data!#REF!,(IF(B18=Data!#REF!,Data!#REF!,Data!#REF!)))))))))</f>
        <v>#REF!</v>
      </c>
      <c r="U18" s="144" t="str">
        <f>IF(D18="","",VLOOKUP(B18,Data!$B$5:$J$356,9,FALSE)*D18)</f>
        <v/>
      </c>
    </row>
    <row r="19" spans="1:21" ht="14">
      <c r="A19" s="128"/>
      <c r="B19" s="91"/>
      <c r="C19" s="124" t="str">
        <f>IF(D19="","",VLOOKUP(B19,Data!$B$5:$L$356,2,FALSE))</f>
        <v/>
      </c>
      <c r="D19" s="92"/>
      <c r="E19" s="92"/>
      <c r="F19" s="124" t="str">
        <f>IF(D19="","",VLOOKUP(B19,Data!$B$5:$L$356,11,FALSE))</f>
        <v/>
      </c>
      <c r="G19" s="95" t="str">
        <f t="shared" si="0"/>
        <v>-</v>
      </c>
      <c r="H19" s="93" t="str">
        <f>IF(D19="","",VLOOKUP(B19,Data!$B$5:$D$356,3,FALSE))</f>
        <v/>
      </c>
      <c r="I19" s="93" t="str">
        <f>IF(D19="","",VLOOKUP(B19,Data!$B$5:$M$356,12,FALSE))</f>
        <v/>
      </c>
      <c r="J19" s="124" t="str">
        <f>IF(D19="","",VLOOKUP(B19,Data!$B$5:$E$356,4,FALSE)*D19)</f>
        <v/>
      </c>
      <c r="K19" s="124" t="str">
        <f>IF(D19="","",VLOOKUP(B19,Data!$B$5:$F$356,5,FALSE)*D19)</f>
        <v/>
      </c>
      <c r="L19" s="95" t="e">
        <f>IF(B19=Data!B16,Data!G16,(IF(B19=Data!B19,Data!G19,(IF(B19=Data!#REF!,Data!#REF!,(IF(B19=Data!#REF!,Data!#REF!,(IF(B19=Data!#REF!,Data!#REF!,(IF(B19=Data!B49,Data!G49,(IF(B19=Data!#REF!,Data!#REF!,(IF(B19=Data!#REF!,Data!#REF!,Data!#REF!)))))))))))))))&amp;IF(B19=Data!#REF!,Data!#REF!,(IF(B19=Data!#REF!,Data!#REF!,(IF(B19=Data!#REF!,Data!#REF!,(IF(B19=Data!#REF!,Data!#REF!,(IF(B19=Data!#REF!,Data!#REF!,(IF(B19=Data!#REF!,Data!G852,(IF(B19=Data!#REF!,Data!#REF!,(IF(B19=Data!#REF!,Data!#REF!,Data!#REF!)))))))))))))))&amp;IF(B19=Data!#REF!,Data!#REF!,(IF(B19=Data!#REF!,Data!#REF!,(IF(B19=Data!#REF!,Data!#REF!,(IF(B19=Data!#REF!,Data!#REF!,(IF(B19=Data!#REF!,Data!#REF!,Data!#REF!)))))))))</f>
        <v>#REF!</v>
      </c>
      <c r="M19" s="96"/>
      <c r="N19" s="97"/>
      <c r="O19" s="98" t="e">
        <f>IF(B19=Data!B16,Data!H16,(IF(B19=Data!B19,Data!H19,(IF(B19=Data!#REF!,Data!#REF!,(IF(B19=Data!#REF!,Data!#REF!,(IF(B19=Data!#REF!,Data!#REF!,(IF(B19=Data!B49,Data!H49,(IF(B19=Data!#REF!,Data!#REF!,(IF(B19=Data!#REF!,Data!#REF!,Data!#REF!)))))))))))))))&amp;IF(B19=Data!#REF!,Data!#REF!,(IF(B19=Data!#REF!,Data!#REF!,(IF(B19=Data!#REF!,Data!#REF!,(IF(B19=Data!#REF!,Data!#REF!,(IF(B19=Data!#REF!,Data!#REF!,(IF(B19=Data!#REF!,Data!H852,(IF(B19=Data!#REF!,Data!#REF!,(IF(B19=Data!#REF!,Data!#REF!,Data!#REF!)))))))))))))))&amp;IF(B19=Data!#REF!,Data!#REF!,(IF(B19=Data!#REF!,Data!#REF!,(IF(B19=Data!#REF!,Data!#REF!,(IF(B19=Data!#REF!,Data!#REF!,(IF(B19=Data!#REF!,Data!#REF!,Data!#REF!)))))))))</f>
        <v>#REF!</v>
      </c>
      <c r="P19" s="97"/>
      <c r="Q19" s="97"/>
      <c r="R19" s="98" t="e">
        <f>IF(B19=Data!B16,Data!I16,(IF(B19=Data!B19,Data!I19,(IF(B19=Data!#REF!,Data!#REF!,(IF(B19=Data!#REF!,Data!#REF!,(IF(B19=Data!#REF!,Data!#REF!,(IF(B19=Data!B49,Data!I49,(IF(B19=Data!#REF!,Data!#REF!,(IF(B19=Data!#REF!,Data!#REF!,Data!#REF!)))))))))))))))&amp;IF(B19=Data!#REF!,Data!#REF!,(IF(B19=Data!#REF!,Data!#REF!,(IF(B19=Data!#REF!,Data!#REF!,(IF(B19=Data!#REF!,Data!#REF!,(IF(B19=Data!#REF!,Data!#REF!,(IF(B19=Data!#REF!,Data!I852,(IF(B19=Data!#REF!,Data!#REF!,(IF(B19=Data!#REF!,Data!#REF!,Data!#REF!)))))))))))))))&amp;IF(B19=Data!#REF!,Data!#REF!,(IF(B19=Data!#REF!,Data!#REF!,(IF(B19=Data!#REF!,Data!#REF!,(IF(B19=Data!#REF!,Data!#REF!,(IF(B19=Data!#REF!,Data!#REF!,Data!#REF!)))))))))</f>
        <v>#REF!</v>
      </c>
      <c r="S19" s="99"/>
      <c r="T19" s="98" t="e">
        <f>IF(B19=Data!B16,Data!J16,(IF(B19=Data!B19,Data!J19,(IF(B19=Data!#REF!,Data!#REF!,(IF(B19=Data!#REF!,Data!#REF!,(IF(B19=Data!#REF!,Data!#REF!,(IF(B19=Data!B49,Data!J49,(IF(B19=Data!#REF!,Data!#REF!,(IF(B19=Data!#REF!,Data!#REF!,Data!#REF!)))))))))))))))&amp;IF(B19=Data!#REF!,Data!#REF!,(IF(B19=Data!#REF!,Data!#REF!,(IF(B19=Data!#REF!,Data!#REF!,(IF(B19=Data!#REF!,Data!#REF!,(IF(B19=Data!#REF!,Data!#REF!,(IF(B19=Data!#REF!,Data!J852,(IF(B19=Data!#REF!,Data!#REF!,(IF(B19=Data!#REF!,Data!#REF!,Data!#REF!)))))))))))))))&amp;IF(B19=Data!#REF!,Data!#REF!,(IF(B19=Data!#REF!,Data!#REF!,(IF(B19=Data!#REF!,Data!#REF!,(IF(B19=Data!#REF!,Data!#REF!,(IF(B19=Data!#REF!,Data!#REF!,Data!#REF!)))))))))</f>
        <v>#REF!</v>
      </c>
      <c r="U19" s="127" t="str">
        <f>IF(D19="","",VLOOKUP(B19,Data!$B$5:$J$356,9,FALSE)*D19)</f>
        <v/>
      </c>
    </row>
    <row r="20" spans="1:21" ht="14">
      <c r="A20" s="90"/>
      <c r="B20" s="91"/>
      <c r="C20" s="124" t="str">
        <f>IF(D20="","",VLOOKUP(B20,Data!$B$5:$L$356,2,FALSE))</f>
        <v/>
      </c>
      <c r="D20" s="92"/>
      <c r="E20" s="92"/>
      <c r="F20" s="124" t="str">
        <f>IF(D20="","",VLOOKUP(B20,Data!$B$5:$L$356,11,FALSE))</f>
        <v/>
      </c>
      <c r="G20" s="95" t="str">
        <f t="shared" si="0"/>
        <v>-</v>
      </c>
      <c r="H20" s="93" t="str">
        <f>IF(D20="","",VLOOKUP(B20,Data!$B$5:$D$356,3,FALSE))</f>
        <v/>
      </c>
      <c r="I20" s="93" t="str">
        <f>IF(D20="","",VLOOKUP(B20,Data!$B$5:$M$356,12,FALSE))</f>
        <v/>
      </c>
      <c r="J20" s="124" t="str">
        <f>IF(D20="","",VLOOKUP(B20,Data!$B$5:$E$356,4,FALSE)*D20)</f>
        <v/>
      </c>
      <c r="K20" s="124" t="str">
        <f>IF(D20="","",VLOOKUP(B20,Data!$B$5:$F$356,5,FALSE)*D20)</f>
        <v/>
      </c>
      <c r="L20" s="95" t="e">
        <f>IF(B20=Data!B17,Data!G17,(IF(B20=Data!B20,Data!G20,(IF(B20=Data!#REF!,Data!#REF!,(IF(B20=Data!#REF!,Data!#REF!,(IF(B20=Data!#REF!,Data!#REF!,(IF(B20=Data!B50,Data!G50,(IF(B20=Data!#REF!,Data!#REF!,(IF(B20=Data!#REF!,Data!#REF!,Data!#REF!)))))))))))))))&amp;IF(B20=Data!#REF!,Data!#REF!,(IF(B20=Data!#REF!,Data!#REF!,(IF(B20=Data!#REF!,Data!#REF!,(IF(B20=Data!#REF!,Data!#REF!,(IF(B20=Data!#REF!,Data!#REF!,(IF(B20=Data!#REF!,Data!G853,(IF(B20=Data!#REF!,Data!#REF!,(IF(B20=Data!#REF!,Data!#REF!,Data!#REF!)))))))))))))))&amp;IF(B20=Data!#REF!,Data!#REF!,(IF(B20=Data!#REF!,Data!#REF!,(IF(B20=Data!#REF!,Data!#REF!,(IF(B20=Data!#REF!,Data!#REF!,(IF(B20=Data!#REF!,Data!#REF!,Data!#REF!)))))))))</f>
        <v>#REF!</v>
      </c>
      <c r="M20" s="96"/>
      <c r="N20" s="97"/>
      <c r="O20" s="98" t="e">
        <f>IF(B20=Data!B17,Data!H17,(IF(B20=Data!B20,Data!H20,(IF(B20=Data!#REF!,Data!#REF!,(IF(B20=Data!#REF!,Data!#REF!,(IF(B20=Data!#REF!,Data!#REF!,(IF(B20=Data!B50,Data!H50,(IF(B20=Data!#REF!,Data!#REF!,(IF(B20=Data!#REF!,Data!#REF!,Data!#REF!)))))))))))))))&amp;IF(B20=Data!#REF!,Data!#REF!,(IF(B20=Data!#REF!,Data!#REF!,(IF(B20=Data!#REF!,Data!#REF!,(IF(B20=Data!#REF!,Data!#REF!,(IF(B20=Data!#REF!,Data!#REF!,(IF(B20=Data!#REF!,Data!H853,(IF(B20=Data!#REF!,Data!#REF!,(IF(B20=Data!#REF!,Data!#REF!,Data!#REF!)))))))))))))))&amp;IF(B20=Data!#REF!,Data!#REF!,(IF(B20=Data!#REF!,Data!#REF!,(IF(B20=Data!#REF!,Data!#REF!,(IF(B20=Data!#REF!,Data!#REF!,(IF(B20=Data!#REF!,Data!#REF!,Data!#REF!)))))))))</f>
        <v>#REF!</v>
      </c>
      <c r="P20" s="97"/>
      <c r="Q20" s="97"/>
      <c r="R20" s="98" t="e">
        <f>IF(B20=Data!B17,Data!I17,(IF(B20=Data!B20,Data!I20,(IF(B20=Data!#REF!,Data!#REF!,(IF(B20=Data!#REF!,Data!#REF!,(IF(B20=Data!#REF!,Data!#REF!,(IF(B20=Data!B50,Data!I50,(IF(B20=Data!#REF!,Data!#REF!,(IF(B20=Data!#REF!,Data!#REF!,Data!#REF!)))))))))))))))&amp;IF(B20=Data!#REF!,Data!#REF!,(IF(B20=Data!#REF!,Data!#REF!,(IF(B20=Data!#REF!,Data!#REF!,(IF(B20=Data!#REF!,Data!#REF!,(IF(B20=Data!#REF!,Data!#REF!,(IF(B20=Data!#REF!,Data!I853,(IF(B20=Data!#REF!,Data!#REF!,(IF(B20=Data!#REF!,Data!#REF!,Data!#REF!)))))))))))))))&amp;IF(B20=Data!#REF!,Data!#REF!,(IF(B20=Data!#REF!,Data!#REF!,(IF(B20=Data!#REF!,Data!#REF!,(IF(B20=Data!#REF!,Data!#REF!,(IF(B20=Data!#REF!,Data!#REF!,Data!#REF!)))))))))</f>
        <v>#REF!</v>
      </c>
      <c r="S20" s="99"/>
      <c r="T20" s="98" t="e">
        <f>IF(B20=Data!B17,Data!J17,(IF(B20=Data!B20,Data!J20,(IF(B20=Data!#REF!,Data!#REF!,(IF(B20=Data!#REF!,Data!#REF!,(IF(B20=Data!#REF!,Data!#REF!,(IF(B20=Data!B50,Data!J50,(IF(B20=Data!#REF!,Data!#REF!,(IF(B20=Data!#REF!,Data!#REF!,Data!#REF!)))))))))))))))&amp;IF(B20=Data!#REF!,Data!#REF!,(IF(B20=Data!#REF!,Data!#REF!,(IF(B20=Data!#REF!,Data!#REF!,(IF(B20=Data!#REF!,Data!#REF!,(IF(B20=Data!#REF!,Data!#REF!,(IF(B20=Data!#REF!,Data!J853,(IF(B20=Data!#REF!,Data!#REF!,(IF(B20=Data!#REF!,Data!#REF!,Data!#REF!)))))))))))))))&amp;IF(B20=Data!#REF!,Data!#REF!,(IF(B20=Data!#REF!,Data!#REF!,(IF(B20=Data!#REF!,Data!#REF!,(IF(B20=Data!#REF!,Data!#REF!,(IF(B20=Data!#REF!,Data!#REF!,Data!#REF!)))))))))</f>
        <v>#REF!</v>
      </c>
      <c r="U20" s="127" t="str">
        <f>IF(D20="","",VLOOKUP(B20,Data!$B$5:$J$356,9,FALSE)*D20)</f>
        <v/>
      </c>
    </row>
    <row r="21" spans="1:21" ht="14">
      <c r="A21" s="90"/>
      <c r="B21" s="91"/>
      <c r="C21" s="124" t="str">
        <f>IF(D21="","",VLOOKUP(B21,Data!$B$5:$L$356,2,FALSE))</f>
        <v/>
      </c>
      <c r="D21" s="92"/>
      <c r="E21" s="94"/>
      <c r="F21" s="124" t="str">
        <f>IF(D21="","",VLOOKUP(B21,Data!$B$5:$L$356,11,FALSE))</f>
        <v/>
      </c>
      <c r="G21" s="95" t="str">
        <f t="shared" si="0"/>
        <v>-</v>
      </c>
      <c r="H21" s="93" t="str">
        <f>IF(D21="","",VLOOKUP(B21,Data!$B$5:$D$356,3,FALSE))</f>
        <v/>
      </c>
      <c r="I21" s="93" t="str">
        <f>IF(D21="","",VLOOKUP(B21,Data!$B$5:$M$356,12,FALSE))</f>
        <v/>
      </c>
      <c r="J21" s="124" t="str">
        <f>IF(D21="","",VLOOKUP(B21,Data!$B$5:$E$356,4,FALSE)*D21)</f>
        <v/>
      </c>
      <c r="K21" s="124" t="str">
        <f>IF(D21="","",VLOOKUP(B21,Data!$B$5:$F$356,5,FALSE)*D21)</f>
        <v/>
      </c>
      <c r="L21" s="95" t="e">
        <f>IF(B21=Data!B19,Data!G19,(IF(B21=Data!#REF!,Data!#REF!,(IF(B21=Data!B22,Data!G22,(IF(B21=Data!B27,Data!G27,(IF(B21=Data!#REF!,Data!#REF!,(IF(B21=Data!#REF!,Data!#REF!,(IF(B21=Data!B5,Data!G5,(IF(B21=Data!#REF!,Data!#REF!,Data!#REF!)))))))))))))))&amp;IF(B21=Data!#REF!,Data!#REF!,(IF(B21=Data!#REF!,Data!#REF!,(IF(B21=Data!#REF!,Data!#REF!,(IF(B21=Data!#REF!,Data!#REF!,(IF(B21=Data!#REF!,Data!#REF!,(IF(B21=Data!#REF!,Data!G854,(IF(B21=Data!#REF!,Data!#REF!,(IF(B21=Data!#REF!,Data!#REF!,Data!#REF!)))))))))))))))&amp;IF(B21=Data!#REF!,Data!#REF!,(IF(B21=Data!#REF!,Data!#REF!,(IF(B21=Data!#REF!,Data!#REF!,(IF(B21=Data!#REF!,Data!#REF!,(IF(B21=Data!#REF!,Data!#REF!,Data!#REF!)))))))))</f>
        <v>#REF!</v>
      </c>
      <c r="M21" s="96"/>
      <c r="N21" s="97"/>
      <c r="O21" s="98" t="e">
        <f>IF(B21=Data!B19,Data!H19,(IF(B21=Data!#REF!,Data!#REF!,(IF(B21=Data!B22,Data!H22,(IF(B21=Data!B27,Data!H27,(IF(B21=Data!#REF!,Data!#REF!,(IF(B21=Data!#REF!,Data!#REF!,(IF(B21=Data!B5,Data!H5,(IF(B21=Data!#REF!,Data!#REF!,Data!#REF!)))))))))))))))&amp;IF(B21=Data!#REF!,Data!#REF!,(IF(B21=Data!#REF!,Data!#REF!,(IF(B21=Data!#REF!,Data!#REF!,(IF(B21=Data!#REF!,Data!#REF!,(IF(B21=Data!#REF!,Data!#REF!,(IF(B21=Data!#REF!,Data!H854,(IF(B21=Data!#REF!,Data!#REF!,(IF(B21=Data!#REF!,Data!#REF!,Data!#REF!)))))))))))))))&amp;IF(B21=Data!#REF!,Data!#REF!,(IF(B21=Data!#REF!,Data!#REF!,(IF(B21=Data!#REF!,Data!#REF!,(IF(B21=Data!#REF!,Data!#REF!,(IF(B21=Data!#REF!,Data!#REF!,Data!#REF!)))))))))</f>
        <v>#REF!</v>
      </c>
      <c r="P21" s="97"/>
      <c r="Q21" s="97"/>
      <c r="R21" s="98" t="e">
        <f>IF(B21=Data!B19,Data!I19,(IF(B21=Data!#REF!,Data!#REF!,(IF(B21=Data!B22,Data!I22,(IF(B21=Data!B27,Data!I27,(IF(B21=Data!#REF!,Data!#REF!,(IF(B21=Data!#REF!,Data!#REF!,(IF(B21=Data!B5,Data!I5,(IF(B21=Data!#REF!,Data!#REF!,Data!#REF!)))))))))))))))&amp;IF(B21=Data!#REF!,Data!#REF!,(IF(B21=Data!#REF!,Data!#REF!,(IF(B21=Data!#REF!,Data!#REF!,(IF(B21=Data!#REF!,Data!#REF!,(IF(B21=Data!#REF!,Data!#REF!,(IF(B21=Data!#REF!,Data!I854,(IF(B21=Data!#REF!,Data!#REF!,(IF(B21=Data!#REF!,Data!#REF!,Data!#REF!)))))))))))))))&amp;IF(B21=Data!#REF!,Data!#REF!,(IF(B21=Data!#REF!,Data!#REF!,(IF(B21=Data!#REF!,Data!#REF!,(IF(B21=Data!#REF!,Data!#REF!,(IF(B21=Data!#REF!,Data!#REF!,Data!#REF!)))))))))</f>
        <v>#REF!</v>
      </c>
      <c r="S21" s="99"/>
      <c r="T21" s="98" t="e">
        <f>IF(B21=Data!B19,Data!J19,(IF(B21=Data!#REF!,Data!#REF!,(IF(B21=Data!B22,Data!J22,(IF(B21=Data!B27,Data!J27,(IF(B21=Data!#REF!,Data!#REF!,(IF(B21=Data!#REF!,Data!#REF!,(IF(B21=Data!B5,Data!J5,(IF(B21=Data!#REF!,Data!#REF!,Data!#REF!)))))))))))))))&amp;IF(B21=Data!#REF!,Data!#REF!,(IF(B21=Data!#REF!,Data!#REF!,(IF(B21=Data!#REF!,Data!#REF!,(IF(B21=Data!#REF!,Data!#REF!,(IF(B21=Data!#REF!,Data!#REF!,(IF(B21=Data!#REF!,Data!J854,(IF(B21=Data!#REF!,Data!#REF!,(IF(B21=Data!#REF!,Data!#REF!,Data!#REF!)))))))))))))))&amp;IF(B21=Data!#REF!,Data!#REF!,(IF(B21=Data!#REF!,Data!#REF!,(IF(B21=Data!#REF!,Data!#REF!,(IF(B21=Data!#REF!,Data!#REF!,(IF(B21=Data!#REF!,Data!#REF!,Data!#REF!)))))))))</f>
        <v>#REF!</v>
      </c>
      <c r="U21" s="127" t="str">
        <f>IF(D21="","",VLOOKUP(B21,Data!$B$5:$J$356,9,FALSE)*D21)</f>
        <v/>
      </c>
    </row>
    <row r="22" spans="1:21" ht="14">
      <c r="A22" s="90"/>
      <c r="B22" s="91"/>
      <c r="C22" s="124" t="str">
        <f>IF(D22="","",VLOOKUP(B22,Data!$B$5:$L$356,2,FALSE))</f>
        <v/>
      </c>
      <c r="D22" s="92"/>
      <c r="E22" s="94"/>
      <c r="F22" s="124" t="str">
        <f>IF(D22="","",VLOOKUP(B22,Data!$B$5:$L$356,11,FALSE))</f>
        <v/>
      </c>
      <c r="G22" s="95" t="str">
        <f t="shared" si="0"/>
        <v>-</v>
      </c>
      <c r="H22" s="93" t="str">
        <f>IF(D22="","",VLOOKUP(B22,Data!$B$5:$D$356,3,FALSE))</f>
        <v/>
      </c>
      <c r="I22" s="93" t="str">
        <f>IF(D22="","",VLOOKUP(B22,Data!$B$5:$M$356,12,FALSE))</f>
        <v/>
      </c>
      <c r="J22" s="124" t="str">
        <f>IF(D22="","",VLOOKUP(B22,Data!$B$5:$E$356,4,FALSE)*D22)</f>
        <v/>
      </c>
      <c r="K22" s="124" t="str">
        <f>IF(D22="","",VLOOKUP(B22,Data!$B$5:$F$356,5,FALSE)*D22)</f>
        <v/>
      </c>
      <c r="L22" s="95" t="e">
        <f>IF(B22=Data!B20,Data!G20,(IF(B22=Data!#REF!,Data!#REF!,(IF(B22=Data!B23,Data!G23,(IF(B22=Data!B28,Data!G28,(IF(B22=Data!#REF!,Data!#REF!,(IF(B22=Data!#REF!,Data!#REF!,(IF(B22=Data!B6,Data!G6,(IF(B22=Data!#REF!,Data!#REF!,Data!#REF!)))))))))))))))&amp;IF(B22=Data!#REF!,Data!#REF!,(IF(B22=Data!#REF!,Data!#REF!,(IF(B22=Data!#REF!,Data!#REF!,(IF(B22=Data!#REF!,Data!#REF!,(IF(B22=Data!#REF!,Data!#REF!,(IF(B22=Data!B47,Data!G855,(IF(B22=Data!#REF!,Data!#REF!,(IF(B22=Data!#REF!,Data!#REF!,Data!#REF!)))))))))))))))&amp;IF(B22=Data!#REF!,Data!#REF!,(IF(B22=Data!#REF!,Data!#REF!,(IF(B22=Data!#REF!,Data!#REF!,(IF(B22=Data!#REF!,Data!#REF!,(IF(B22=Data!#REF!,Data!#REF!,Data!#REF!)))))))))</f>
        <v>#REF!</v>
      </c>
      <c r="M22" s="96"/>
      <c r="N22" s="97"/>
      <c r="O22" s="98" t="e">
        <f>IF(B22=Data!B20,Data!H20,(IF(B22=Data!#REF!,Data!#REF!,(IF(B22=Data!B23,Data!H23,(IF(B22=Data!B28,Data!H28,(IF(B22=Data!#REF!,Data!#REF!,(IF(B22=Data!#REF!,Data!#REF!,(IF(B22=Data!B6,Data!H6,(IF(B22=Data!#REF!,Data!#REF!,Data!#REF!)))))))))))))))&amp;IF(B22=Data!#REF!,Data!#REF!,(IF(B22=Data!#REF!,Data!#REF!,(IF(B22=Data!#REF!,Data!#REF!,(IF(B22=Data!#REF!,Data!#REF!,(IF(B22=Data!#REF!,Data!#REF!,(IF(B22=Data!B47,Data!H855,(IF(B22=Data!#REF!,Data!#REF!,(IF(B22=Data!#REF!,Data!#REF!,Data!#REF!)))))))))))))))&amp;IF(B22=Data!#REF!,Data!#REF!,(IF(B22=Data!#REF!,Data!#REF!,(IF(B22=Data!#REF!,Data!#REF!,(IF(B22=Data!#REF!,Data!#REF!,(IF(B22=Data!#REF!,Data!#REF!,Data!#REF!)))))))))</f>
        <v>#REF!</v>
      </c>
      <c r="P22" s="97"/>
      <c r="Q22" s="97"/>
      <c r="R22" s="98" t="e">
        <f>IF(B22=Data!B20,Data!I20,(IF(B22=Data!#REF!,Data!#REF!,(IF(B22=Data!B23,Data!I23,(IF(B22=Data!B28,Data!I28,(IF(B22=Data!#REF!,Data!#REF!,(IF(B22=Data!#REF!,Data!#REF!,(IF(B22=Data!B6,Data!I6,(IF(B22=Data!#REF!,Data!#REF!,Data!#REF!)))))))))))))))&amp;IF(B22=Data!#REF!,Data!#REF!,(IF(B22=Data!#REF!,Data!#REF!,(IF(B22=Data!#REF!,Data!#REF!,(IF(B22=Data!#REF!,Data!#REF!,(IF(B22=Data!#REF!,Data!#REF!,(IF(B22=Data!B47,Data!I855,(IF(B22=Data!#REF!,Data!#REF!,(IF(B22=Data!#REF!,Data!#REF!,Data!#REF!)))))))))))))))&amp;IF(B22=Data!#REF!,Data!#REF!,(IF(B22=Data!#REF!,Data!#REF!,(IF(B22=Data!#REF!,Data!#REF!,(IF(B22=Data!#REF!,Data!#REF!,(IF(B22=Data!#REF!,Data!#REF!,Data!#REF!)))))))))</f>
        <v>#REF!</v>
      </c>
      <c r="S22" s="99"/>
      <c r="T22" s="98" t="e">
        <f>IF(B22=Data!B20,Data!J20,(IF(B22=Data!#REF!,Data!#REF!,(IF(B22=Data!B23,Data!J23,(IF(B22=Data!B28,Data!J28,(IF(B22=Data!#REF!,Data!#REF!,(IF(B22=Data!#REF!,Data!#REF!,(IF(B22=Data!B6,Data!J6,(IF(B22=Data!#REF!,Data!#REF!,Data!#REF!)))))))))))))))&amp;IF(B22=Data!#REF!,Data!#REF!,(IF(B22=Data!#REF!,Data!#REF!,(IF(B22=Data!#REF!,Data!#REF!,(IF(B22=Data!#REF!,Data!#REF!,(IF(B22=Data!#REF!,Data!#REF!,(IF(B22=Data!B47,Data!J855,(IF(B22=Data!#REF!,Data!#REF!,(IF(B22=Data!#REF!,Data!#REF!,Data!#REF!)))))))))))))))&amp;IF(B22=Data!#REF!,Data!#REF!,(IF(B22=Data!#REF!,Data!#REF!,(IF(B22=Data!#REF!,Data!#REF!,(IF(B22=Data!#REF!,Data!#REF!,(IF(B22=Data!#REF!,Data!#REF!,Data!#REF!)))))))))</f>
        <v>#REF!</v>
      </c>
      <c r="U22" s="127" t="str">
        <f>IF(D22="","",VLOOKUP(B22,Data!$B$5:$J$356,9,FALSE)*D22)</f>
        <v/>
      </c>
    </row>
    <row r="23" spans="1:21" ht="14">
      <c r="A23" s="90"/>
      <c r="B23" s="131" t="s">
        <v>77</v>
      </c>
      <c r="C23" s="124" t="e">
        <f>IF(D23="","",VLOOKUP(B23,Data!$B$5:$L$356,2,FALSE))</f>
        <v>#N/A</v>
      </c>
      <c r="D23" s="92">
        <v>1</v>
      </c>
      <c r="E23" s="94"/>
      <c r="F23" s="124" t="e">
        <f>IF(D23="","",VLOOKUP(B23,Data!$B$5:$L$356,11,FALSE))</f>
        <v>#N/A</v>
      </c>
      <c r="G23" s="95" t="e">
        <f t="shared" si="0"/>
        <v>#N/A</v>
      </c>
      <c r="H23" s="93" t="e">
        <f>IF(D23="","",VLOOKUP(B23,Data!$B$5:$D$356,3,FALSE))</f>
        <v>#N/A</v>
      </c>
      <c r="I23" s="93" t="e">
        <f>IF(D23="","",VLOOKUP(B23,Data!$B$5:$M$356,12,FALSE))</f>
        <v>#N/A</v>
      </c>
      <c r="J23" s="124" t="e">
        <f>IF(D23="","",VLOOKUP(B23,Data!$B$5:$E$356,4,FALSE)*D23)</f>
        <v>#N/A</v>
      </c>
      <c r="K23" s="124" t="e">
        <f>IF(D23="","",VLOOKUP(B23,Data!$B$5:$F$356,5,FALSE)*D23)</f>
        <v>#N/A</v>
      </c>
      <c r="L23" s="95" t="e">
        <f>IF(B23=Data!#REF!,Data!#REF!,(IF(B23=Data!B22,Data!G22,(IF(B23=Data!B24,Data!G24,(IF(B23=Data!#REF!,Data!#REF!,(IF(B23=Data!#REF!,Data!#REF!,(IF(B23=Data!B5,Data!G5,(IF(B23=Data!B7,Data!G7,(IF(B23=Data!#REF!,Data!#REF!,Data!#REF!)))))))))))))))&amp;IF(B23=Data!#REF!,Data!#REF!,(IF(B23=Data!#REF!,Data!#REF!,(IF(B23=Data!#REF!,Data!#REF!,(IF(B23=Data!#REF!,Data!#REF!,(IF(B23=Data!#REF!,Data!#REF!,(IF(B23=Data!B48,Data!G856,(IF(B23=Data!#REF!,Data!#REF!,(IF(B23=Data!#REF!,Data!#REF!,Data!#REF!)))))))))))))))&amp;IF(B23=Data!#REF!,Data!#REF!,(IF(B23=Data!#REF!,Data!#REF!,(IF(B23=Data!#REF!,Data!#REF!,(IF(B23=Data!#REF!,Data!#REF!,(IF(B23=Data!#REF!,Data!#REF!,Data!#REF!)))))))))</f>
        <v>#REF!</v>
      </c>
      <c r="M23" s="96"/>
      <c r="N23" s="97"/>
      <c r="O23" s="98" t="e">
        <f>IF(B23=Data!#REF!,Data!#REF!,(IF(B23=Data!B22,Data!H22,(IF(B23=Data!B24,Data!H24,(IF(B23=Data!#REF!,Data!#REF!,(IF(B23=Data!#REF!,Data!#REF!,(IF(B23=Data!B5,Data!H5,(IF(B23=Data!B7,Data!H7,(IF(B23=Data!#REF!,Data!#REF!,Data!#REF!)))))))))))))))&amp;IF(B23=Data!#REF!,Data!#REF!,(IF(B23=Data!#REF!,Data!#REF!,(IF(B23=Data!#REF!,Data!#REF!,(IF(B23=Data!#REF!,Data!#REF!,(IF(B23=Data!#REF!,Data!#REF!,(IF(B23=Data!B48,Data!H856,(IF(B23=Data!#REF!,Data!#REF!,(IF(B23=Data!#REF!,Data!#REF!,Data!#REF!)))))))))))))))&amp;IF(B23=Data!#REF!,Data!#REF!,(IF(B23=Data!#REF!,Data!#REF!,(IF(B23=Data!#REF!,Data!#REF!,(IF(B23=Data!#REF!,Data!#REF!,(IF(B23=Data!#REF!,Data!#REF!,Data!#REF!)))))))))</f>
        <v>#REF!</v>
      </c>
      <c r="P23" s="97"/>
      <c r="Q23" s="97"/>
      <c r="R23" s="98" t="e">
        <f>IF(B23=Data!#REF!,Data!#REF!,(IF(B23=Data!B22,Data!I22,(IF(B23=Data!B24,Data!I24,(IF(B23=Data!#REF!,Data!#REF!,(IF(B23=Data!#REF!,Data!#REF!,(IF(B23=Data!B5,Data!I5,(IF(B23=Data!B7,Data!I7,(IF(B23=Data!#REF!,Data!#REF!,Data!#REF!)))))))))))))))&amp;IF(B23=Data!#REF!,Data!#REF!,(IF(B23=Data!#REF!,Data!#REF!,(IF(B23=Data!#REF!,Data!#REF!,(IF(B23=Data!#REF!,Data!#REF!,(IF(B23=Data!#REF!,Data!#REF!,(IF(B23=Data!B48,Data!I856,(IF(B23=Data!#REF!,Data!#REF!,(IF(B23=Data!#REF!,Data!#REF!,Data!#REF!)))))))))))))))&amp;IF(B23=Data!#REF!,Data!#REF!,(IF(B23=Data!#REF!,Data!#REF!,(IF(B23=Data!#REF!,Data!#REF!,(IF(B23=Data!#REF!,Data!#REF!,(IF(B23=Data!#REF!,Data!#REF!,Data!#REF!)))))))))</f>
        <v>#REF!</v>
      </c>
      <c r="S23" s="99"/>
      <c r="T23" s="98" t="e">
        <f>IF(B23=Data!#REF!,Data!#REF!,(IF(B23=Data!B22,Data!J22,(IF(B23=Data!B24,Data!J24,(IF(B23=Data!#REF!,Data!#REF!,(IF(B23=Data!#REF!,Data!#REF!,(IF(B23=Data!B5,Data!J5,(IF(B23=Data!B7,Data!J7,(IF(B23=Data!#REF!,Data!#REF!,Data!#REF!)))))))))))))))&amp;IF(B23=Data!#REF!,Data!#REF!,(IF(B23=Data!#REF!,Data!#REF!,(IF(B23=Data!#REF!,Data!#REF!,(IF(B23=Data!#REF!,Data!#REF!,(IF(B23=Data!#REF!,Data!#REF!,(IF(B23=Data!B48,Data!J856,(IF(B23=Data!#REF!,Data!#REF!,(IF(B23=Data!#REF!,Data!#REF!,Data!#REF!)))))))))))))))&amp;IF(B23=Data!#REF!,Data!#REF!,(IF(B23=Data!#REF!,Data!#REF!,(IF(B23=Data!#REF!,Data!#REF!,(IF(B23=Data!#REF!,Data!#REF!,(IF(B23=Data!#REF!,Data!#REF!,Data!#REF!)))))))))</f>
        <v>#REF!</v>
      </c>
      <c r="U23" s="127" t="e">
        <f>IF(D23="","",VLOOKUP(B23,Data!$B$5:$J$356,9,FALSE)*D23)</f>
        <v>#N/A</v>
      </c>
    </row>
    <row r="24" spans="1:21" ht="14">
      <c r="A24" s="90"/>
      <c r="B24" s="91"/>
      <c r="C24" s="124" t="str">
        <f>IF(D24="","",VLOOKUP(B24,Data!$B$5:$L$356,2,FALSE))</f>
        <v/>
      </c>
      <c r="D24" s="92"/>
      <c r="E24" s="94"/>
      <c r="F24" s="124" t="str">
        <f>IF(D24="","",VLOOKUP(B24,Data!$B$5:$L$356,11,FALSE))</f>
        <v/>
      </c>
      <c r="G24" s="95" t="str">
        <f t="shared" si="0"/>
        <v>-</v>
      </c>
      <c r="H24" s="93" t="str">
        <f>IF(D24="","",VLOOKUP(B24,Data!$B$5:$D$356,3,FALSE))</f>
        <v/>
      </c>
      <c r="I24" s="93" t="str">
        <f>IF(D24="","",VLOOKUP(B24,Data!$B$5:$M$356,12,FALSE))</f>
        <v/>
      </c>
      <c r="J24" s="124" t="str">
        <f>IF(D24="","",VLOOKUP(B24,Data!$B$5:$E$356,4,FALSE)*D24)</f>
        <v/>
      </c>
      <c r="K24" s="124" t="str">
        <f>IF(D24="","",VLOOKUP(B24,Data!$B$5:$F$356,5,FALSE)*D24)</f>
        <v/>
      </c>
      <c r="L24" s="95" t="e">
        <f>IF(B24=Data!#REF!,Data!#REF!,(IF(B24=Data!B23,Data!G23,(IF(B24=Data!B25,Data!G25,(IF(B24=Data!#REF!,Data!#REF!,(IF(B24=Data!#REF!,Data!#REF!,(IF(B24=Data!B6,Data!G6,(IF(B24=Data!#REF!,Data!#REF!,(IF(B24=Data!#REF!,Data!#REF!,Data!#REF!)))))))))))))))&amp;IF(B24=Data!#REF!,Data!#REF!,(IF(B24=Data!#REF!,Data!#REF!,(IF(B24=Data!#REF!,Data!#REF!,(IF(B24=Data!#REF!,Data!#REF!,(IF(B24=Data!B47,Data!G47,(IF(B24=Data!B49,Data!G857,(IF(B24=Data!#REF!,Data!#REF!,(IF(B24=Data!#REF!,Data!#REF!,Data!#REF!)))))))))))))))&amp;IF(B24=Data!#REF!,Data!#REF!,(IF(B24=Data!#REF!,Data!#REF!,(IF(B24=Data!#REF!,Data!#REF!,(IF(B24=Data!#REF!,Data!#REF!,(IF(B24=Data!#REF!,Data!#REF!,Data!#REF!)))))))))</f>
        <v>#REF!</v>
      </c>
      <c r="M24" s="96"/>
      <c r="N24" s="97"/>
      <c r="O24" s="98" t="e">
        <f>IF(B24=Data!#REF!,Data!#REF!,(IF(B24=Data!B23,Data!H23,(IF(B24=Data!B25,Data!H25,(IF(B24=Data!#REF!,Data!#REF!,(IF(B24=Data!#REF!,Data!#REF!,(IF(B24=Data!B6,Data!H6,(IF(B24=Data!#REF!,Data!#REF!,(IF(B24=Data!#REF!,Data!#REF!,Data!#REF!)))))))))))))))&amp;IF(B24=Data!#REF!,Data!#REF!,(IF(B24=Data!#REF!,Data!#REF!,(IF(B24=Data!#REF!,Data!#REF!,(IF(B24=Data!#REF!,Data!#REF!,(IF(B24=Data!B47,Data!H47,(IF(B24=Data!B49,Data!H857,(IF(B24=Data!#REF!,Data!#REF!,(IF(B24=Data!#REF!,Data!#REF!,Data!#REF!)))))))))))))))&amp;IF(B24=Data!#REF!,Data!#REF!,(IF(B24=Data!#REF!,Data!#REF!,(IF(B24=Data!#REF!,Data!#REF!,(IF(B24=Data!#REF!,Data!#REF!,(IF(B24=Data!#REF!,Data!#REF!,Data!#REF!)))))))))</f>
        <v>#REF!</v>
      </c>
      <c r="P24" s="97"/>
      <c r="Q24" s="97"/>
      <c r="R24" s="98" t="e">
        <f>IF(B24=Data!#REF!,Data!#REF!,(IF(B24=Data!B23,Data!I23,(IF(B24=Data!B25,Data!I25,(IF(B24=Data!#REF!,Data!#REF!,(IF(B24=Data!#REF!,Data!#REF!,(IF(B24=Data!B6,Data!I6,(IF(B24=Data!#REF!,Data!#REF!,(IF(B24=Data!#REF!,Data!#REF!,Data!#REF!)))))))))))))))&amp;IF(B24=Data!#REF!,Data!#REF!,(IF(B24=Data!#REF!,Data!#REF!,(IF(B24=Data!#REF!,Data!#REF!,(IF(B24=Data!#REF!,Data!#REF!,(IF(B24=Data!B47,Data!I47,(IF(B24=Data!B49,Data!I857,(IF(B24=Data!#REF!,Data!#REF!,(IF(B24=Data!#REF!,Data!#REF!,Data!#REF!)))))))))))))))&amp;IF(B24=Data!#REF!,Data!#REF!,(IF(B24=Data!#REF!,Data!#REF!,(IF(B24=Data!#REF!,Data!#REF!,(IF(B24=Data!#REF!,Data!#REF!,(IF(B24=Data!#REF!,Data!#REF!,Data!#REF!)))))))))</f>
        <v>#REF!</v>
      </c>
      <c r="S24" s="99"/>
      <c r="T24" s="98" t="e">
        <f>IF(B24=Data!#REF!,Data!#REF!,(IF(B24=Data!B23,Data!J23,(IF(B24=Data!B25,Data!J25,(IF(B24=Data!#REF!,Data!#REF!,(IF(B24=Data!#REF!,Data!#REF!,(IF(B24=Data!B6,Data!J6,(IF(B24=Data!#REF!,Data!#REF!,(IF(B24=Data!#REF!,Data!#REF!,Data!#REF!)))))))))))))))&amp;IF(B24=Data!#REF!,Data!#REF!,(IF(B24=Data!#REF!,Data!#REF!,(IF(B24=Data!#REF!,Data!#REF!,(IF(B24=Data!#REF!,Data!#REF!,(IF(B24=Data!B47,Data!J47,(IF(B24=Data!B49,Data!J857,(IF(B24=Data!#REF!,Data!#REF!,(IF(B24=Data!#REF!,Data!#REF!,Data!#REF!)))))))))))))))&amp;IF(B24=Data!#REF!,Data!#REF!,(IF(B24=Data!#REF!,Data!#REF!,(IF(B24=Data!#REF!,Data!#REF!,(IF(B24=Data!#REF!,Data!#REF!,(IF(B24=Data!#REF!,Data!#REF!,Data!#REF!)))))))))</f>
        <v>#REF!</v>
      </c>
      <c r="U24" s="127" t="str">
        <f>IF(D24="","",VLOOKUP(B24,Data!$B$5:$J$356,9,FALSE)*D24)</f>
        <v/>
      </c>
    </row>
    <row r="25" spans="1:21" ht="14">
      <c r="A25" s="100"/>
      <c r="B25" s="91"/>
      <c r="C25" s="124" t="str">
        <f>IF(D25="","",VLOOKUP(B25,Data!$B$5:$L$356,2,FALSE))</f>
        <v/>
      </c>
      <c r="D25" s="92"/>
      <c r="E25" s="94"/>
      <c r="F25" s="124" t="str">
        <f>IF(D25="","",VLOOKUP(B25,Data!$B$5:$L$356,11,FALSE))</f>
        <v/>
      </c>
      <c r="G25" s="95" t="str">
        <f t="shared" si="0"/>
        <v>-</v>
      </c>
      <c r="H25" s="93" t="str">
        <f>IF(D25="","",VLOOKUP(B25,Data!$B$5:$D$356,3,FALSE))</f>
        <v/>
      </c>
      <c r="I25" s="93" t="str">
        <f>IF(D25="","",VLOOKUP(B25,Data!$B$5:$M$356,12,FALSE))</f>
        <v/>
      </c>
      <c r="J25" s="124" t="str">
        <f>IF(D25="","",VLOOKUP(B25,Data!$B$5:$E$356,4,FALSE)*D25)</f>
        <v/>
      </c>
      <c r="K25" s="124" t="str">
        <f>IF(D25="","",VLOOKUP(B25,Data!$B$5:$F$356,5,FALSE)*D25)</f>
        <v/>
      </c>
      <c r="L25" s="95" t="e">
        <f>IF(B25=Data!B22,Data!G22,(IF(B25=Data!B24,Data!G24,(IF(B25=Data!B26,Data!G26,(IF(B25=Data!#REF!,Data!#REF!,(IF(B25=Data!#REF!,Data!#REF!,(IF(B25=Data!B7,Data!G7,(IF(B25=Data!#REF!,Data!#REF!,(IF(B25=Data!#REF!,Data!#REF!,Data!#REF!)))))))))))))))&amp;IF(B25=Data!#REF!,Data!#REF!,(IF(B25=Data!#REF!,Data!#REF!,(IF(B25=Data!#REF!,Data!#REF!,(IF(B25=Data!B47,Data!G47,(IF(B25=Data!B48,Data!G48,(IF(B25=Data!B50,Data!G858,(IF(B25=Data!#REF!,Data!#REF!,(IF(B25=Data!#REF!,Data!#REF!,Data!#REF!)))))))))))))))&amp;IF(B25=Data!#REF!,Data!#REF!,(IF(B25=Data!#REF!,Data!#REF!,(IF(B25=Data!#REF!,Data!#REF!,(IF(B25=Data!#REF!,Data!#REF!,(IF(B25=Data!#REF!,Data!#REF!,Data!#REF!)))))))))</f>
        <v>#REF!</v>
      </c>
      <c r="M25" s="96"/>
      <c r="N25" s="97"/>
      <c r="O25" s="98" t="e">
        <f>IF(B25=Data!B22,Data!H22,(IF(B25=Data!B24,Data!H24,(IF(B25=Data!B26,Data!H26,(IF(B25=Data!#REF!,Data!#REF!,(IF(B25=Data!#REF!,Data!#REF!,(IF(B25=Data!B7,Data!H7,(IF(B25=Data!#REF!,Data!#REF!,(IF(B25=Data!#REF!,Data!#REF!,Data!#REF!)))))))))))))))&amp;IF(B25=Data!#REF!,Data!#REF!,(IF(B25=Data!#REF!,Data!#REF!,(IF(B25=Data!#REF!,Data!#REF!,(IF(B25=Data!B47,Data!H47,(IF(B25=Data!B48,Data!H48,(IF(B25=Data!B50,Data!H858,(IF(B25=Data!#REF!,Data!#REF!,(IF(B25=Data!#REF!,Data!#REF!,Data!#REF!)))))))))))))))&amp;IF(B25=Data!#REF!,Data!#REF!,(IF(B25=Data!#REF!,Data!#REF!,(IF(B25=Data!#REF!,Data!#REF!,(IF(B25=Data!#REF!,Data!#REF!,(IF(B25=Data!#REF!,Data!#REF!,Data!#REF!)))))))))</f>
        <v>#REF!</v>
      </c>
      <c r="P25" s="97"/>
      <c r="Q25" s="97"/>
      <c r="R25" s="98" t="e">
        <f>IF(B25=Data!B22,Data!I22,(IF(B25=Data!B24,Data!I24,(IF(B25=Data!B26,Data!I26,(IF(B25=Data!#REF!,Data!#REF!,(IF(B25=Data!#REF!,Data!#REF!,(IF(B25=Data!B7,Data!I7,(IF(B25=Data!#REF!,Data!#REF!,(IF(B25=Data!#REF!,Data!#REF!,Data!#REF!)))))))))))))))&amp;IF(B25=Data!#REF!,Data!#REF!,(IF(B25=Data!#REF!,Data!#REF!,(IF(B25=Data!#REF!,Data!#REF!,(IF(B25=Data!B47,Data!I47,(IF(B25=Data!B48,Data!I48,(IF(B25=Data!B50,Data!I858,(IF(B25=Data!#REF!,Data!#REF!,(IF(B25=Data!#REF!,Data!#REF!,Data!#REF!)))))))))))))))&amp;IF(B25=Data!#REF!,Data!#REF!,(IF(B25=Data!#REF!,Data!#REF!,(IF(B25=Data!#REF!,Data!#REF!,(IF(B25=Data!#REF!,Data!#REF!,(IF(B25=Data!#REF!,Data!#REF!,Data!#REF!)))))))))</f>
        <v>#REF!</v>
      </c>
      <c r="S25" s="99"/>
      <c r="T25" s="98" t="e">
        <f>IF(B25=Data!B22,Data!J22,(IF(B25=Data!B24,Data!J24,(IF(B25=Data!B26,Data!J26,(IF(B25=Data!#REF!,Data!#REF!,(IF(B25=Data!#REF!,Data!#REF!,(IF(B25=Data!B7,Data!J7,(IF(B25=Data!#REF!,Data!#REF!,(IF(B25=Data!#REF!,Data!#REF!,Data!#REF!)))))))))))))))&amp;IF(B25=Data!#REF!,Data!#REF!,(IF(B25=Data!#REF!,Data!#REF!,(IF(B25=Data!#REF!,Data!#REF!,(IF(B25=Data!B47,Data!J47,(IF(B25=Data!B48,Data!J48,(IF(B25=Data!B50,Data!J858,(IF(B25=Data!#REF!,Data!#REF!,(IF(B25=Data!#REF!,Data!#REF!,Data!#REF!)))))))))))))))&amp;IF(B25=Data!#REF!,Data!#REF!,(IF(B25=Data!#REF!,Data!#REF!,(IF(B25=Data!#REF!,Data!#REF!,(IF(B25=Data!#REF!,Data!#REF!,(IF(B25=Data!#REF!,Data!#REF!,Data!#REF!)))))))))</f>
        <v>#REF!</v>
      </c>
      <c r="U25" s="127" t="str">
        <f>IF(D25="","",VLOOKUP(B25,Data!$B$5:$J$356,9,FALSE)*D25)</f>
        <v/>
      </c>
    </row>
    <row r="26" spans="1:21" ht="14">
      <c r="A26" s="90"/>
      <c r="B26" s="91"/>
      <c r="C26" s="124" t="str">
        <f>IF(D26="","",VLOOKUP(B26,Data!$B$5:$L$356,2,FALSE))</f>
        <v/>
      </c>
      <c r="D26" s="92"/>
      <c r="E26" s="94"/>
      <c r="F26" s="124" t="str">
        <f>IF(D26="","",VLOOKUP(B26,Data!$B$5:$L$356,11,FALSE))</f>
        <v/>
      </c>
      <c r="G26" s="95" t="str">
        <f t="shared" si="0"/>
        <v>-</v>
      </c>
      <c r="H26" s="93" t="str">
        <f>IF(D26="","",VLOOKUP(B26,Data!$B$5:$D$356,3,FALSE))</f>
        <v/>
      </c>
      <c r="I26" s="93" t="str">
        <f>IF(D26="","",VLOOKUP(B26,Data!$B$5:$M$356,12,FALSE))</f>
        <v/>
      </c>
      <c r="J26" s="124" t="str">
        <f>IF(D26="","",VLOOKUP(B26,Data!$B$5:$E$356,4,FALSE)*D26)</f>
        <v/>
      </c>
      <c r="K26" s="124" t="str">
        <f>IF(D26="","",VLOOKUP(B26,Data!$B$5:$F$356,5,FALSE)*D26)</f>
        <v/>
      </c>
      <c r="L26" s="95" t="e">
        <f>IF(B26=Data!B23,Data!G23,(IF(B26=Data!B25,Data!G25,(IF(B26=Data!#REF!,Data!#REF!,(IF(B26=Data!#REF!,Data!#REF!,(IF(B26=Data!#REF!,Data!#REF!,(IF(B26=Data!#REF!,Data!#REF!,(IF(B26=Data!#REF!,Data!#REF!,(IF(B26=Data!#REF!,Data!#REF!,Data!#REF!)))))))))))))))&amp;IF(B26=Data!#REF!,Data!#REF!,(IF(B26=Data!#REF!,Data!#REF!,(IF(B26=Data!B47,Data!G47,(IF(B26=Data!B48,Data!G48,(IF(B26=Data!B49,Data!G49,(IF(B26=Data!#REF!,Data!G859,(IF(B26=Data!#REF!,Data!#REF!,(IF(B26=Data!#REF!,Data!#REF!,Data!#REF!)))))))))))))))&amp;IF(B26=Data!#REF!,Data!#REF!,(IF(B26=Data!#REF!,Data!#REF!,(IF(B26=Data!#REF!,Data!#REF!,(IF(B26=Data!#REF!,Data!#REF!,(IF(B26=Data!#REF!,Data!#REF!,Data!#REF!)))))))))</f>
        <v>#REF!</v>
      </c>
      <c r="M26" s="96"/>
      <c r="N26" s="97"/>
      <c r="O26" s="98" t="e">
        <f>IF(B26=Data!B23,Data!H23,(IF(B26=Data!B25,Data!H25,(IF(B26=Data!#REF!,Data!#REF!,(IF(B26=Data!#REF!,Data!#REF!,(IF(B26=Data!#REF!,Data!#REF!,(IF(B26=Data!#REF!,Data!#REF!,(IF(B26=Data!#REF!,Data!#REF!,(IF(B26=Data!#REF!,Data!#REF!,Data!#REF!)))))))))))))))&amp;IF(B26=Data!#REF!,Data!#REF!,(IF(B26=Data!#REF!,Data!#REF!,(IF(B26=Data!B47,Data!H47,(IF(B26=Data!B48,Data!H48,(IF(B26=Data!B49,Data!H49,(IF(B26=Data!#REF!,Data!H859,(IF(B26=Data!#REF!,Data!#REF!,(IF(B26=Data!#REF!,Data!#REF!,Data!#REF!)))))))))))))))&amp;IF(B26=Data!#REF!,Data!#REF!,(IF(B26=Data!#REF!,Data!#REF!,(IF(B26=Data!#REF!,Data!#REF!,(IF(B26=Data!#REF!,Data!#REF!,(IF(B26=Data!#REF!,Data!#REF!,Data!#REF!)))))))))</f>
        <v>#REF!</v>
      </c>
      <c r="P26" s="97"/>
      <c r="Q26" s="97"/>
      <c r="R26" s="98" t="e">
        <f>IF(B26=Data!B23,Data!I23,(IF(B26=Data!B25,Data!I25,(IF(B26=Data!#REF!,Data!#REF!,(IF(B26=Data!#REF!,Data!#REF!,(IF(B26=Data!#REF!,Data!#REF!,(IF(B26=Data!#REF!,Data!#REF!,(IF(B26=Data!#REF!,Data!#REF!,(IF(B26=Data!#REF!,Data!#REF!,Data!#REF!)))))))))))))))&amp;IF(B26=Data!#REF!,Data!#REF!,(IF(B26=Data!#REF!,Data!#REF!,(IF(B26=Data!B47,Data!I47,(IF(B26=Data!B48,Data!I48,(IF(B26=Data!B49,Data!I49,(IF(B26=Data!#REF!,Data!I859,(IF(B26=Data!#REF!,Data!#REF!,(IF(B26=Data!#REF!,Data!#REF!,Data!#REF!)))))))))))))))&amp;IF(B26=Data!#REF!,Data!#REF!,(IF(B26=Data!#REF!,Data!#REF!,(IF(B26=Data!#REF!,Data!#REF!,(IF(B26=Data!#REF!,Data!#REF!,(IF(B26=Data!#REF!,Data!#REF!,Data!#REF!)))))))))</f>
        <v>#REF!</v>
      </c>
      <c r="S26" s="99"/>
      <c r="T26" s="98" t="e">
        <f>IF(B26=Data!B23,Data!J23,(IF(B26=Data!B25,Data!J25,(IF(B26=Data!#REF!,Data!#REF!,(IF(B26=Data!#REF!,Data!#REF!,(IF(B26=Data!#REF!,Data!#REF!,(IF(B26=Data!#REF!,Data!#REF!,(IF(B26=Data!#REF!,Data!#REF!,(IF(B26=Data!#REF!,Data!#REF!,Data!#REF!)))))))))))))))&amp;IF(B26=Data!#REF!,Data!#REF!,(IF(B26=Data!#REF!,Data!#REF!,(IF(B26=Data!B47,Data!J47,(IF(B26=Data!B48,Data!J48,(IF(B26=Data!B49,Data!J49,(IF(B26=Data!#REF!,Data!J859,(IF(B26=Data!#REF!,Data!#REF!,(IF(B26=Data!#REF!,Data!#REF!,Data!#REF!)))))))))))))))&amp;IF(B26=Data!#REF!,Data!#REF!,(IF(B26=Data!#REF!,Data!#REF!,(IF(B26=Data!#REF!,Data!#REF!,(IF(B26=Data!#REF!,Data!#REF!,(IF(B26=Data!#REF!,Data!#REF!,Data!#REF!)))))))))</f>
        <v>#REF!</v>
      </c>
      <c r="U26" s="127" t="str">
        <f>IF(D26="","",VLOOKUP(B26,Data!$B$5:$J$356,9,FALSE)*D26)</f>
        <v/>
      </c>
    </row>
    <row r="27" spans="1:21" ht="14">
      <c r="A27" s="100"/>
      <c r="B27" s="91"/>
      <c r="C27" s="124" t="str">
        <f>IF(D27="","",VLOOKUP(B27,Data!$B$5:$L$356,2,FALSE))</f>
        <v/>
      </c>
      <c r="D27" s="92"/>
      <c r="E27" s="94"/>
      <c r="F27" s="124" t="str">
        <f>IF(D27="","",VLOOKUP(B27,Data!$B$5:$L$356,11,FALSE))</f>
        <v/>
      </c>
      <c r="G27" s="95" t="str">
        <f t="shared" si="0"/>
        <v>-</v>
      </c>
      <c r="H27" s="93" t="str">
        <f>IF(D27="","",VLOOKUP(B27,Data!$B$5:$D$356,3,FALSE))</f>
        <v/>
      </c>
      <c r="I27" s="93" t="str">
        <f>IF(D27="","",VLOOKUP(B27,Data!$B$5:$M$356,12,FALSE))</f>
        <v/>
      </c>
      <c r="J27" s="124" t="str">
        <f>IF(D27="","",VLOOKUP(B27,Data!$B$5:$E$356,4,FALSE)*D27)</f>
        <v/>
      </c>
      <c r="K27" s="124" t="str">
        <f>IF(D27="","",VLOOKUP(B27,Data!$B$5:$F$356,5,FALSE)*D27)</f>
        <v/>
      </c>
      <c r="L27" s="95" t="e">
        <f>IF(B27=Data!B24,Data!G24,(IF(B27=Data!B26,Data!G26,(IF(B27=Data!#REF!,Data!#REF!,(IF(B27=Data!#REF!,Data!#REF!,(IF(B27=Data!#REF!,Data!#REF!,(IF(B27=Data!#REF!,Data!#REF!,(IF(B27=Data!#REF!,Data!#REF!,(IF(B27=Data!#REF!,Data!#REF!,Data!#REF!)))))))))))))))&amp;IF(B27=Data!#REF!,Data!#REF!,(IF(B27=Data!#REF!,Data!#REF!,(IF(B27=Data!B48,Data!G48,(IF(B27=Data!B49,Data!G49,(IF(B27=Data!B50,Data!G50,(IF(B27=Data!#REF!,Data!G860,(IF(B27=Data!#REF!,Data!#REF!,(IF(B27=Data!#REF!,Data!#REF!,Data!#REF!)))))))))))))))&amp;IF(B27=Data!#REF!,Data!#REF!,(IF(B27=Data!#REF!,Data!#REF!,(IF(B27=Data!#REF!,Data!#REF!,(IF(B27=Data!#REF!,Data!#REF!,(IF(B27=Data!#REF!,Data!#REF!,Data!#REF!)))))))))</f>
        <v>#REF!</v>
      </c>
      <c r="M27" s="96"/>
      <c r="N27" s="97"/>
      <c r="O27" s="98" t="e">
        <f>IF(B27=Data!B24,Data!H24,(IF(B27=Data!B26,Data!H26,(IF(B27=Data!#REF!,Data!#REF!,(IF(B27=Data!#REF!,Data!#REF!,(IF(B27=Data!#REF!,Data!#REF!,(IF(B27=Data!#REF!,Data!#REF!,(IF(B27=Data!#REF!,Data!#REF!,(IF(B27=Data!#REF!,Data!#REF!,Data!#REF!)))))))))))))))&amp;IF(B27=Data!#REF!,Data!#REF!,(IF(B27=Data!#REF!,Data!#REF!,(IF(B27=Data!B48,Data!H48,(IF(B27=Data!B49,Data!H49,(IF(B27=Data!B50,Data!H50,(IF(B27=Data!#REF!,Data!H860,(IF(B27=Data!#REF!,Data!#REF!,(IF(B27=Data!#REF!,Data!#REF!,Data!#REF!)))))))))))))))&amp;IF(B27=Data!#REF!,Data!#REF!,(IF(B27=Data!#REF!,Data!#REF!,(IF(B27=Data!#REF!,Data!#REF!,(IF(B27=Data!#REF!,Data!#REF!,(IF(B27=Data!#REF!,Data!#REF!,Data!#REF!)))))))))</f>
        <v>#REF!</v>
      </c>
      <c r="P27" s="97"/>
      <c r="Q27" s="97"/>
      <c r="R27" s="98" t="e">
        <f>IF(B27=Data!B24,Data!I24,(IF(B27=Data!B26,Data!I26,(IF(B27=Data!#REF!,Data!#REF!,(IF(B27=Data!#REF!,Data!#REF!,(IF(B27=Data!#REF!,Data!#REF!,(IF(B27=Data!#REF!,Data!#REF!,(IF(B27=Data!#REF!,Data!#REF!,(IF(B27=Data!#REF!,Data!#REF!,Data!#REF!)))))))))))))))&amp;IF(B27=Data!#REF!,Data!#REF!,(IF(B27=Data!#REF!,Data!#REF!,(IF(B27=Data!B48,Data!I48,(IF(B27=Data!B49,Data!I49,(IF(B27=Data!B50,Data!I50,(IF(B27=Data!#REF!,Data!I860,(IF(B27=Data!#REF!,Data!#REF!,(IF(B27=Data!#REF!,Data!#REF!,Data!#REF!)))))))))))))))&amp;IF(B27=Data!#REF!,Data!#REF!,(IF(B27=Data!#REF!,Data!#REF!,(IF(B27=Data!#REF!,Data!#REF!,(IF(B27=Data!#REF!,Data!#REF!,(IF(B27=Data!#REF!,Data!#REF!,Data!#REF!)))))))))</f>
        <v>#REF!</v>
      </c>
      <c r="S27" s="99"/>
      <c r="T27" s="98" t="e">
        <f>IF(B27=Data!B24,Data!J24,(IF(B27=Data!B26,Data!J26,(IF(B27=Data!#REF!,Data!#REF!,(IF(B27=Data!#REF!,Data!#REF!,(IF(B27=Data!#REF!,Data!#REF!,(IF(B27=Data!#REF!,Data!#REF!,(IF(B27=Data!#REF!,Data!#REF!,(IF(B27=Data!#REF!,Data!#REF!,Data!#REF!)))))))))))))))&amp;IF(B27=Data!#REF!,Data!#REF!,(IF(B27=Data!#REF!,Data!#REF!,(IF(B27=Data!B48,Data!J48,(IF(B27=Data!B49,Data!J49,(IF(B27=Data!B50,Data!J50,(IF(B27=Data!#REF!,Data!J860,(IF(B27=Data!#REF!,Data!#REF!,(IF(B27=Data!#REF!,Data!#REF!,Data!#REF!)))))))))))))))&amp;IF(B27=Data!#REF!,Data!#REF!,(IF(B27=Data!#REF!,Data!#REF!,(IF(B27=Data!#REF!,Data!#REF!,(IF(B27=Data!#REF!,Data!#REF!,(IF(B27=Data!#REF!,Data!#REF!,Data!#REF!)))))))))</f>
        <v>#REF!</v>
      </c>
      <c r="U27" s="127" t="str">
        <f>IF(D27="","",VLOOKUP(B27,Data!$B$5:$J$356,9,FALSE)*D27)</f>
        <v/>
      </c>
    </row>
    <row r="28" spans="1:21" ht="14">
      <c r="A28" s="100"/>
      <c r="B28" s="91" t="s">
        <v>78</v>
      </c>
      <c r="C28" s="124" t="e">
        <f>IF(D28="","",VLOOKUP(B28,Data!$B$5:$L$356,2,FALSE))</f>
        <v>#N/A</v>
      </c>
      <c r="D28" s="92">
        <v>100</v>
      </c>
      <c r="E28" s="94"/>
      <c r="F28" s="124" t="e">
        <f>IF(D28="","",VLOOKUP(B28,Data!$B$5:$L$356,11,FALSE))</f>
        <v>#N/A</v>
      </c>
      <c r="G28" s="95" t="e">
        <f t="shared" ref="G28:G35" si="1">IF(D28&gt;0,D28*F28,"-")</f>
        <v>#N/A</v>
      </c>
      <c r="H28" s="93" t="e">
        <f>IF(D28="","",VLOOKUP(B28,Data!$B$5:$D$356,3,FALSE))</f>
        <v>#N/A</v>
      </c>
      <c r="I28" s="93" t="e">
        <f>IF(D28="","",VLOOKUP(B28,Data!$B$5:$M$356,12,FALSE))</f>
        <v>#N/A</v>
      </c>
      <c r="J28" s="124" t="e">
        <f>IF(D28="","",VLOOKUP(B28,Data!$B$5:$E$356,4,FALSE)*D28)</f>
        <v>#N/A</v>
      </c>
      <c r="K28" s="124" t="e">
        <f>IF(D28="","",VLOOKUP(B28,Data!$B$5:$F$356,5,FALSE)*D28)</f>
        <v>#N/A</v>
      </c>
      <c r="L28" s="95" t="e">
        <f>IF(B28=Data!B25,Data!G25,(IF(B28=Data!#REF!,Data!#REF!,(IF(B28=Data!B27,Data!G27,(IF(B28=Data!#REF!,Data!#REF!,(IF(B28=Data!#REF!,Data!#REF!,(IF(B28=Data!#REF!,Data!#REF!,(IF(B28=Data!#REF!,Data!#REF!,(IF(B28=Data!#REF!,Data!#REF!,Data!#REF!)))))))))))))))&amp;IF(B28=Data!#REF!,Data!#REF!,(IF(B28=Data!#REF!,Data!#REF!,(IF(B28=Data!B49,Data!G49,(IF(B28=Data!B50,Data!G50,(IF(B28=Data!#REF!,Data!#REF!,(IF(B28=Data!#REF!,Data!G861,(IF(B28=Data!#REF!,Data!#REF!,(IF(B28=Data!#REF!,Data!#REF!,Data!#REF!)))))))))))))))&amp;IF(B28=Data!#REF!,Data!#REF!,(IF(B28=Data!#REF!,Data!#REF!,(IF(B28=Data!#REF!,Data!#REF!,(IF(B28=Data!#REF!,Data!#REF!,(IF(B28=Data!#REF!,Data!#REF!,Data!#REF!)))))))))</f>
        <v>#REF!</v>
      </c>
      <c r="M28" s="96"/>
      <c r="N28" s="97"/>
      <c r="O28" s="98" t="e">
        <f>IF(B28=Data!B25,Data!H25,(IF(B28=Data!#REF!,Data!#REF!,(IF(B28=Data!B27,Data!H27,(IF(B28=Data!#REF!,Data!#REF!,(IF(B28=Data!#REF!,Data!#REF!,(IF(B28=Data!#REF!,Data!#REF!,(IF(B28=Data!#REF!,Data!#REF!,(IF(B28=Data!#REF!,Data!#REF!,Data!#REF!)))))))))))))))&amp;IF(B28=Data!#REF!,Data!#REF!,(IF(B28=Data!#REF!,Data!#REF!,(IF(B28=Data!B49,Data!H49,(IF(B28=Data!B50,Data!H50,(IF(B28=Data!#REF!,Data!#REF!,(IF(B28=Data!#REF!,Data!H861,(IF(B28=Data!#REF!,Data!#REF!,(IF(B28=Data!#REF!,Data!#REF!,Data!#REF!)))))))))))))))&amp;IF(B28=Data!#REF!,Data!#REF!,(IF(B28=Data!#REF!,Data!#REF!,(IF(B28=Data!#REF!,Data!#REF!,(IF(B28=Data!#REF!,Data!#REF!,(IF(B28=Data!#REF!,Data!#REF!,Data!#REF!)))))))))</f>
        <v>#REF!</v>
      </c>
      <c r="P28" s="97"/>
      <c r="Q28" s="97"/>
      <c r="R28" s="98" t="e">
        <f>IF(B28=Data!B25,Data!I25,(IF(B28=Data!#REF!,Data!#REF!,(IF(B28=Data!B27,Data!I27,(IF(B28=Data!#REF!,Data!#REF!,(IF(B28=Data!#REF!,Data!#REF!,(IF(B28=Data!#REF!,Data!#REF!,(IF(B28=Data!#REF!,Data!#REF!,(IF(B28=Data!#REF!,Data!#REF!,Data!#REF!)))))))))))))))&amp;IF(B28=Data!#REF!,Data!#REF!,(IF(B28=Data!#REF!,Data!#REF!,(IF(B28=Data!B49,Data!I49,(IF(B28=Data!B50,Data!I50,(IF(B28=Data!#REF!,Data!#REF!,(IF(B28=Data!#REF!,Data!I861,(IF(B28=Data!#REF!,Data!#REF!,(IF(B28=Data!#REF!,Data!#REF!,Data!#REF!)))))))))))))))&amp;IF(B28=Data!#REF!,Data!#REF!,(IF(B28=Data!#REF!,Data!#REF!,(IF(B28=Data!#REF!,Data!#REF!,(IF(B28=Data!#REF!,Data!#REF!,(IF(B28=Data!#REF!,Data!#REF!,Data!#REF!)))))))))</f>
        <v>#REF!</v>
      </c>
      <c r="S28" s="99"/>
      <c r="T28" s="98" t="e">
        <f>IF(B28=Data!B25,Data!J25,(IF(B28=Data!#REF!,Data!#REF!,(IF(B28=Data!B27,Data!J27,(IF(B28=Data!#REF!,Data!#REF!,(IF(B28=Data!#REF!,Data!#REF!,(IF(B28=Data!#REF!,Data!#REF!,(IF(B28=Data!#REF!,Data!#REF!,(IF(B28=Data!#REF!,Data!#REF!,Data!#REF!)))))))))))))))&amp;IF(B28=Data!#REF!,Data!#REF!,(IF(B28=Data!#REF!,Data!#REF!,(IF(B28=Data!B49,Data!J49,(IF(B28=Data!B50,Data!J50,(IF(B28=Data!#REF!,Data!#REF!,(IF(B28=Data!#REF!,Data!J861,(IF(B28=Data!#REF!,Data!#REF!,(IF(B28=Data!#REF!,Data!#REF!,Data!#REF!)))))))))))))))&amp;IF(B28=Data!#REF!,Data!#REF!,(IF(B28=Data!#REF!,Data!#REF!,(IF(B28=Data!#REF!,Data!#REF!,(IF(B28=Data!#REF!,Data!#REF!,(IF(B28=Data!#REF!,Data!#REF!,Data!#REF!)))))))))</f>
        <v>#REF!</v>
      </c>
      <c r="U28" s="127" t="e">
        <f>IF(D28="","",VLOOKUP(B28,Data!$B$5:$J$356,9,FALSE)*D28)</f>
        <v>#N/A</v>
      </c>
    </row>
    <row r="29" spans="1:21" ht="14">
      <c r="A29" s="100"/>
      <c r="B29" s="91"/>
      <c r="C29" s="124" t="str">
        <f>IF(D29="","",VLOOKUP(B29,Data!$B$5:$L$356,2,FALSE))</f>
        <v/>
      </c>
      <c r="D29" s="92"/>
      <c r="E29" s="94"/>
      <c r="F29" s="124" t="str">
        <f>IF(D29="","",VLOOKUP(B29,Data!$B$5:$L$356,11,FALSE))</f>
        <v/>
      </c>
      <c r="G29" s="95" t="str">
        <f t="shared" si="1"/>
        <v>-</v>
      </c>
      <c r="H29" s="93" t="str">
        <f>IF(D29="","",VLOOKUP(B29,Data!$B$5:$D$356,3,FALSE))</f>
        <v/>
      </c>
      <c r="I29" s="93" t="str">
        <f>IF(D29="","",VLOOKUP(B29,Data!$B$5:$M$356,12,FALSE))</f>
        <v/>
      </c>
      <c r="J29" s="124" t="str">
        <f>IF(D29="","",VLOOKUP(B29,Data!$B$5:$E$356,4,FALSE)*D29)</f>
        <v/>
      </c>
      <c r="K29" s="124" t="str">
        <f>IF(D29="","",VLOOKUP(B29,Data!$B$5:$F$356,5,FALSE)*D29)</f>
        <v/>
      </c>
      <c r="L29" s="95" t="e">
        <f>IF(B29=Data!B26,Data!G26,(IF(B29=Data!#REF!,Data!#REF!,(IF(B29=Data!B28,Data!G28,(IF(B29=Data!#REF!,Data!#REF!,(IF(B29=Data!#REF!,Data!#REF!,(IF(B29=Data!#REF!,Data!#REF!,(IF(B29=Data!#REF!,Data!#REF!,(IF(B29=Data!#REF!,Data!#REF!,Data!#REF!)))))))))))))))&amp;IF(B29=Data!#REF!,Data!#REF!,(IF(B29=Data!#REF!,Data!#REF!,(IF(B29=Data!B50,Data!G50,(IF(B29=Data!#REF!,Data!#REF!,(IF(B29=Data!#REF!,Data!#REF!,(IF(B29=Data!#REF!,Data!G862,(IF(B29=Data!#REF!,Data!#REF!,(IF(B29=Data!#REF!,Data!#REF!,Data!#REF!)))))))))))))))&amp;IF(B29=Data!#REF!,Data!#REF!,(IF(B29=Data!#REF!,Data!#REF!,(IF(B29=Data!#REF!,Data!#REF!,(IF(B29=Data!#REF!,Data!#REF!,(IF(B29=Data!#REF!,Data!#REF!,Data!#REF!)))))))))</f>
        <v>#REF!</v>
      </c>
      <c r="M29" s="96"/>
      <c r="N29" s="97"/>
      <c r="O29" s="98" t="e">
        <f>IF(B29=Data!B26,Data!H26,(IF(B29=Data!#REF!,Data!#REF!,(IF(B29=Data!B28,Data!H28,(IF(B29=Data!#REF!,Data!#REF!,(IF(B29=Data!#REF!,Data!#REF!,(IF(B29=Data!#REF!,Data!#REF!,(IF(B29=Data!#REF!,Data!#REF!,(IF(B29=Data!#REF!,Data!#REF!,Data!#REF!)))))))))))))))&amp;IF(B29=Data!#REF!,Data!#REF!,(IF(B29=Data!#REF!,Data!#REF!,(IF(B29=Data!B50,Data!H50,(IF(B29=Data!#REF!,Data!#REF!,(IF(B29=Data!#REF!,Data!#REF!,(IF(B29=Data!#REF!,Data!H862,(IF(B29=Data!#REF!,Data!#REF!,(IF(B29=Data!#REF!,Data!#REF!,Data!#REF!)))))))))))))))&amp;IF(B29=Data!#REF!,Data!#REF!,(IF(B29=Data!#REF!,Data!#REF!,(IF(B29=Data!#REF!,Data!#REF!,(IF(B29=Data!#REF!,Data!#REF!,(IF(B29=Data!#REF!,Data!#REF!,Data!#REF!)))))))))</f>
        <v>#REF!</v>
      </c>
      <c r="P29" s="97"/>
      <c r="Q29" s="97"/>
      <c r="R29" s="98" t="e">
        <f>IF(B29=Data!B26,Data!I26,(IF(B29=Data!#REF!,Data!#REF!,(IF(B29=Data!B28,Data!I28,(IF(B29=Data!#REF!,Data!#REF!,(IF(B29=Data!#REF!,Data!#REF!,(IF(B29=Data!#REF!,Data!#REF!,(IF(B29=Data!#REF!,Data!#REF!,(IF(B29=Data!#REF!,Data!#REF!,Data!#REF!)))))))))))))))&amp;IF(B29=Data!#REF!,Data!#REF!,(IF(B29=Data!#REF!,Data!#REF!,(IF(B29=Data!B50,Data!I50,(IF(B29=Data!#REF!,Data!#REF!,(IF(B29=Data!#REF!,Data!#REF!,(IF(B29=Data!#REF!,Data!I862,(IF(B29=Data!#REF!,Data!#REF!,(IF(B29=Data!#REF!,Data!#REF!,Data!#REF!)))))))))))))))&amp;IF(B29=Data!#REF!,Data!#REF!,(IF(B29=Data!#REF!,Data!#REF!,(IF(B29=Data!#REF!,Data!#REF!,(IF(B29=Data!#REF!,Data!#REF!,(IF(B29=Data!#REF!,Data!#REF!,Data!#REF!)))))))))</f>
        <v>#REF!</v>
      </c>
      <c r="S29" s="99"/>
      <c r="T29" s="98" t="e">
        <f>IF(B29=Data!B26,Data!J26,(IF(B29=Data!#REF!,Data!#REF!,(IF(B29=Data!B28,Data!J28,(IF(B29=Data!#REF!,Data!#REF!,(IF(B29=Data!#REF!,Data!#REF!,(IF(B29=Data!#REF!,Data!#REF!,(IF(B29=Data!#REF!,Data!#REF!,(IF(B29=Data!#REF!,Data!#REF!,Data!#REF!)))))))))))))))&amp;IF(B29=Data!#REF!,Data!#REF!,(IF(B29=Data!#REF!,Data!#REF!,(IF(B29=Data!B50,Data!J50,(IF(B29=Data!#REF!,Data!#REF!,(IF(B29=Data!#REF!,Data!#REF!,(IF(B29=Data!#REF!,Data!J862,(IF(B29=Data!#REF!,Data!#REF!,(IF(B29=Data!#REF!,Data!#REF!,Data!#REF!)))))))))))))))&amp;IF(B29=Data!#REF!,Data!#REF!,(IF(B29=Data!#REF!,Data!#REF!,(IF(B29=Data!#REF!,Data!#REF!,(IF(B29=Data!#REF!,Data!#REF!,(IF(B29=Data!#REF!,Data!#REF!,Data!#REF!)))))))))</f>
        <v>#REF!</v>
      </c>
      <c r="U29" s="127" t="str">
        <f>IF(D29="","",VLOOKUP(B29,Data!$B$5:$J$356,9,FALSE)*D29)</f>
        <v/>
      </c>
    </row>
    <row r="30" spans="1:21" ht="14">
      <c r="A30" s="100"/>
      <c r="B30" s="91"/>
      <c r="C30" s="124" t="str">
        <f>IF(D30="","",VLOOKUP(B30,Data!$B$5:$L$356,2,FALSE))</f>
        <v/>
      </c>
      <c r="D30" s="92"/>
      <c r="E30" s="94"/>
      <c r="F30" s="124" t="str">
        <f>IF(D30="","",VLOOKUP(B30,Data!$B$5:$L$356,11,FALSE))</f>
        <v/>
      </c>
      <c r="G30" s="95" t="str">
        <f t="shared" si="1"/>
        <v>-</v>
      </c>
      <c r="H30" s="93" t="str">
        <f>IF(D30="","",VLOOKUP(B30,Data!$B$5:$D$356,3,FALSE))</f>
        <v/>
      </c>
      <c r="I30" s="93" t="str">
        <f>IF(D30="","",VLOOKUP(B30,Data!$B$5:$M$356,12,FALSE))</f>
        <v/>
      </c>
      <c r="J30" s="124" t="str">
        <f>IF(D30="","",VLOOKUP(B30,Data!$B$5:$E$356,4,FALSE)*D30)</f>
        <v/>
      </c>
      <c r="K30" s="124" t="str">
        <f>IF(D30="","",VLOOKUP(B30,Data!$B$5:$F$356,5,FALSE)*D30)</f>
        <v/>
      </c>
      <c r="L30" s="95" t="e">
        <f>IF(B30=Data!#REF!,Data!#REF!,(IF(B30=Data!B27,Data!G27,(IF(B30=Data!#REF!,Data!#REF!,(IF(B30=Data!#REF!,Data!#REF!,(IF(B30=Data!#REF!,Data!#REF!,(IF(B30=Data!#REF!,Data!#REF!,(IF(B30=Data!#REF!,Data!#REF!,(IF(B30=Data!#REF!,Data!#REF!,Data!#REF!)))))))))))))))&amp;IF(B30=Data!#REF!,Data!#REF!,(IF(B30=Data!#REF!,Data!#REF!,(IF(B30=Data!#REF!,Data!#REF!,(IF(B30=Data!#REF!,Data!#REF!,(IF(B30=Data!#REF!,Data!#REF!,(IF(B30=Data!B5,Data!G863,(IF(B30=Data!#REF!,Data!#REF!,(IF(B30=Data!#REF!,Data!#REF!,Data!#REF!)))))))))))))))&amp;IF(B30=Data!#REF!,Data!#REF!,(IF(B30=Data!#REF!,Data!#REF!,(IF(B30=Data!#REF!,Data!#REF!,(IF(B30=Data!#REF!,Data!#REF!,(IF(B30=Data!#REF!,Data!#REF!,Data!#REF!)))))))))</f>
        <v>#REF!</v>
      </c>
      <c r="M30" s="96"/>
      <c r="N30" s="97"/>
      <c r="O30" s="98" t="e">
        <f>IF(B30=Data!#REF!,Data!#REF!,(IF(B30=Data!B27,Data!H27,(IF(B30=Data!#REF!,Data!#REF!,(IF(B30=Data!#REF!,Data!#REF!,(IF(B30=Data!#REF!,Data!#REF!,(IF(B30=Data!#REF!,Data!#REF!,(IF(B30=Data!#REF!,Data!#REF!,(IF(B30=Data!#REF!,Data!#REF!,Data!#REF!)))))))))))))))&amp;IF(B30=Data!#REF!,Data!#REF!,(IF(B30=Data!#REF!,Data!#REF!,(IF(B30=Data!#REF!,Data!#REF!,(IF(B30=Data!#REF!,Data!#REF!,(IF(B30=Data!#REF!,Data!#REF!,(IF(B30=Data!B5,Data!H863,(IF(B30=Data!#REF!,Data!#REF!,(IF(B30=Data!#REF!,Data!#REF!,Data!#REF!)))))))))))))))&amp;IF(B30=Data!#REF!,Data!#REF!,(IF(B30=Data!#REF!,Data!#REF!,(IF(B30=Data!#REF!,Data!#REF!,(IF(B30=Data!#REF!,Data!#REF!,(IF(B30=Data!#REF!,Data!#REF!,Data!#REF!)))))))))</f>
        <v>#REF!</v>
      </c>
      <c r="P30" s="97"/>
      <c r="Q30" s="97"/>
      <c r="R30" s="98" t="e">
        <f>IF(B30=Data!#REF!,Data!#REF!,(IF(B30=Data!B27,Data!I27,(IF(B30=Data!#REF!,Data!#REF!,(IF(B30=Data!#REF!,Data!#REF!,(IF(B30=Data!#REF!,Data!#REF!,(IF(B30=Data!#REF!,Data!#REF!,(IF(B30=Data!#REF!,Data!#REF!,(IF(B30=Data!#REF!,Data!#REF!,Data!#REF!)))))))))))))))&amp;IF(B30=Data!#REF!,Data!#REF!,(IF(B30=Data!#REF!,Data!#REF!,(IF(B30=Data!#REF!,Data!#REF!,(IF(B30=Data!#REF!,Data!#REF!,(IF(B30=Data!#REF!,Data!#REF!,(IF(B30=Data!B5,Data!I863,(IF(B30=Data!#REF!,Data!#REF!,(IF(B30=Data!#REF!,Data!#REF!,Data!#REF!)))))))))))))))&amp;IF(B30=Data!#REF!,Data!#REF!,(IF(B30=Data!#REF!,Data!#REF!,(IF(B30=Data!#REF!,Data!#REF!,(IF(B30=Data!#REF!,Data!#REF!,(IF(B30=Data!#REF!,Data!#REF!,Data!#REF!)))))))))</f>
        <v>#REF!</v>
      </c>
      <c r="S30" s="99"/>
      <c r="T30" s="98" t="e">
        <f>IF(B30=Data!#REF!,Data!#REF!,(IF(B30=Data!B27,Data!J27,(IF(B30=Data!#REF!,Data!#REF!,(IF(B30=Data!#REF!,Data!#REF!,(IF(B30=Data!#REF!,Data!#REF!,(IF(B30=Data!#REF!,Data!#REF!,(IF(B30=Data!#REF!,Data!#REF!,(IF(B30=Data!#REF!,Data!#REF!,Data!#REF!)))))))))))))))&amp;IF(B30=Data!#REF!,Data!#REF!,(IF(B30=Data!#REF!,Data!#REF!,(IF(B30=Data!#REF!,Data!#REF!,(IF(B30=Data!#REF!,Data!#REF!,(IF(B30=Data!#REF!,Data!#REF!,(IF(B30=Data!B5,Data!J863,(IF(B30=Data!#REF!,Data!#REF!,(IF(B30=Data!#REF!,Data!#REF!,Data!#REF!)))))))))))))))&amp;IF(B30=Data!#REF!,Data!#REF!,(IF(B30=Data!#REF!,Data!#REF!,(IF(B30=Data!#REF!,Data!#REF!,(IF(B30=Data!#REF!,Data!#REF!,(IF(B30=Data!#REF!,Data!#REF!,Data!#REF!)))))))))</f>
        <v>#REF!</v>
      </c>
      <c r="U30" s="127" t="str">
        <f>IF(D30="","",VLOOKUP(B30,Data!$B$5:$J$356,9,FALSE)*D30)</f>
        <v/>
      </c>
    </row>
    <row r="31" spans="1:21" ht="14">
      <c r="A31" s="100"/>
      <c r="B31" s="91"/>
      <c r="C31" s="124" t="str">
        <f>IF(D31="","",VLOOKUP(B31,Data!$B$5:$L$356,2,FALSE))</f>
        <v/>
      </c>
      <c r="D31" s="92"/>
      <c r="E31" s="94"/>
      <c r="F31" s="124" t="str">
        <f>IF(D31="","",VLOOKUP(B31,Data!$B$5:$L$356,11,FALSE))</f>
        <v/>
      </c>
      <c r="G31" s="95" t="str">
        <f t="shared" si="1"/>
        <v>-</v>
      </c>
      <c r="H31" s="93" t="str">
        <f>IF(D31="","",VLOOKUP(B31,Data!$B$5:$D$356,3,FALSE))</f>
        <v/>
      </c>
      <c r="I31" s="93" t="str">
        <f>IF(D31="","",VLOOKUP(B31,Data!$B$5:$M$356,12,FALSE))</f>
        <v/>
      </c>
      <c r="J31" s="124" t="str">
        <f>IF(D31="","",VLOOKUP(B31,Data!$B$5:$E$356,4,FALSE)*D31)</f>
        <v/>
      </c>
      <c r="K31" s="124" t="str">
        <f>IF(D31="","",VLOOKUP(B31,Data!$B$5:$F$356,5,FALSE)*D31)</f>
        <v/>
      </c>
      <c r="L31" s="95" t="e">
        <f>IF(B31=Data!#REF!,Data!#REF!,(IF(B31=Data!B28,Data!G28,(IF(B31=Data!#REF!,Data!#REF!,(IF(B31=Data!#REF!,Data!#REF!,(IF(B31=Data!B29,Data!G29,(IF(B31=Data!#REF!,Data!#REF!,(IF(B31=Data!#REF!,Data!#REF!,(IF(B31=Data!#REF!,Data!#REF!,Data!#REF!)))))))))))))))&amp;IF(B31=Data!#REF!,Data!#REF!,(IF(B31=Data!B47,Data!G47,(IF(B31=Data!#REF!,Data!#REF!,(IF(B31=Data!#REF!,Data!#REF!,(IF(B31=Data!#REF!,Data!#REF!,(IF(B31=Data!B6,Data!G864,(IF(B31=Data!#REF!,Data!#REF!,(IF(B31=Data!#REF!,Data!#REF!,Data!#REF!)))))))))))))))&amp;IF(B31=Data!#REF!,Data!#REF!,(IF(B31=Data!#REF!,Data!#REF!,(IF(B31=Data!#REF!,Data!#REF!,(IF(B31=Data!#REF!,Data!#REF!,(IF(B31=Data!#REF!,Data!#REF!,Data!#REF!)))))))))</f>
        <v>#REF!</v>
      </c>
      <c r="M31" s="96"/>
      <c r="N31" s="97"/>
      <c r="O31" s="98" t="e">
        <f>IF(B31=Data!#REF!,Data!#REF!,(IF(B31=Data!B28,Data!H28,(IF(B31=Data!#REF!,Data!#REF!,(IF(B31=Data!#REF!,Data!#REF!,(IF(B31=Data!B29,Data!H29,(IF(B31=Data!#REF!,Data!#REF!,(IF(B31=Data!#REF!,Data!#REF!,(IF(B31=Data!#REF!,Data!#REF!,Data!#REF!)))))))))))))))&amp;IF(B31=Data!#REF!,Data!#REF!,(IF(B31=Data!B47,Data!H47,(IF(B31=Data!#REF!,Data!#REF!,(IF(B31=Data!#REF!,Data!#REF!,(IF(B31=Data!#REF!,Data!#REF!,(IF(B31=Data!B6,Data!H864,(IF(B31=Data!#REF!,Data!#REF!,(IF(B31=Data!#REF!,Data!#REF!,Data!#REF!)))))))))))))))&amp;IF(B31=Data!#REF!,Data!#REF!,(IF(B31=Data!#REF!,Data!#REF!,(IF(B31=Data!#REF!,Data!#REF!,(IF(B31=Data!#REF!,Data!#REF!,(IF(B31=Data!#REF!,Data!#REF!,Data!#REF!)))))))))</f>
        <v>#REF!</v>
      </c>
      <c r="P31" s="97"/>
      <c r="Q31" s="97"/>
      <c r="R31" s="98" t="e">
        <f>IF(B31=Data!#REF!,Data!#REF!,(IF(B31=Data!B28,Data!I28,(IF(B31=Data!#REF!,Data!#REF!,(IF(B31=Data!#REF!,Data!#REF!,(IF(B31=Data!B29,Data!I29,(IF(B31=Data!#REF!,Data!#REF!,(IF(B31=Data!#REF!,Data!#REF!,(IF(B31=Data!#REF!,Data!#REF!,Data!#REF!)))))))))))))))&amp;IF(B31=Data!#REF!,Data!#REF!,(IF(B31=Data!B47,Data!I47,(IF(B31=Data!#REF!,Data!#REF!,(IF(B31=Data!#REF!,Data!#REF!,(IF(B31=Data!#REF!,Data!#REF!,(IF(B31=Data!B6,Data!I864,(IF(B31=Data!#REF!,Data!#REF!,(IF(B31=Data!#REF!,Data!#REF!,Data!#REF!)))))))))))))))&amp;IF(B31=Data!#REF!,Data!#REF!,(IF(B31=Data!#REF!,Data!#REF!,(IF(B31=Data!#REF!,Data!#REF!,(IF(B31=Data!#REF!,Data!#REF!,(IF(B31=Data!#REF!,Data!#REF!,Data!#REF!)))))))))</f>
        <v>#REF!</v>
      </c>
      <c r="S31" s="99"/>
      <c r="T31" s="98" t="e">
        <f>IF(B31=Data!#REF!,Data!#REF!,(IF(B31=Data!B28,Data!J28,(IF(B31=Data!#REF!,Data!#REF!,(IF(B31=Data!#REF!,Data!#REF!,(IF(B31=Data!B29,Data!J29,(IF(B31=Data!#REF!,Data!#REF!,(IF(B31=Data!#REF!,Data!#REF!,(IF(B31=Data!#REF!,Data!#REF!,Data!#REF!)))))))))))))))&amp;IF(B31=Data!#REF!,Data!#REF!,(IF(B31=Data!B47,Data!J47,(IF(B31=Data!#REF!,Data!#REF!,(IF(B31=Data!#REF!,Data!#REF!,(IF(B31=Data!#REF!,Data!#REF!,(IF(B31=Data!B6,Data!J864,(IF(B31=Data!#REF!,Data!#REF!,(IF(B31=Data!#REF!,Data!#REF!,Data!#REF!)))))))))))))))&amp;IF(B31=Data!#REF!,Data!#REF!,(IF(B31=Data!#REF!,Data!#REF!,(IF(B31=Data!#REF!,Data!#REF!,(IF(B31=Data!#REF!,Data!#REF!,(IF(B31=Data!#REF!,Data!#REF!,Data!#REF!)))))))))</f>
        <v>#REF!</v>
      </c>
      <c r="U31" s="127" t="str">
        <f>IF(D31="","",VLOOKUP(B31,Data!$B$5:$J$356,9,FALSE)*D31)</f>
        <v/>
      </c>
    </row>
    <row r="32" spans="1:21" ht="14">
      <c r="A32" s="100"/>
      <c r="B32" s="91"/>
      <c r="C32" s="124" t="str">
        <f>IF(D32="","",VLOOKUP(B32,Data!$B$5:$L$356,2,FALSE))</f>
        <v/>
      </c>
      <c r="D32" s="92"/>
      <c r="E32" s="94"/>
      <c r="F32" s="124" t="str">
        <f>IF(D32="","",VLOOKUP(B32,Data!$B$5:$L$356,11,FALSE))</f>
        <v/>
      </c>
      <c r="G32" s="95" t="str">
        <f t="shared" si="1"/>
        <v>-</v>
      </c>
      <c r="H32" s="93" t="str">
        <f>IF(D32="","",VLOOKUP(B32,Data!$B$5:$D$356,3,FALSE))</f>
        <v/>
      </c>
      <c r="I32" s="93" t="str">
        <f>IF(D32="","",VLOOKUP(B32,Data!$B$5:$M$356,12,FALSE))</f>
        <v/>
      </c>
      <c r="J32" s="124" t="str">
        <f>IF(D32="","",VLOOKUP(B32,Data!$B$5:$E$356,4,FALSE)*D32)</f>
        <v/>
      </c>
      <c r="K32" s="124" t="str">
        <f>IF(D32="","",VLOOKUP(B32,Data!$B$5:$F$356,5,FALSE)*D32)</f>
        <v/>
      </c>
      <c r="L32" s="95" t="e">
        <f>IF(B32=Data!B27,Data!G27,(IF(B32=Data!#REF!,Data!#REF!,(IF(B32=Data!#REF!,Data!#REF!,(IF(B32=Data!#REF!,Data!#REF!,(IF(B32=Data!B31,Data!G31,(IF(B32=Data!#REF!,Data!#REF!,(IF(B32=Data!#REF!,Data!#REF!,(IF(B32=Data!#REF!,Data!#REF!,Data!#REF!)))))))))))))))&amp;IF(B32=Data!B47,Data!G47,(IF(B32=Data!B48,Data!G48,(IF(B32=Data!#REF!,Data!#REF!,(IF(B32=Data!#REF!,Data!#REF!,(IF(B32=Data!B5,Data!G5,(IF(B32=Data!B7,Data!G865,(IF(B32=Data!#REF!,Data!#REF!,(IF(B32=Data!#REF!,Data!#REF!,Data!#REF!)))))))))))))))&amp;IF(B32=Data!#REF!,Data!#REF!,(IF(B32=Data!#REF!,Data!#REF!,(IF(B32=Data!#REF!,Data!#REF!,(IF(B32=Data!#REF!,Data!#REF!,(IF(B32=Data!#REF!,Data!#REF!,Data!#REF!)))))))))</f>
        <v>#REF!</v>
      </c>
      <c r="M32" s="96"/>
      <c r="N32" s="97"/>
      <c r="O32" s="98" t="e">
        <f>IF(B32=Data!B27,Data!H27,(IF(B32=Data!#REF!,Data!#REF!,(IF(B32=Data!#REF!,Data!#REF!,(IF(B32=Data!#REF!,Data!#REF!,(IF(B32=Data!B31,Data!H31,(IF(B32=Data!#REF!,Data!#REF!,(IF(B32=Data!#REF!,Data!#REF!,(IF(B32=Data!#REF!,Data!#REF!,Data!#REF!)))))))))))))))&amp;IF(B32=Data!B47,Data!H47,(IF(B32=Data!B48,Data!H48,(IF(B32=Data!#REF!,Data!#REF!,(IF(B32=Data!#REF!,Data!#REF!,(IF(B32=Data!B5,Data!H5,(IF(B32=Data!B7,Data!H865,(IF(B32=Data!#REF!,Data!#REF!,(IF(B32=Data!#REF!,Data!#REF!,Data!#REF!)))))))))))))))&amp;IF(B32=Data!#REF!,Data!#REF!,(IF(B32=Data!#REF!,Data!#REF!,(IF(B32=Data!#REF!,Data!#REF!,(IF(B32=Data!#REF!,Data!#REF!,(IF(B32=Data!#REF!,Data!#REF!,Data!#REF!)))))))))</f>
        <v>#REF!</v>
      </c>
      <c r="P32" s="97"/>
      <c r="Q32" s="97"/>
      <c r="R32" s="98" t="e">
        <f>IF(B32=Data!B27,Data!I27,(IF(B32=Data!#REF!,Data!#REF!,(IF(B32=Data!#REF!,Data!#REF!,(IF(B32=Data!#REF!,Data!#REF!,(IF(B32=Data!B31,Data!I31,(IF(B32=Data!#REF!,Data!#REF!,(IF(B32=Data!#REF!,Data!#REF!,(IF(B32=Data!#REF!,Data!#REF!,Data!#REF!)))))))))))))))&amp;IF(B32=Data!B47,Data!I47,(IF(B32=Data!B48,Data!I48,(IF(B32=Data!#REF!,Data!#REF!,(IF(B32=Data!#REF!,Data!#REF!,(IF(B32=Data!B5,Data!I5,(IF(B32=Data!B7,Data!I865,(IF(B32=Data!#REF!,Data!#REF!,(IF(B32=Data!#REF!,Data!#REF!,Data!#REF!)))))))))))))))&amp;IF(B32=Data!#REF!,Data!#REF!,(IF(B32=Data!#REF!,Data!#REF!,(IF(B32=Data!#REF!,Data!#REF!,(IF(B32=Data!#REF!,Data!#REF!,(IF(B32=Data!#REF!,Data!#REF!,Data!#REF!)))))))))</f>
        <v>#REF!</v>
      </c>
      <c r="S32" s="99"/>
      <c r="T32" s="98" t="e">
        <f>IF(B32=Data!B27,Data!J27,(IF(B32=Data!#REF!,Data!#REF!,(IF(B32=Data!#REF!,Data!#REF!,(IF(B32=Data!#REF!,Data!#REF!,(IF(B32=Data!B31,Data!J31,(IF(B32=Data!#REF!,Data!#REF!,(IF(B32=Data!#REF!,Data!#REF!,(IF(B32=Data!#REF!,Data!#REF!,Data!#REF!)))))))))))))))&amp;IF(B32=Data!B47,Data!J47,(IF(B32=Data!B48,Data!J48,(IF(B32=Data!#REF!,Data!#REF!,(IF(B32=Data!#REF!,Data!#REF!,(IF(B32=Data!B5,Data!J5,(IF(B32=Data!B7,Data!J865,(IF(B32=Data!#REF!,Data!#REF!,(IF(B32=Data!#REF!,Data!#REF!,Data!#REF!)))))))))))))))&amp;IF(B32=Data!#REF!,Data!#REF!,(IF(B32=Data!#REF!,Data!#REF!,(IF(B32=Data!#REF!,Data!#REF!,(IF(B32=Data!#REF!,Data!#REF!,(IF(B32=Data!#REF!,Data!#REF!,Data!#REF!)))))))))</f>
        <v>#REF!</v>
      </c>
      <c r="U32" s="127" t="str">
        <f>IF(D32="","",VLOOKUP(B32,Data!$B$5:$J$356,9,FALSE)*D32)</f>
        <v/>
      </c>
    </row>
    <row r="33" spans="1:21" ht="14">
      <c r="A33" s="100"/>
      <c r="B33" s="91"/>
      <c r="C33" s="124" t="str">
        <f>IF(D33="","",VLOOKUP(B33,Data!$B$5:$L$356,2,FALSE))</f>
        <v/>
      </c>
      <c r="D33" s="92"/>
      <c r="E33" s="94"/>
      <c r="F33" s="124" t="str">
        <f>IF(D33="","",VLOOKUP(B33,Data!$B$5:$L$356,11,FALSE))</f>
        <v/>
      </c>
      <c r="G33" s="95" t="str">
        <f t="shared" si="1"/>
        <v>-</v>
      </c>
      <c r="H33" s="93" t="str">
        <f>IF(D33="","",VLOOKUP(B33,Data!$B$5:$D$356,3,FALSE))</f>
        <v/>
      </c>
      <c r="I33" s="93" t="str">
        <f>IF(D33="","",VLOOKUP(B33,Data!$B$5:$M$356,12,FALSE))</f>
        <v/>
      </c>
      <c r="J33" s="124" t="str">
        <f>IF(D33="","",VLOOKUP(B33,Data!$B$5:$E$356,4,FALSE)*D33)</f>
        <v/>
      </c>
      <c r="K33" s="124" t="str">
        <f>IF(D33="","",VLOOKUP(B33,Data!$B$5:$F$356,5,FALSE)*D33)</f>
        <v/>
      </c>
      <c r="L33" s="95" t="e">
        <f>IF(B33=Data!B28,Data!G28,(IF(B33=Data!#REF!,Data!#REF!,(IF(B33=Data!#REF!,Data!#REF!,(IF(B33=Data!#REF!,Data!#REF!,(IF(B33=Data!B32,Data!G32,(IF(B33=Data!#REF!,Data!#REF!,(IF(B33=Data!#REF!,Data!#REF!,(IF(B33=Data!#REF!,Data!#REF!,Data!#REF!)))))))))))))))&amp;IF(B33=Data!B48,Data!G48,(IF(B33=Data!B49,Data!G49,(IF(B33=Data!#REF!,Data!#REF!,(IF(B33=Data!B5,Data!G5,(IF(B33=Data!B6,Data!G6,(IF(B33=Data!#REF!,Data!G866,(IF(B33=Data!#REF!,Data!#REF!,(IF(B33=Data!#REF!,Data!#REF!,Data!#REF!)))))))))))))))&amp;IF(B33=Data!#REF!,Data!#REF!,(IF(B33=Data!#REF!,Data!#REF!,(IF(B33=Data!#REF!,Data!#REF!,(IF(B33=Data!#REF!,Data!#REF!,(IF(B33=Data!#REF!,Data!#REF!,Data!#REF!)))))))))</f>
        <v>#REF!</v>
      </c>
      <c r="M33" s="96"/>
      <c r="N33" s="97"/>
      <c r="O33" s="98" t="e">
        <f>IF(B33=Data!B28,Data!H28,(IF(B33=Data!#REF!,Data!#REF!,(IF(B33=Data!#REF!,Data!#REF!,(IF(B33=Data!#REF!,Data!#REF!,(IF(B33=Data!B32,Data!H32,(IF(B33=Data!#REF!,Data!#REF!,(IF(B33=Data!#REF!,Data!#REF!,(IF(B33=Data!#REF!,Data!#REF!,Data!#REF!)))))))))))))))&amp;IF(B33=Data!B48,Data!H48,(IF(B33=Data!B49,Data!H49,(IF(B33=Data!#REF!,Data!#REF!,(IF(B33=Data!B5,Data!H5,(IF(B33=Data!B6,Data!H6,(IF(B33=Data!#REF!,Data!H866,(IF(B33=Data!#REF!,Data!#REF!,(IF(B33=Data!#REF!,Data!#REF!,Data!#REF!)))))))))))))))&amp;IF(B33=Data!#REF!,Data!#REF!,(IF(B33=Data!#REF!,Data!#REF!,(IF(B33=Data!#REF!,Data!#REF!,(IF(B33=Data!#REF!,Data!#REF!,(IF(B33=Data!#REF!,Data!#REF!,Data!#REF!)))))))))</f>
        <v>#REF!</v>
      </c>
      <c r="P33" s="97"/>
      <c r="Q33" s="97"/>
      <c r="R33" s="98" t="e">
        <f>IF(B33=Data!B28,Data!I28,(IF(B33=Data!#REF!,Data!#REF!,(IF(B33=Data!#REF!,Data!#REF!,(IF(B33=Data!#REF!,Data!#REF!,(IF(B33=Data!B32,Data!I32,(IF(B33=Data!#REF!,Data!#REF!,(IF(B33=Data!#REF!,Data!#REF!,(IF(B33=Data!#REF!,Data!#REF!,Data!#REF!)))))))))))))))&amp;IF(B33=Data!B48,Data!I48,(IF(B33=Data!B49,Data!I49,(IF(B33=Data!#REF!,Data!#REF!,(IF(B33=Data!B5,Data!I5,(IF(B33=Data!B6,Data!I6,(IF(B33=Data!#REF!,Data!I866,(IF(B33=Data!#REF!,Data!#REF!,(IF(B33=Data!#REF!,Data!#REF!,Data!#REF!)))))))))))))))&amp;IF(B33=Data!#REF!,Data!#REF!,(IF(B33=Data!#REF!,Data!#REF!,(IF(B33=Data!#REF!,Data!#REF!,(IF(B33=Data!#REF!,Data!#REF!,(IF(B33=Data!#REF!,Data!#REF!,Data!#REF!)))))))))</f>
        <v>#REF!</v>
      </c>
      <c r="S33" s="99"/>
      <c r="T33" s="98" t="e">
        <f>IF(B33=Data!B28,Data!J28,(IF(B33=Data!#REF!,Data!#REF!,(IF(B33=Data!#REF!,Data!#REF!,(IF(B33=Data!#REF!,Data!#REF!,(IF(B33=Data!B32,Data!J32,(IF(B33=Data!#REF!,Data!#REF!,(IF(B33=Data!#REF!,Data!#REF!,(IF(B33=Data!#REF!,Data!#REF!,Data!#REF!)))))))))))))))&amp;IF(B33=Data!B48,Data!J48,(IF(B33=Data!B49,Data!J49,(IF(B33=Data!#REF!,Data!#REF!,(IF(B33=Data!B5,Data!J5,(IF(B33=Data!B6,Data!J6,(IF(B33=Data!#REF!,Data!J866,(IF(B33=Data!#REF!,Data!#REF!,(IF(B33=Data!#REF!,Data!#REF!,Data!#REF!)))))))))))))))&amp;IF(B33=Data!#REF!,Data!#REF!,(IF(B33=Data!#REF!,Data!#REF!,(IF(B33=Data!#REF!,Data!#REF!,(IF(B33=Data!#REF!,Data!#REF!,(IF(B33=Data!#REF!,Data!#REF!,Data!#REF!)))))))))</f>
        <v>#REF!</v>
      </c>
      <c r="U33" s="127" t="str">
        <f>IF(D33="","",VLOOKUP(B33,Data!$B$5:$J$356,9,FALSE)*D33)</f>
        <v/>
      </c>
    </row>
    <row r="34" spans="1:21" ht="14">
      <c r="A34" s="100"/>
      <c r="B34" s="91"/>
      <c r="C34" s="124" t="str">
        <f>IF(D34="","",VLOOKUP(B34,Data!$B$5:$L$356,2,FALSE))</f>
        <v/>
      </c>
      <c r="D34" s="92"/>
      <c r="E34" s="94"/>
      <c r="F34" s="124" t="str">
        <f>IF(D34="","",VLOOKUP(B34,Data!$B$5:$L$356,11,FALSE))</f>
        <v/>
      </c>
      <c r="G34" s="95" t="str">
        <f t="shared" si="1"/>
        <v>-</v>
      </c>
      <c r="H34" s="93" t="str">
        <f>IF(D34="","",VLOOKUP(B34,Data!$B$5:$D$356,3,FALSE))</f>
        <v/>
      </c>
      <c r="I34" s="93" t="str">
        <f>IF(D34="","",VLOOKUP(B34,Data!$B$5:$M$356,12,FALSE))</f>
        <v/>
      </c>
      <c r="J34" s="124" t="str">
        <f>IF(D34="","",VLOOKUP(B34,Data!$B$5:$E$356,4,FALSE)*D34)</f>
        <v/>
      </c>
      <c r="K34" s="124" t="str">
        <f>IF(D34="","",VLOOKUP(B34,Data!$B$5:$F$356,5,FALSE)*D34)</f>
        <v/>
      </c>
      <c r="L34" s="95" t="e">
        <f>IF(B34=Data!#REF!,Data!#REF!,(IF(B34=Data!#REF!,Data!#REF!,(IF(B34=Data!#REF!,Data!#REF!,(IF(B34=Data!#REF!,Data!#REF!,(IF(B34=Data!B34,Data!G34,(IF(B34=Data!#REF!,Data!#REF!,(IF(B34=Data!#REF!,Data!#REF!,(IF(B34=Data!B47,Data!G47,Data!#REF!)))))))))))))))&amp;IF(B34=Data!B49,Data!G49,(IF(B34=Data!B50,Data!G50,(IF(B34=Data!B5,Data!G5,(IF(B34=Data!B6,Data!G6,(IF(B34=Data!B7,Data!G7,(IF(B34=Data!#REF!,Data!G867,(IF(B34=Data!#REF!,Data!#REF!,(IF(B34=Data!#REF!,Data!#REF!,Data!#REF!)))))))))))))))&amp;IF(B34=Data!#REF!,Data!#REF!,(IF(B34=Data!#REF!,Data!#REF!,(IF(B34=Data!#REF!,Data!#REF!,(IF(B34=Data!#REF!,Data!#REF!,(IF(B34=Data!#REF!,Data!#REF!,Data!#REF!)))))))))</f>
        <v>#REF!</v>
      </c>
      <c r="M34" s="96"/>
      <c r="N34" s="97"/>
      <c r="O34" s="98" t="e">
        <f>IF(B34=Data!#REF!,Data!#REF!,(IF(B34=Data!#REF!,Data!#REF!,(IF(B34=Data!#REF!,Data!#REF!,(IF(B34=Data!#REF!,Data!#REF!,(IF(B34=Data!B34,Data!H34,(IF(B34=Data!#REF!,Data!#REF!,(IF(B34=Data!#REF!,Data!#REF!,(IF(B34=Data!B47,Data!H47,Data!#REF!)))))))))))))))&amp;IF(B34=Data!B49,Data!H49,(IF(B34=Data!B50,Data!H50,(IF(B34=Data!B5,Data!H5,(IF(B34=Data!B6,Data!H6,(IF(B34=Data!B7,Data!H7,(IF(B34=Data!#REF!,Data!H867,(IF(B34=Data!#REF!,Data!#REF!,(IF(B34=Data!#REF!,Data!#REF!,Data!#REF!)))))))))))))))&amp;IF(B34=Data!#REF!,Data!#REF!,(IF(B34=Data!#REF!,Data!#REF!,(IF(B34=Data!#REF!,Data!#REF!,(IF(B34=Data!#REF!,Data!#REF!,(IF(B34=Data!#REF!,Data!#REF!,Data!#REF!)))))))))</f>
        <v>#REF!</v>
      </c>
      <c r="P34" s="97"/>
      <c r="Q34" s="97"/>
      <c r="R34" s="98" t="e">
        <f>IF(B34=Data!#REF!,Data!#REF!,(IF(B34=Data!#REF!,Data!#REF!,(IF(B34=Data!#REF!,Data!#REF!,(IF(B34=Data!#REF!,Data!#REF!,(IF(B34=Data!B34,Data!I34,(IF(B34=Data!#REF!,Data!#REF!,(IF(B34=Data!#REF!,Data!#REF!,(IF(B34=Data!B47,Data!I47,Data!#REF!)))))))))))))))&amp;IF(B34=Data!B49,Data!I49,(IF(B34=Data!B50,Data!I50,(IF(B34=Data!B5,Data!I5,(IF(B34=Data!B6,Data!I6,(IF(B34=Data!B7,Data!I7,(IF(B34=Data!#REF!,Data!I867,(IF(B34=Data!#REF!,Data!#REF!,(IF(B34=Data!#REF!,Data!#REF!,Data!#REF!)))))))))))))))&amp;IF(B34=Data!#REF!,Data!#REF!,(IF(B34=Data!#REF!,Data!#REF!,(IF(B34=Data!#REF!,Data!#REF!,(IF(B34=Data!#REF!,Data!#REF!,(IF(B34=Data!#REF!,Data!#REF!,Data!#REF!)))))))))</f>
        <v>#REF!</v>
      </c>
      <c r="S34" s="99"/>
      <c r="T34" s="98" t="e">
        <f>IF(B34=Data!#REF!,Data!#REF!,(IF(B34=Data!#REF!,Data!#REF!,(IF(B34=Data!#REF!,Data!#REF!,(IF(B34=Data!#REF!,Data!#REF!,(IF(B34=Data!B34,Data!J34,(IF(B34=Data!#REF!,Data!#REF!,(IF(B34=Data!#REF!,Data!#REF!,(IF(B34=Data!B47,Data!J47,Data!#REF!)))))))))))))))&amp;IF(B34=Data!B49,Data!J49,(IF(B34=Data!B50,Data!J50,(IF(B34=Data!B5,Data!J5,(IF(B34=Data!B6,Data!J6,(IF(B34=Data!B7,Data!J7,(IF(B34=Data!#REF!,Data!J867,(IF(B34=Data!#REF!,Data!#REF!,(IF(B34=Data!#REF!,Data!#REF!,Data!#REF!)))))))))))))))&amp;IF(B34=Data!#REF!,Data!#REF!,(IF(B34=Data!#REF!,Data!#REF!,(IF(B34=Data!#REF!,Data!#REF!,(IF(B34=Data!#REF!,Data!#REF!,(IF(B34=Data!#REF!,Data!#REF!,Data!#REF!)))))))))</f>
        <v>#REF!</v>
      </c>
      <c r="U34" s="127" t="str">
        <f>IF(D34="","",VLOOKUP(B34,Data!$B$5:$J$356,9,FALSE)*D34)</f>
        <v/>
      </c>
    </row>
    <row r="35" spans="1:21" ht="14">
      <c r="A35" s="90"/>
      <c r="B35" s="91"/>
      <c r="C35" s="124" t="str">
        <f>IF(D35="","",VLOOKUP(B35,Data!$B$5:$L$356,2,FALSE))</f>
        <v/>
      </c>
      <c r="D35" s="92"/>
      <c r="E35" s="94"/>
      <c r="F35" s="124" t="str">
        <f>IF(D35="","",VLOOKUP(B35,Data!$B$5:$L$356,11,FALSE))</f>
        <v/>
      </c>
      <c r="G35" s="95" t="str">
        <f t="shared" si="1"/>
        <v>-</v>
      </c>
      <c r="H35" s="93" t="str">
        <f>IF(D35="","",VLOOKUP(B35,Data!$B$5:$D$356,3,FALSE))</f>
        <v/>
      </c>
      <c r="I35" s="93" t="str">
        <f>IF(D35="","",VLOOKUP(B35,Data!$B$5:$M$356,12,FALSE))</f>
        <v/>
      </c>
      <c r="J35" s="124" t="str">
        <f>IF(D35="","",VLOOKUP(B35,Data!$B$5:$E$356,4,FALSE)*D35)</f>
        <v/>
      </c>
      <c r="K35" s="124" t="str">
        <f>IF(D35="","",VLOOKUP(B35,Data!$B$5:$F$356,5,FALSE)*D35)</f>
        <v/>
      </c>
      <c r="L35" s="95" t="e">
        <f>IF(B35=Data!#REF!,Data!#REF!,(IF(B35=Data!#REF!,Data!#REF!,(IF(B35=Data!#REF!,Data!#REF!,(IF(B35=Data!B29,Data!G29,(IF(B35=Data!B35,Data!G35,(IF(B35=Data!#REF!,Data!#REF!,(IF(B35=Data!#REF!,Data!#REF!,(IF(B35=Data!B48,Data!G48,Data!#REF!)))))))))))))))&amp;IF(B35=Data!B50,Data!G50,(IF(B35=Data!#REF!,Data!#REF!,(IF(B35=Data!B6,Data!G6,(IF(B35=Data!B7,Data!G7,(IF(B35=Data!#REF!,Data!#REF!,(IF(B35=Data!#REF!,Data!G868,(IF(B35=Data!#REF!,Data!#REF!,(IF(B35=Data!#REF!,Data!#REF!,Data!#REF!)))))))))))))))&amp;IF(B35=Data!#REF!,Data!#REF!,(IF(B35=Data!#REF!,Data!#REF!,(IF(B35=Data!#REF!,Data!#REF!,(IF(B35=Data!#REF!,Data!#REF!,(IF(B35=Data!#REF!,Data!#REF!,Data!#REF!)))))))))</f>
        <v>#REF!</v>
      </c>
      <c r="M35" s="96"/>
      <c r="N35" s="97"/>
      <c r="O35" s="98" t="e">
        <f>IF(B35=Data!#REF!,Data!#REF!,(IF(B35=Data!#REF!,Data!#REF!,(IF(B35=Data!#REF!,Data!#REF!,(IF(B35=Data!B29,Data!H29,(IF(B35=Data!B35,Data!H35,(IF(B35=Data!#REF!,Data!#REF!,(IF(B35=Data!#REF!,Data!#REF!,(IF(B35=Data!B48,Data!H48,Data!#REF!)))))))))))))))&amp;IF(B35=Data!B50,Data!H50,(IF(B35=Data!#REF!,Data!#REF!,(IF(B35=Data!B6,Data!H6,(IF(B35=Data!B7,Data!H7,(IF(B35=Data!#REF!,Data!#REF!,(IF(B35=Data!#REF!,Data!H868,(IF(B35=Data!#REF!,Data!#REF!,(IF(B35=Data!#REF!,Data!#REF!,Data!#REF!)))))))))))))))&amp;IF(B35=Data!#REF!,Data!#REF!,(IF(B35=Data!#REF!,Data!#REF!,(IF(B35=Data!#REF!,Data!#REF!,(IF(B35=Data!#REF!,Data!#REF!,(IF(B35=Data!#REF!,Data!#REF!,Data!#REF!)))))))))</f>
        <v>#REF!</v>
      </c>
      <c r="P35" s="97"/>
      <c r="Q35" s="97"/>
      <c r="R35" s="98" t="e">
        <f>IF(B35=Data!#REF!,Data!#REF!,(IF(B35=Data!#REF!,Data!#REF!,(IF(B35=Data!#REF!,Data!#REF!,(IF(B35=Data!B29,Data!I29,(IF(B35=Data!B35,Data!I35,(IF(B35=Data!#REF!,Data!#REF!,(IF(B35=Data!#REF!,Data!#REF!,(IF(B35=Data!B48,Data!I48,Data!#REF!)))))))))))))))&amp;IF(B35=Data!B50,Data!I50,(IF(B35=Data!#REF!,Data!#REF!,(IF(B35=Data!B6,Data!I6,(IF(B35=Data!B7,Data!I7,(IF(B35=Data!#REF!,Data!#REF!,(IF(B35=Data!#REF!,Data!I868,(IF(B35=Data!#REF!,Data!#REF!,(IF(B35=Data!#REF!,Data!#REF!,Data!#REF!)))))))))))))))&amp;IF(B35=Data!#REF!,Data!#REF!,(IF(B35=Data!#REF!,Data!#REF!,(IF(B35=Data!#REF!,Data!#REF!,(IF(B35=Data!#REF!,Data!#REF!,(IF(B35=Data!#REF!,Data!#REF!,Data!#REF!)))))))))</f>
        <v>#REF!</v>
      </c>
      <c r="S35" s="99"/>
      <c r="T35" s="98" t="e">
        <f>IF(B35=Data!#REF!,Data!#REF!,(IF(B35=Data!#REF!,Data!#REF!,(IF(B35=Data!#REF!,Data!#REF!,(IF(B35=Data!B29,Data!J29,(IF(B35=Data!B35,Data!J35,(IF(B35=Data!#REF!,Data!#REF!,(IF(B35=Data!#REF!,Data!#REF!,(IF(B35=Data!B48,Data!J48,Data!#REF!)))))))))))))))&amp;IF(B35=Data!B50,Data!J50,(IF(B35=Data!#REF!,Data!#REF!,(IF(B35=Data!B6,Data!J6,(IF(B35=Data!B7,Data!J7,(IF(B35=Data!#REF!,Data!#REF!,(IF(B35=Data!#REF!,Data!J868,(IF(B35=Data!#REF!,Data!#REF!,(IF(B35=Data!#REF!,Data!#REF!,Data!#REF!)))))))))))))))&amp;IF(B35=Data!#REF!,Data!#REF!,(IF(B35=Data!#REF!,Data!#REF!,(IF(B35=Data!#REF!,Data!#REF!,(IF(B35=Data!#REF!,Data!#REF!,(IF(B35=Data!#REF!,Data!#REF!,Data!#REF!)))))))))</f>
        <v>#REF!</v>
      </c>
      <c r="U35" s="127" t="str">
        <f>IF(D35="","",VLOOKUP(B35,Data!$B$5:$J$356,9,FALSE)*D35)</f>
        <v/>
      </c>
    </row>
    <row r="36" spans="1:21" ht="14">
      <c r="A36" s="90"/>
      <c r="B36" s="91"/>
      <c r="C36" s="124" t="str">
        <f>IF(D36="","",VLOOKUP(B36,Data!$B$5:$L$356,2,FALSE))</f>
        <v/>
      </c>
      <c r="D36" s="92"/>
      <c r="E36" s="92"/>
      <c r="F36" s="124" t="str">
        <f>IF(D36="","",VLOOKUP(B36,Data!$B$5:$L$356,11,FALSE))</f>
        <v/>
      </c>
      <c r="G36" s="95" t="str">
        <f t="shared" si="0"/>
        <v>-</v>
      </c>
      <c r="H36" s="93" t="str">
        <f>IF(D36="","",VLOOKUP(B36,Data!$B$5:$D$356,3,FALSE))</f>
        <v/>
      </c>
      <c r="I36" s="93" t="str">
        <f>IF(D36="","",VLOOKUP(B36,Data!$B$5:$M$356,12,FALSE))</f>
        <v/>
      </c>
      <c r="J36" s="124" t="str">
        <f>IF(D36="","",VLOOKUP(B36,Data!$B$5:$E$356,4,FALSE)*D36)</f>
        <v/>
      </c>
      <c r="K36" s="124" t="str">
        <f>IF(D36="","",VLOOKUP(B36,Data!$B$5:$F$356,5,FALSE)*D36)</f>
        <v/>
      </c>
      <c r="L36" s="95" t="e">
        <f>IF(B36=Data!#REF!,Data!#REF!,(IF(B36=Data!B27,Data!G27,(IF(B36=Data!#REF!,Data!#REF!,(IF(B36=Data!#REF!,Data!#REF!,(IF(B36=Data!#REF!,Data!#REF!,(IF(B36=Data!#REF!,Data!#REF!,(IF(B36=Data!#REF!,Data!#REF!,(IF(B36=Data!#REF!,Data!#REF!,Data!#REF!)))))))))))))))&amp;IF(B36=Data!#REF!,Data!#REF!,(IF(B36=Data!#REF!,Data!#REF!,(IF(B36=Data!#REF!,Data!#REF!,(IF(B36=Data!#REF!,Data!#REF!,(IF(B36=Data!B5,Data!G5,(IF(B36=Data!B7,Data!G863,(IF(B36=Data!#REF!,Data!#REF!,(IF(B36=Data!#REF!,Data!#REF!,Data!#REF!)))))))))))))))&amp;IF(B36=Data!#REF!,Data!#REF!,(IF(B36=Data!#REF!,Data!#REF!,(IF(B36=Data!#REF!,Data!#REF!,(IF(B36=Data!#REF!,Data!#REF!,(IF(B36=Data!#REF!,Data!#REF!,Data!#REF!)))))))))</f>
        <v>#REF!</v>
      </c>
      <c r="M36" s="96"/>
      <c r="N36" s="97"/>
      <c r="O36" s="98" t="e">
        <f>IF(B36=Data!#REF!,Data!#REF!,(IF(B36=Data!B27,Data!H27,(IF(B36=Data!#REF!,Data!#REF!,(IF(B36=Data!#REF!,Data!#REF!,(IF(B36=Data!#REF!,Data!#REF!,(IF(B36=Data!#REF!,Data!#REF!,(IF(B36=Data!#REF!,Data!#REF!,(IF(B36=Data!#REF!,Data!#REF!,Data!#REF!)))))))))))))))&amp;IF(B36=Data!#REF!,Data!#REF!,(IF(B36=Data!#REF!,Data!#REF!,(IF(B36=Data!#REF!,Data!#REF!,(IF(B36=Data!#REF!,Data!#REF!,(IF(B36=Data!B5,Data!H5,(IF(B36=Data!B7,Data!H863,(IF(B36=Data!#REF!,Data!#REF!,(IF(B36=Data!#REF!,Data!#REF!,Data!#REF!)))))))))))))))&amp;IF(B36=Data!#REF!,Data!#REF!,(IF(B36=Data!#REF!,Data!#REF!,(IF(B36=Data!#REF!,Data!#REF!,(IF(B36=Data!#REF!,Data!#REF!,(IF(B36=Data!#REF!,Data!#REF!,Data!#REF!)))))))))</f>
        <v>#REF!</v>
      </c>
      <c r="P36" s="97"/>
      <c r="Q36" s="97"/>
      <c r="R36" s="98" t="e">
        <f>IF(B36=Data!#REF!,Data!#REF!,(IF(B36=Data!B27,Data!I27,(IF(B36=Data!#REF!,Data!#REF!,(IF(B36=Data!#REF!,Data!#REF!,(IF(B36=Data!#REF!,Data!#REF!,(IF(B36=Data!#REF!,Data!#REF!,(IF(B36=Data!#REF!,Data!#REF!,(IF(B36=Data!#REF!,Data!#REF!,Data!#REF!)))))))))))))))&amp;IF(B36=Data!#REF!,Data!#REF!,(IF(B36=Data!#REF!,Data!#REF!,(IF(B36=Data!#REF!,Data!#REF!,(IF(B36=Data!#REF!,Data!#REF!,(IF(B36=Data!B5,Data!I5,(IF(B36=Data!B7,Data!I863,(IF(B36=Data!#REF!,Data!#REF!,(IF(B36=Data!#REF!,Data!#REF!,Data!#REF!)))))))))))))))&amp;IF(B36=Data!#REF!,Data!#REF!,(IF(B36=Data!#REF!,Data!#REF!,(IF(B36=Data!#REF!,Data!#REF!,(IF(B36=Data!#REF!,Data!#REF!,(IF(B36=Data!#REF!,Data!#REF!,Data!#REF!)))))))))</f>
        <v>#REF!</v>
      </c>
      <c r="S36" s="99"/>
      <c r="T36" s="98" t="e">
        <f>IF(B36=Data!#REF!,Data!#REF!,(IF(B36=Data!B27,Data!J27,(IF(B36=Data!#REF!,Data!#REF!,(IF(B36=Data!#REF!,Data!#REF!,(IF(B36=Data!#REF!,Data!#REF!,(IF(B36=Data!#REF!,Data!#REF!,(IF(B36=Data!#REF!,Data!#REF!,(IF(B36=Data!#REF!,Data!#REF!,Data!#REF!)))))))))))))))&amp;IF(B36=Data!#REF!,Data!#REF!,(IF(B36=Data!#REF!,Data!#REF!,(IF(B36=Data!#REF!,Data!#REF!,(IF(B36=Data!#REF!,Data!#REF!,(IF(B36=Data!B5,Data!J5,(IF(B36=Data!B7,Data!J863,(IF(B36=Data!#REF!,Data!#REF!,(IF(B36=Data!#REF!,Data!#REF!,Data!#REF!)))))))))))))))&amp;IF(B36=Data!#REF!,Data!#REF!,(IF(B36=Data!#REF!,Data!#REF!,(IF(B36=Data!#REF!,Data!#REF!,(IF(B36=Data!#REF!,Data!#REF!,(IF(B36=Data!#REF!,Data!#REF!,Data!#REF!)))))))))</f>
        <v>#REF!</v>
      </c>
      <c r="U36" s="127" t="str">
        <f>IF(D36="","",VLOOKUP(B36,Data!$B$5:$J$356,9,FALSE)*D36)</f>
        <v/>
      </c>
    </row>
    <row r="37" spans="1:21" ht="14">
      <c r="A37" s="90"/>
      <c r="B37" s="91"/>
      <c r="C37" s="124" t="str">
        <f>IF(D37="","",VLOOKUP(B37,Data!$B$5:$L$356,2,FALSE))</f>
        <v/>
      </c>
      <c r="D37" s="92"/>
      <c r="E37" s="92"/>
      <c r="F37" s="124" t="str">
        <f>IF(D37="","",VLOOKUP(B37,Data!$B$5:$L$356,11,FALSE))</f>
        <v/>
      </c>
      <c r="G37" s="95" t="str">
        <f t="shared" si="0"/>
        <v>-</v>
      </c>
      <c r="H37" s="93" t="str">
        <f>IF(D37="","",VLOOKUP(B37,Data!$B$5:$D$356,3,FALSE))</f>
        <v/>
      </c>
      <c r="I37" s="93" t="str">
        <f>IF(D37="","",VLOOKUP(B37,Data!$B$5:$M$356,12,FALSE))</f>
        <v/>
      </c>
      <c r="J37" s="124" t="str">
        <f>IF(D37="","",VLOOKUP(B37,Data!$B$5:$E$356,4,FALSE)*D37)</f>
        <v/>
      </c>
      <c r="K37" s="124" t="str">
        <f>IF(D37="","",VLOOKUP(B37,Data!$B$5:$F$356,5,FALSE)*D37)</f>
        <v/>
      </c>
      <c r="L37" s="95" t="e">
        <f>IF(B37=Data!#REF!,Data!#REF!,(IF(B37=Data!B28,Data!G28,(IF(B37=Data!#REF!,Data!#REF!,(IF(B37=Data!#REF!,Data!#REF!,(IF(B37=Data!B29,Data!G29,(IF(B37=Data!#REF!,Data!#REF!,(IF(B37=Data!#REF!,Data!#REF!,(IF(B37=Data!#REF!,Data!#REF!,Data!#REF!)))))))))))))))&amp;IF(B37=Data!#REF!,Data!#REF!,(IF(B37=Data!B47,Data!G47,(IF(B37=Data!#REF!,Data!#REF!,(IF(B37=Data!B5,Data!G5,(IF(B37=Data!B6,Data!G6,(IF(B37=Data!#REF!,Data!G864,(IF(B37=Data!#REF!,Data!#REF!,(IF(B37=Data!#REF!,Data!#REF!,Data!#REF!)))))))))))))))&amp;IF(B37=Data!#REF!,Data!#REF!,(IF(B37=Data!#REF!,Data!#REF!,(IF(B37=Data!#REF!,Data!#REF!,(IF(B37=Data!#REF!,Data!#REF!,(IF(B37=Data!#REF!,Data!#REF!,Data!#REF!)))))))))</f>
        <v>#REF!</v>
      </c>
      <c r="M37" s="96"/>
      <c r="N37" s="97"/>
      <c r="O37" s="98" t="e">
        <f>IF(B37=Data!#REF!,Data!#REF!,(IF(B37=Data!B28,Data!H28,(IF(B37=Data!#REF!,Data!#REF!,(IF(B37=Data!#REF!,Data!#REF!,(IF(B37=Data!B29,Data!H29,(IF(B37=Data!#REF!,Data!#REF!,(IF(B37=Data!#REF!,Data!#REF!,(IF(B37=Data!#REF!,Data!#REF!,Data!#REF!)))))))))))))))&amp;IF(B37=Data!#REF!,Data!#REF!,(IF(B37=Data!B47,Data!H47,(IF(B37=Data!#REF!,Data!#REF!,(IF(B37=Data!B5,Data!H5,(IF(B37=Data!B6,Data!H6,(IF(B37=Data!#REF!,Data!H864,(IF(B37=Data!#REF!,Data!#REF!,(IF(B37=Data!#REF!,Data!#REF!,Data!#REF!)))))))))))))))&amp;IF(B37=Data!#REF!,Data!#REF!,(IF(B37=Data!#REF!,Data!#REF!,(IF(B37=Data!#REF!,Data!#REF!,(IF(B37=Data!#REF!,Data!#REF!,(IF(B37=Data!#REF!,Data!#REF!,Data!#REF!)))))))))</f>
        <v>#REF!</v>
      </c>
      <c r="P37" s="97"/>
      <c r="Q37" s="97"/>
      <c r="R37" s="98" t="e">
        <f>IF(B37=Data!#REF!,Data!#REF!,(IF(B37=Data!B28,Data!I28,(IF(B37=Data!#REF!,Data!#REF!,(IF(B37=Data!#REF!,Data!#REF!,(IF(B37=Data!B29,Data!I29,(IF(B37=Data!#REF!,Data!#REF!,(IF(B37=Data!#REF!,Data!#REF!,(IF(B37=Data!#REF!,Data!#REF!,Data!#REF!)))))))))))))))&amp;IF(B37=Data!#REF!,Data!#REF!,(IF(B37=Data!B47,Data!I47,(IF(B37=Data!#REF!,Data!#REF!,(IF(B37=Data!B5,Data!I5,(IF(B37=Data!B6,Data!I6,(IF(B37=Data!#REF!,Data!I864,(IF(B37=Data!#REF!,Data!#REF!,(IF(B37=Data!#REF!,Data!#REF!,Data!#REF!)))))))))))))))&amp;IF(B37=Data!#REF!,Data!#REF!,(IF(B37=Data!#REF!,Data!#REF!,(IF(B37=Data!#REF!,Data!#REF!,(IF(B37=Data!#REF!,Data!#REF!,(IF(B37=Data!#REF!,Data!#REF!,Data!#REF!)))))))))</f>
        <v>#REF!</v>
      </c>
      <c r="S37" s="99"/>
      <c r="T37" s="98" t="e">
        <f>IF(B37=Data!#REF!,Data!#REF!,(IF(B37=Data!B28,Data!J28,(IF(B37=Data!#REF!,Data!#REF!,(IF(B37=Data!#REF!,Data!#REF!,(IF(B37=Data!B29,Data!J29,(IF(B37=Data!#REF!,Data!#REF!,(IF(B37=Data!#REF!,Data!#REF!,(IF(B37=Data!#REF!,Data!#REF!,Data!#REF!)))))))))))))))&amp;IF(B37=Data!#REF!,Data!#REF!,(IF(B37=Data!B47,Data!J47,(IF(B37=Data!#REF!,Data!#REF!,(IF(B37=Data!B5,Data!J5,(IF(B37=Data!B6,Data!J6,(IF(B37=Data!#REF!,Data!J864,(IF(B37=Data!#REF!,Data!#REF!,(IF(B37=Data!#REF!,Data!#REF!,Data!#REF!)))))))))))))))&amp;IF(B37=Data!#REF!,Data!#REF!,(IF(B37=Data!#REF!,Data!#REF!,(IF(B37=Data!#REF!,Data!#REF!,(IF(B37=Data!#REF!,Data!#REF!,(IF(B37=Data!#REF!,Data!#REF!,Data!#REF!)))))))))</f>
        <v>#REF!</v>
      </c>
      <c r="U37" s="127" t="str">
        <f>IF(D37="","",VLOOKUP(B37,Data!$B$5:$J$356,9,FALSE)*D37)</f>
        <v/>
      </c>
    </row>
    <row r="38" spans="1:21" ht="14">
      <c r="A38" s="90"/>
      <c r="B38" s="91"/>
      <c r="C38" s="124" t="str">
        <f>IF(D38="","",VLOOKUP(B38,Data!$B$5:$L$356,2,FALSE))</f>
        <v/>
      </c>
      <c r="D38" s="92"/>
      <c r="E38" s="92"/>
      <c r="F38" s="124" t="str">
        <f>IF(D38="","",VLOOKUP(B38,Data!$B$5:$L$356,11,FALSE))</f>
        <v/>
      </c>
      <c r="G38" s="95" t="str">
        <f t="shared" si="0"/>
        <v>-</v>
      </c>
      <c r="H38" s="93" t="str">
        <f>IF(D38="","",VLOOKUP(B38,Data!$B$5:$D$356,3,FALSE))</f>
        <v/>
      </c>
      <c r="I38" s="93" t="str">
        <f>IF(D38="","",VLOOKUP(B38,Data!$B$5:$M$356,12,FALSE))</f>
        <v/>
      </c>
      <c r="J38" s="124" t="str">
        <f>IF(D38="","",VLOOKUP(B38,Data!$B$5:$E$356,4,FALSE)*D38)</f>
        <v/>
      </c>
      <c r="K38" s="124" t="str">
        <f>IF(D38="","",VLOOKUP(B38,Data!$B$5:$F$356,5,FALSE)*D38)</f>
        <v/>
      </c>
      <c r="L38" s="95" t="e">
        <f>IF(B38=Data!B27,Data!G27,(IF(B38=Data!#REF!,Data!#REF!,(IF(B38=Data!#REF!,Data!#REF!,(IF(B38=Data!#REF!,Data!#REF!,(IF(B38=Data!B31,Data!G31,(IF(B38=Data!#REF!,Data!#REF!,(IF(B38=Data!#REF!,Data!#REF!,(IF(B38=Data!#REF!,Data!#REF!,Data!#REF!)))))))))))))))&amp;IF(B38=Data!B47,Data!G47,(IF(B38=Data!B48,Data!G48,(IF(B38=Data!B5,Data!G5,(IF(B38=Data!B6,Data!G6,(IF(B38=Data!B7,Data!G7,(IF(B38=Data!#REF!,Data!G865,(IF(B38=Data!#REF!,Data!#REF!,(IF(B38=Data!#REF!,Data!#REF!,Data!#REF!)))))))))))))))&amp;IF(B38=Data!#REF!,Data!#REF!,(IF(B38=Data!#REF!,Data!#REF!,(IF(B38=Data!#REF!,Data!#REF!,(IF(B38=Data!#REF!,Data!#REF!,(IF(B38=Data!#REF!,Data!#REF!,Data!#REF!)))))))))</f>
        <v>#REF!</v>
      </c>
      <c r="M38" s="96"/>
      <c r="N38" s="97"/>
      <c r="O38" s="98" t="e">
        <f>IF(B38=Data!B27,Data!H27,(IF(B38=Data!#REF!,Data!#REF!,(IF(B38=Data!#REF!,Data!#REF!,(IF(B38=Data!#REF!,Data!#REF!,(IF(B38=Data!B31,Data!H31,(IF(B38=Data!#REF!,Data!#REF!,(IF(B38=Data!#REF!,Data!#REF!,(IF(B38=Data!#REF!,Data!#REF!,Data!#REF!)))))))))))))))&amp;IF(B38=Data!B47,Data!H47,(IF(B38=Data!B48,Data!H48,(IF(B38=Data!B5,Data!H5,(IF(B38=Data!B6,Data!H6,(IF(B38=Data!B7,Data!H7,(IF(B38=Data!#REF!,Data!H865,(IF(B38=Data!#REF!,Data!#REF!,(IF(B38=Data!#REF!,Data!#REF!,Data!#REF!)))))))))))))))&amp;IF(B38=Data!#REF!,Data!#REF!,(IF(B38=Data!#REF!,Data!#REF!,(IF(B38=Data!#REF!,Data!#REF!,(IF(B38=Data!#REF!,Data!#REF!,(IF(B38=Data!#REF!,Data!#REF!,Data!#REF!)))))))))</f>
        <v>#REF!</v>
      </c>
      <c r="P38" s="97"/>
      <c r="Q38" s="97"/>
      <c r="R38" s="98" t="e">
        <f>IF(B38=Data!B27,Data!I27,(IF(B38=Data!#REF!,Data!#REF!,(IF(B38=Data!#REF!,Data!#REF!,(IF(B38=Data!#REF!,Data!#REF!,(IF(B38=Data!B31,Data!I31,(IF(B38=Data!#REF!,Data!#REF!,(IF(B38=Data!#REF!,Data!#REF!,(IF(B38=Data!#REF!,Data!#REF!,Data!#REF!)))))))))))))))&amp;IF(B38=Data!B47,Data!I47,(IF(B38=Data!B48,Data!I48,(IF(B38=Data!B5,Data!I5,(IF(B38=Data!B6,Data!I6,(IF(B38=Data!B7,Data!I7,(IF(B38=Data!#REF!,Data!I865,(IF(B38=Data!#REF!,Data!#REF!,(IF(B38=Data!#REF!,Data!#REF!,Data!#REF!)))))))))))))))&amp;IF(B38=Data!#REF!,Data!#REF!,(IF(B38=Data!#REF!,Data!#REF!,(IF(B38=Data!#REF!,Data!#REF!,(IF(B38=Data!#REF!,Data!#REF!,(IF(B38=Data!#REF!,Data!#REF!,Data!#REF!)))))))))</f>
        <v>#REF!</v>
      </c>
      <c r="S38" s="99"/>
      <c r="T38" s="98" t="e">
        <f>IF(B38=Data!B27,Data!J27,(IF(B38=Data!#REF!,Data!#REF!,(IF(B38=Data!#REF!,Data!#REF!,(IF(B38=Data!#REF!,Data!#REF!,(IF(B38=Data!B31,Data!J31,(IF(B38=Data!#REF!,Data!#REF!,(IF(B38=Data!#REF!,Data!#REF!,(IF(B38=Data!#REF!,Data!#REF!,Data!#REF!)))))))))))))))&amp;IF(B38=Data!B47,Data!J47,(IF(B38=Data!B48,Data!J48,(IF(B38=Data!B5,Data!J5,(IF(B38=Data!B6,Data!J6,(IF(B38=Data!B7,Data!J7,(IF(B38=Data!#REF!,Data!J865,(IF(B38=Data!#REF!,Data!#REF!,(IF(B38=Data!#REF!,Data!#REF!,Data!#REF!)))))))))))))))&amp;IF(B38=Data!#REF!,Data!#REF!,(IF(B38=Data!#REF!,Data!#REF!,(IF(B38=Data!#REF!,Data!#REF!,(IF(B38=Data!#REF!,Data!#REF!,(IF(B38=Data!#REF!,Data!#REF!,Data!#REF!)))))))))</f>
        <v>#REF!</v>
      </c>
      <c r="U38" s="127" t="str">
        <f>IF(D38="","",VLOOKUP(B38,Data!$B$5:$J$356,9,FALSE)*D38)</f>
        <v/>
      </c>
    </row>
    <row r="39" spans="1:21" ht="14">
      <c r="A39" s="90"/>
      <c r="B39" s="101"/>
      <c r="C39" s="124" t="str">
        <f>IF(D39="","",VLOOKUP(B39,Data!$B$5:$L$356,2,FALSE))</f>
        <v/>
      </c>
      <c r="D39" s="92"/>
      <c r="E39" s="92"/>
      <c r="F39" s="124" t="str">
        <f>IF(D39="","",VLOOKUP(B39,Data!$B$5:$L$356,11,FALSE))</f>
        <v/>
      </c>
      <c r="G39" s="95" t="str">
        <f t="shared" si="0"/>
        <v>-</v>
      </c>
      <c r="H39" s="93" t="str">
        <f>IF(D39="","",VLOOKUP(B39,Data!$B$5:$D$356,3,FALSE))</f>
        <v/>
      </c>
      <c r="I39" s="93" t="str">
        <f>IF(D39="","",VLOOKUP(B39,Data!$B$5:$M$356,12,FALSE))</f>
        <v/>
      </c>
      <c r="J39" s="124" t="str">
        <f>IF(D39="","",VLOOKUP(B39,Data!$B$5:$E$356,4,FALSE)*D39)</f>
        <v/>
      </c>
      <c r="K39" s="124" t="str">
        <f>IF(D39="","",VLOOKUP(B39,Data!$B$5:$F$356,5,FALSE)*D39)</f>
        <v/>
      </c>
      <c r="L39" s="95" t="e">
        <f>IF(B39=Data!B28,Data!G28,(IF(B39=Data!#REF!,Data!#REF!,(IF(B39=Data!#REF!,Data!#REF!,(IF(B39=Data!#REF!,Data!#REF!,(IF(B39=Data!B32,Data!G32,(IF(B39=Data!#REF!,Data!#REF!,(IF(B39=Data!#REF!,Data!#REF!,(IF(B39=Data!#REF!,Data!#REF!,Data!#REF!)))))))))))))))&amp;IF(B39=Data!B48,Data!G48,(IF(B39=Data!B49,Data!G49,(IF(B39=Data!B6,Data!G6,(IF(B39=Data!B7,Data!G7,(IF(B39=Data!#REF!,Data!#REF!,(IF(B39=Data!#REF!,Data!G866,(IF(B39=Data!#REF!,Data!#REF!,(IF(B39=Data!#REF!,Data!#REF!,Data!#REF!)))))))))))))))&amp;IF(B39=Data!#REF!,Data!#REF!,(IF(B39=Data!#REF!,Data!#REF!,(IF(B39=Data!#REF!,Data!#REF!,(IF(B39=Data!#REF!,Data!#REF!,(IF(B39=Data!#REF!,Data!#REF!,Data!#REF!)))))))))</f>
        <v>#REF!</v>
      </c>
      <c r="M39" s="96"/>
      <c r="N39" s="97"/>
      <c r="O39" s="98" t="e">
        <f>IF(B39=Data!B28,Data!H28,(IF(B39=Data!#REF!,Data!#REF!,(IF(B39=Data!#REF!,Data!#REF!,(IF(B39=Data!#REF!,Data!#REF!,(IF(B39=Data!B32,Data!H32,(IF(B39=Data!#REF!,Data!#REF!,(IF(B39=Data!#REF!,Data!#REF!,(IF(B39=Data!#REF!,Data!#REF!,Data!#REF!)))))))))))))))&amp;IF(B39=Data!B48,Data!H48,(IF(B39=Data!B49,Data!H49,(IF(B39=Data!B6,Data!H6,(IF(B39=Data!B7,Data!H7,(IF(B39=Data!#REF!,Data!#REF!,(IF(B39=Data!#REF!,Data!H866,(IF(B39=Data!#REF!,Data!#REF!,(IF(B39=Data!#REF!,Data!#REF!,Data!#REF!)))))))))))))))&amp;IF(B39=Data!#REF!,Data!#REF!,(IF(B39=Data!#REF!,Data!#REF!,(IF(B39=Data!#REF!,Data!#REF!,(IF(B39=Data!#REF!,Data!#REF!,(IF(B39=Data!#REF!,Data!#REF!,Data!#REF!)))))))))</f>
        <v>#REF!</v>
      </c>
      <c r="P39" s="97"/>
      <c r="Q39" s="97"/>
      <c r="R39" s="98" t="e">
        <f>IF(B39=Data!B28,Data!I28,(IF(B39=Data!#REF!,Data!#REF!,(IF(B39=Data!#REF!,Data!#REF!,(IF(B39=Data!#REF!,Data!#REF!,(IF(B39=Data!B32,Data!I32,(IF(B39=Data!#REF!,Data!#REF!,(IF(B39=Data!#REF!,Data!#REF!,(IF(B39=Data!#REF!,Data!#REF!,Data!#REF!)))))))))))))))&amp;IF(B39=Data!B48,Data!I48,(IF(B39=Data!B49,Data!I49,(IF(B39=Data!B6,Data!I6,(IF(B39=Data!B7,Data!I7,(IF(B39=Data!#REF!,Data!#REF!,(IF(B39=Data!#REF!,Data!I866,(IF(B39=Data!#REF!,Data!#REF!,(IF(B39=Data!#REF!,Data!#REF!,Data!#REF!)))))))))))))))&amp;IF(B39=Data!#REF!,Data!#REF!,(IF(B39=Data!#REF!,Data!#REF!,(IF(B39=Data!#REF!,Data!#REF!,(IF(B39=Data!#REF!,Data!#REF!,(IF(B39=Data!#REF!,Data!#REF!,Data!#REF!)))))))))</f>
        <v>#REF!</v>
      </c>
      <c r="S39" s="99"/>
      <c r="T39" s="98" t="e">
        <f>IF(B39=Data!B28,Data!J28,(IF(B39=Data!#REF!,Data!#REF!,(IF(B39=Data!#REF!,Data!#REF!,(IF(B39=Data!#REF!,Data!#REF!,(IF(B39=Data!B32,Data!J32,(IF(B39=Data!#REF!,Data!#REF!,(IF(B39=Data!#REF!,Data!#REF!,(IF(B39=Data!#REF!,Data!#REF!,Data!#REF!)))))))))))))))&amp;IF(B39=Data!B48,Data!J48,(IF(B39=Data!B49,Data!J49,(IF(B39=Data!B6,Data!J6,(IF(B39=Data!B7,Data!J7,(IF(B39=Data!#REF!,Data!#REF!,(IF(B39=Data!#REF!,Data!J866,(IF(B39=Data!#REF!,Data!#REF!,(IF(B39=Data!#REF!,Data!#REF!,Data!#REF!)))))))))))))))&amp;IF(B39=Data!#REF!,Data!#REF!,(IF(B39=Data!#REF!,Data!#REF!,(IF(B39=Data!#REF!,Data!#REF!,(IF(B39=Data!#REF!,Data!#REF!,(IF(B39=Data!#REF!,Data!#REF!,Data!#REF!)))))))))</f>
        <v>#REF!</v>
      </c>
      <c r="U39" s="127" t="str">
        <f>IF(D39="","",VLOOKUP(B39,Data!$B$5:$J$356,9,FALSE)*D39)</f>
        <v/>
      </c>
    </row>
    <row r="40" spans="1:21" ht="14">
      <c r="A40" s="90"/>
      <c r="B40" s="101"/>
      <c r="C40" s="124" t="str">
        <f>IF(D40="","",VLOOKUP(B40,Data!$B$5:$L$356,2,FALSE))</f>
        <v/>
      </c>
      <c r="D40" s="92"/>
      <c r="E40" s="92"/>
      <c r="F40" s="124" t="str">
        <f>IF(D40="","",VLOOKUP(B40,Data!$B$5:$L$356,11,FALSE))</f>
        <v/>
      </c>
      <c r="G40" s="95" t="str">
        <f t="shared" si="0"/>
        <v>-</v>
      </c>
      <c r="H40" s="93" t="str">
        <f>IF(D40="","",VLOOKUP(B40,Data!$B$5:$D$356,3,FALSE))</f>
        <v/>
      </c>
      <c r="I40" s="93" t="str">
        <f>IF(D40="","",VLOOKUP(B40,Data!$B$5:$M$356,12,FALSE))</f>
        <v/>
      </c>
      <c r="J40" s="124" t="str">
        <f>IF(D40="","",VLOOKUP(B40,Data!$B$5:$E$356,4,FALSE)*D40)</f>
        <v/>
      </c>
      <c r="K40" s="124" t="str">
        <f>IF(D40="","",VLOOKUP(B40,Data!$B$5:$F$356,5,FALSE)*D40)</f>
        <v/>
      </c>
      <c r="L40" s="95" t="e">
        <f>IF(B40=Data!#REF!,Data!#REF!,(IF(B40=Data!#REF!,Data!#REF!,(IF(B40=Data!#REF!,Data!#REF!,(IF(B40=Data!#REF!,Data!#REF!,(IF(B40=Data!B34,Data!G34,(IF(B40=Data!#REF!,Data!#REF!,(IF(B40=Data!#REF!,Data!#REF!,(IF(B40=Data!B47,Data!G47,Data!#REF!)))))))))))))))&amp;IF(B40=Data!B49,Data!G49,(IF(B40=Data!B50,Data!G50,(IF(B40=Data!B7,Data!G7,(IF(B40=Data!#REF!,Data!#REF!,(IF(B40=Data!#REF!,Data!#REF!,(IF(B40=Data!#REF!,Data!G867,(IF(B40=Data!#REF!,Data!#REF!,(IF(B40=Data!#REF!,Data!#REF!,Data!#REF!)))))))))))))))&amp;IF(B40=Data!#REF!,Data!#REF!,(IF(B40=Data!#REF!,Data!#REF!,(IF(B40=Data!#REF!,Data!#REF!,(IF(B40=Data!#REF!,Data!#REF!,(IF(B40=Data!#REF!,Data!#REF!,Data!#REF!)))))))))</f>
        <v>#REF!</v>
      </c>
      <c r="M40" s="96"/>
      <c r="N40" s="97"/>
      <c r="O40" s="98" t="e">
        <f>IF(B40=Data!#REF!,Data!#REF!,(IF(B40=Data!#REF!,Data!#REF!,(IF(B40=Data!#REF!,Data!#REF!,(IF(B40=Data!#REF!,Data!#REF!,(IF(B40=Data!B34,Data!H34,(IF(B40=Data!#REF!,Data!#REF!,(IF(B40=Data!#REF!,Data!#REF!,(IF(B40=Data!B47,Data!H47,Data!#REF!)))))))))))))))&amp;IF(B40=Data!B49,Data!H49,(IF(B40=Data!B50,Data!H50,(IF(B40=Data!B7,Data!H7,(IF(B40=Data!#REF!,Data!#REF!,(IF(B40=Data!#REF!,Data!#REF!,(IF(B40=Data!#REF!,Data!H867,(IF(B40=Data!#REF!,Data!#REF!,(IF(B40=Data!#REF!,Data!#REF!,Data!#REF!)))))))))))))))&amp;IF(B40=Data!#REF!,Data!#REF!,(IF(B40=Data!#REF!,Data!#REF!,(IF(B40=Data!#REF!,Data!#REF!,(IF(B40=Data!#REF!,Data!#REF!,(IF(B40=Data!#REF!,Data!#REF!,Data!#REF!)))))))))</f>
        <v>#REF!</v>
      </c>
      <c r="P40" s="97"/>
      <c r="Q40" s="97"/>
      <c r="R40" s="98" t="e">
        <f>IF(B40=Data!#REF!,Data!#REF!,(IF(B40=Data!#REF!,Data!#REF!,(IF(B40=Data!#REF!,Data!#REF!,(IF(B40=Data!#REF!,Data!#REF!,(IF(B40=Data!B34,Data!I34,(IF(B40=Data!#REF!,Data!#REF!,(IF(B40=Data!#REF!,Data!#REF!,(IF(B40=Data!B47,Data!I47,Data!#REF!)))))))))))))))&amp;IF(B40=Data!B49,Data!I49,(IF(B40=Data!B50,Data!I50,(IF(B40=Data!B7,Data!I7,(IF(B40=Data!#REF!,Data!#REF!,(IF(B40=Data!#REF!,Data!#REF!,(IF(B40=Data!#REF!,Data!I867,(IF(B40=Data!#REF!,Data!#REF!,(IF(B40=Data!#REF!,Data!#REF!,Data!#REF!)))))))))))))))&amp;IF(B40=Data!#REF!,Data!#REF!,(IF(B40=Data!#REF!,Data!#REF!,(IF(B40=Data!#REF!,Data!#REF!,(IF(B40=Data!#REF!,Data!#REF!,(IF(B40=Data!#REF!,Data!#REF!,Data!#REF!)))))))))</f>
        <v>#REF!</v>
      </c>
      <c r="S40" s="99"/>
      <c r="T40" s="98" t="e">
        <f>IF(B40=Data!#REF!,Data!#REF!,(IF(B40=Data!#REF!,Data!#REF!,(IF(B40=Data!#REF!,Data!#REF!,(IF(B40=Data!#REF!,Data!#REF!,(IF(B40=Data!B34,Data!J34,(IF(B40=Data!#REF!,Data!#REF!,(IF(B40=Data!#REF!,Data!#REF!,(IF(B40=Data!B47,Data!J47,Data!#REF!)))))))))))))))&amp;IF(B40=Data!B49,Data!J49,(IF(B40=Data!B50,Data!J50,(IF(B40=Data!B7,Data!J7,(IF(B40=Data!#REF!,Data!#REF!,(IF(B40=Data!#REF!,Data!#REF!,(IF(B40=Data!#REF!,Data!J867,(IF(B40=Data!#REF!,Data!#REF!,(IF(B40=Data!#REF!,Data!#REF!,Data!#REF!)))))))))))))))&amp;IF(B40=Data!#REF!,Data!#REF!,(IF(B40=Data!#REF!,Data!#REF!,(IF(B40=Data!#REF!,Data!#REF!,(IF(B40=Data!#REF!,Data!#REF!,(IF(B40=Data!#REF!,Data!#REF!,Data!#REF!)))))))))</f>
        <v>#REF!</v>
      </c>
      <c r="U40" s="127" t="str">
        <f>IF(D40="","",VLOOKUP(B40,Data!$B$5:$J$356,9,FALSE)*D40)</f>
        <v/>
      </c>
    </row>
    <row r="41" spans="1:21" ht="14">
      <c r="A41" s="90"/>
      <c r="B41" s="101"/>
      <c r="C41" s="124" t="str">
        <f>IF(D41="","",VLOOKUP(B41,Data!$B$5:$L$356,2,FALSE))</f>
        <v/>
      </c>
      <c r="D41" s="92"/>
      <c r="E41" s="92"/>
      <c r="F41" s="124" t="str">
        <f>IF(D41="","",VLOOKUP(B41,Data!$B$5:$L$356,11,FALSE))</f>
        <v/>
      </c>
      <c r="G41" s="95" t="str">
        <f t="shared" si="0"/>
        <v>-</v>
      </c>
      <c r="H41" s="93" t="str">
        <f>IF(D41="","",VLOOKUP(B41,Data!$B$5:$D$356,3,FALSE))</f>
        <v/>
      </c>
      <c r="I41" s="93" t="str">
        <f>IF(D41="","",VLOOKUP(B41,Data!$B$5:$M$356,12,FALSE))</f>
        <v/>
      </c>
      <c r="J41" s="124" t="str">
        <f>IF(D41="","",VLOOKUP(B41,Data!$B$5:$E$356,4,FALSE)*D41)</f>
        <v/>
      </c>
      <c r="K41" s="124" t="str">
        <f>IF(D41="","",VLOOKUP(B41,Data!$B$5:$F$356,5,FALSE)*D41)</f>
        <v/>
      </c>
      <c r="L41" s="95" t="e">
        <f>IF(B41=Data!#REF!,Data!#REF!,(IF(B41=Data!#REF!,Data!#REF!,(IF(B41=Data!#REF!,Data!#REF!,(IF(B41=Data!B29,Data!G29,(IF(B41=Data!B35,Data!G35,(IF(B41=Data!#REF!,Data!#REF!,(IF(B41=Data!#REF!,Data!#REF!,(IF(B41=Data!B48,Data!G48,Data!#REF!)))))))))))))))&amp;IF(B41=Data!B50,Data!G50,(IF(B41=Data!#REF!,Data!#REF!,(IF(B41=Data!#REF!,Data!#REF!,(IF(B41=Data!#REF!,Data!#REF!,(IF(B41=Data!#REF!,Data!#REF!,(IF(B41=Data!#REF!,Data!G868,(IF(B41=Data!#REF!,Data!#REF!,(IF(B41=Data!#REF!,Data!#REF!,Data!#REF!)))))))))))))))&amp;IF(B41=Data!#REF!,Data!#REF!,(IF(B41=Data!#REF!,Data!#REF!,(IF(B41=Data!#REF!,Data!#REF!,(IF(B41=Data!#REF!,Data!#REF!,(IF(B41=Data!#REF!,Data!#REF!,Data!#REF!)))))))))</f>
        <v>#REF!</v>
      </c>
      <c r="M41" s="96"/>
      <c r="N41" s="97"/>
      <c r="O41" s="98" t="e">
        <f>IF(B41=Data!#REF!,Data!#REF!,(IF(B41=Data!#REF!,Data!#REF!,(IF(B41=Data!#REF!,Data!#REF!,(IF(B41=Data!B29,Data!H29,(IF(B41=Data!B35,Data!H35,(IF(B41=Data!#REF!,Data!#REF!,(IF(B41=Data!#REF!,Data!#REF!,(IF(B41=Data!B48,Data!H48,Data!#REF!)))))))))))))))&amp;IF(B41=Data!B50,Data!H50,(IF(B41=Data!#REF!,Data!#REF!,(IF(B41=Data!#REF!,Data!#REF!,(IF(B41=Data!#REF!,Data!#REF!,(IF(B41=Data!#REF!,Data!#REF!,(IF(B41=Data!#REF!,Data!H868,(IF(B41=Data!#REF!,Data!#REF!,(IF(B41=Data!#REF!,Data!#REF!,Data!#REF!)))))))))))))))&amp;IF(B41=Data!#REF!,Data!#REF!,(IF(B41=Data!#REF!,Data!#REF!,(IF(B41=Data!#REF!,Data!#REF!,(IF(B41=Data!#REF!,Data!#REF!,(IF(B41=Data!#REF!,Data!#REF!,Data!#REF!)))))))))</f>
        <v>#REF!</v>
      </c>
      <c r="P41" s="97"/>
      <c r="Q41" s="97"/>
      <c r="R41" s="98" t="e">
        <f>IF(B41=Data!#REF!,Data!#REF!,(IF(B41=Data!#REF!,Data!#REF!,(IF(B41=Data!#REF!,Data!#REF!,(IF(B41=Data!B29,Data!I29,(IF(B41=Data!B35,Data!I35,(IF(B41=Data!#REF!,Data!#REF!,(IF(B41=Data!#REF!,Data!#REF!,(IF(B41=Data!B48,Data!I48,Data!#REF!)))))))))))))))&amp;IF(B41=Data!B50,Data!I50,(IF(B41=Data!#REF!,Data!#REF!,(IF(B41=Data!#REF!,Data!#REF!,(IF(B41=Data!#REF!,Data!#REF!,(IF(B41=Data!#REF!,Data!#REF!,(IF(B41=Data!#REF!,Data!I868,(IF(B41=Data!#REF!,Data!#REF!,(IF(B41=Data!#REF!,Data!#REF!,Data!#REF!)))))))))))))))&amp;IF(B41=Data!#REF!,Data!#REF!,(IF(B41=Data!#REF!,Data!#REF!,(IF(B41=Data!#REF!,Data!#REF!,(IF(B41=Data!#REF!,Data!#REF!,(IF(B41=Data!#REF!,Data!#REF!,Data!#REF!)))))))))</f>
        <v>#REF!</v>
      </c>
      <c r="S41" s="99"/>
      <c r="T41" s="98" t="e">
        <f>IF(B41=Data!#REF!,Data!#REF!,(IF(B41=Data!#REF!,Data!#REF!,(IF(B41=Data!#REF!,Data!#REF!,(IF(B41=Data!B29,Data!J29,(IF(B41=Data!B35,Data!J35,(IF(B41=Data!#REF!,Data!#REF!,(IF(B41=Data!#REF!,Data!#REF!,(IF(B41=Data!B48,Data!J48,Data!#REF!)))))))))))))))&amp;IF(B41=Data!B50,Data!J50,(IF(B41=Data!#REF!,Data!#REF!,(IF(B41=Data!#REF!,Data!#REF!,(IF(B41=Data!#REF!,Data!#REF!,(IF(B41=Data!#REF!,Data!#REF!,(IF(B41=Data!#REF!,Data!J868,(IF(B41=Data!#REF!,Data!#REF!,(IF(B41=Data!#REF!,Data!#REF!,Data!#REF!)))))))))))))))&amp;IF(B41=Data!#REF!,Data!#REF!,(IF(B41=Data!#REF!,Data!#REF!,(IF(B41=Data!#REF!,Data!#REF!,(IF(B41=Data!#REF!,Data!#REF!,(IF(B41=Data!#REF!,Data!#REF!,Data!#REF!)))))))))</f>
        <v>#REF!</v>
      </c>
      <c r="U41" s="127" t="str">
        <f>IF(D41="","",VLOOKUP(B41,Data!$B$5:$J$356,9,FALSE)*D41)</f>
        <v/>
      </c>
    </row>
    <row r="42" spans="1:21" ht="14">
      <c r="A42" s="90"/>
      <c r="B42" s="91"/>
      <c r="C42" s="124" t="str">
        <f>IF(D42="","",VLOOKUP(B42,Data!$B$5:$L$356,2,FALSE))</f>
        <v/>
      </c>
      <c r="D42" s="92"/>
      <c r="E42" s="92"/>
      <c r="F42" s="124" t="str">
        <f>IF(D42="","",VLOOKUP(B42,Data!$B$5:$L$356,11,FALSE))</f>
        <v/>
      </c>
      <c r="G42" s="95" t="str">
        <f t="shared" si="0"/>
        <v>-</v>
      </c>
      <c r="H42" s="93" t="str">
        <f>IF(D42="","",VLOOKUP(B42,Data!$B$5:$D$356,3,FALSE))</f>
        <v/>
      </c>
      <c r="I42" s="93" t="str">
        <f>IF(D42="","",VLOOKUP(B42,Data!$B$5:$M$356,12,FALSE))</f>
        <v/>
      </c>
      <c r="J42" s="124" t="str">
        <f>IF(D42="","",VLOOKUP(B42,Data!$B$5:$E$356,4,FALSE)*D42)</f>
        <v/>
      </c>
      <c r="K42" s="124" t="str">
        <f>IF(D42="","",VLOOKUP(B42,Data!$B$5:$F$356,5,FALSE)*D42)</f>
        <v/>
      </c>
      <c r="L42" s="95" t="e">
        <f>IF(B42=Data!#REF!,Data!#REF!,(IF(B42=Data!#REF!,Data!#REF!,(IF(B42=Data!#REF!,Data!#REF!,(IF(B42=Data!#REF!,Data!#REF!,(IF(B42=Data!B34,Data!G34,(IF(B42=Data!#REF!,Data!#REF!,(IF(B42=Data!#REF!,Data!#REF!,(IF(B42=Data!B47,Data!G47,Data!#REF!)))))))))))))))&amp;IF(B42=Data!B49,Data!G49,(IF(B42=Data!B50,Data!G50,(IF(B42=Data!B7,Data!G7,(IF(B42=Data!#REF!,Data!#REF!,(IF(B42=Data!#REF!,Data!#REF!,(IF(B42=Data!#REF!,Data!G867,(IF(B42=Data!#REF!,Data!#REF!,(IF(B42=Data!#REF!,Data!#REF!,Data!#REF!)))))))))))))))&amp;IF(B42=Data!#REF!,Data!#REF!,(IF(B42=Data!#REF!,Data!#REF!,(IF(B42=Data!#REF!,Data!#REF!,(IF(B42=Data!#REF!,Data!#REF!,(IF(B42=Data!#REF!,Data!#REF!,Data!#REF!)))))))))</f>
        <v>#REF!</v>
      </c>
      <c r="M42" s="96"/>
      <c r="N42" s="97"/>
      <c r="O42" s="98" t="e">
        <f>IF(B42=Data!#REF!,Data!#REF!,(IF(B42=Data!#REF!,Data!#REF!,(IF(B42=Data!#REF!,Data!#REF!,(IF(B42=Data!#REF!,Data!#REF!,(IF(B42=Data!B34,Data!H34,(IF(B42=Data!#REF!,Data!#REF!,(IF(B42=Data!#REF!,Data!#REF!,(IF(B42=Data!B47,Data!H47,Data!#REF!)))))))))))))))&amp;IF(B42=Data!B49,Data!H49,(IF(B42=Data!B50,Data!H50,(IF(B42=Data!B7,Data!H7,(IF(B42=Data!#REF!,Data!#REF!,(IF(B42=Data!#REF!,Data!#REF!,(IF(B42=Data!#REF!,Data!H867,(IF(B42=Data!#REF!,Data!#REF!,(IF(B42=Data!#REF!,Data!#REF!,Data!#REF!)))))))))))))))&amp;IF(B42=Data!#REF!,Data!#REF!,(IF(B42=Data!#REF!,Data!#REF!,(IF(B42=Data!#REF!,Data!#REF!,(IF(B42=Data!#REF!,Data!#REF!,(IF(B42=Data!#REF!,Data!#REF!,Data!#REF!)))))))))</f>
        <v>#REF!</v>
      </c>
      <c r="P42" s="97"/>
      <c r="Q42" s="97"/>
      <c r="R42" s="98" t="e">
        <f>IF(B42=Data!#REF!,Data!#REF!,(IF(B42=Data!#REF!,Data!#REF!,(IF(B42=Data!#REF!,Data!#REF!,(IF(B42=Data!#REF!,Data!#REF!,(IF(B42=Data!B34,Data!I34,(IF(B42=Data!#REF!,Data!#REF!,(IF(B42=Data!#REF!,Data!#REF!,(IF(B42=Data!B47,Data!I47,Data!#REF!)))))))))))))))&amp;IF(B42=Data!B49,Data!I49,(IF(B42=Data!B50,Data!I50,(IF(B42=Data!B7,Data!I7,(IF(B42=Data!#REF!,Data!#REF!,(IF(B42=Data!#REF!,Data!#REF!,(IF(B42=Data!#REF!,Data!I867,(IF(B42=Data!#REF!,Data!#REF!,(IF(B42=Data!#REF!,Data!#REF!,Data!#REF!)))))))))))))))&amp;IF(B42=Data!#REF!,Data!#REF!,(IF(B42=Data!#REF!,Data!#REF!,(IF(B42=Data!#REF!,Data!#REF!,(IF(B42=Data!#REF!,Data!#REF!,(IF(B42=Data!#REF!,Data!#REF!,Data!#REF!)))))))))</f>
        <v>#REF!</v>
      </c>
      <c r="S42" s="99"/>
      <c r="T42" s="98" t="e">
        <f>IF(B42=Data!#REF!,Data!#REF!,(IF(B42=Data!#REF!,Data!#REF!,(IF(B42=Data!#REF!,Data!#REF!,(IF(B42=Data!#REF!,Data!#REF!,(IF(B42=Data!B34,Data!J34,(IF(B42=Data!#REF!,Data!#REF!,(IF(B42=Data!#REF!,Data!#REF!,(IF(B42=Data!B47,Data!J47,Data!#REF!)))))))))))))))&amp;IF(B42=Data!B49,Data!J49,(IF(B42=Data!B50,Data!J50,(IF(B42=Data!B7,Data!J7,(IF(B42=Data!#REF!,Data!#REF!,(IF(B42=Data!#REF!,Data!#REF!,(IF(B42=Data!#REF!,Data!J867,(IF(B42=Data!#REF!,Data!#REF!,(IF(B42=Data!#REF!,Data!#REF!,Data!#REF!)))))))))))))))&amp;IF(B42=Data!#REF!,Data!#REF!,(IF(B42=Data!#REF!,Data!#REF!,(IF(B42=Data!#REF!,Data!#REF!,(IF(B42=Data!#REF!,Data!#REF!,(IF(B42=Data!#REF!,Data!#REF!,Data!#REF!)))))))))</f>
        <v>#REF!</v>
      </c>
      <c r="U42" s="127" t="str">
        <f>IF(D42="","",VLOOKUP(B42,Data!$B$5:$J$356,9,FALSE)*D42)</f>
        <v/>
      </c>
    </row>
    <row r="43" spans="1:21" ht="14">
      <c r="A43" s="90"/>
      <c r="B43" s="91"/>
      <c r="C43" s="124" t="str">
        <f>IF(D43="","",VLOOKUP(B43,Data!$B$5:$L$356,2,FALSE))</f>
        <v/>
      </c>
      <c r="D43" s="92"/>
      <c r="E43" s="92"/>
      <c r="F43" s="124" t="str">
        <f>IF(D43="","",VLOOKUP(B43,Data!$B$5:$L$356,11,FALSE))</f>
        <v/>
      </c>
      <c r="G43" s="95" t="str">
        <f t="shared" si="0"/>
        <v>-</v>
      </c>
      <c r="H43" s="93" t="str">
        <f>IF(D43="","",VLOOKUP(B43,Data!$B$5:$D$356,3,FALSE))</f>
        <v/>
      </c>
      <c r="I43" s="93" t="str">
        <f>IF(D43="","",VLOOKUP(B43,Data!$B$5:$M$356,12,FALSE))</f>
        <v/>
      </c>
      <c r="J43" s="124" t="str">
        <f>IF(D43="","",VLOOKUP(B43,Data!$B$5:$E$356,4,FALSE)*D43)</f>
        <v/>
      </c>
      <c r="K43" s="124" t="str">
        <f>IF(D43="","",VLOOKUP(B43,Data!$B$5:$F$356,5,FALSE)*D43)</f>
        <v/>
      </c>
      <c r="L43" s="95" t="e">
        <f>IF(B43=Data!#REF!,Data!#REF!,(IF(B43=Data!#REF!,Data!#REF!,(IF(B43=Data!#REF!,Data!#REF!,(IF(B43=Data!B29,Data!G29,(IF(B43=Data!B35,Data!G35,(IF(B43=Data!#REF!,Data!#REF!,(IF(B43=Data!#REF!,Data!#REF!,(IF(B43=Data!B48,Data!G48,Data!#REF!)))))))))))))))&amp;IF(B43=Data!B50,Data!G50,(IF(B43=Data!#REF!,Data!#REF!,(IF(B43=Data!#REF!,Data!#REF!,(IF(B43=Data!#REF!,Data!#REF!,(IF(B43=Data!#REF!,Data!#REF!,(IF(B43=Data!#REF!,Data!G868,(IF(B43=Data!#REF!,Data!#REF!,(IF(B43=Data!#REF!,Data!#REF!,Data!#REF!)))))))))))))))&amp;IF(B43=Data!#REF!,Data!#REF!,(IF(B43=Data!#REF!,Data!#REF!,(IF(B43=Data!#REF!,Data!#REF!,(IF(B43=Data!#REF!,Data!#REF!,(IF(B43=Data!#REF!,Data!#REF!,Data!#REF!)))))))))</f>
        <v>#REF!</v>
      </c>
      <c r="M43" s="96"/>
      <c r="N43" s="97"/>
      <c r="O43" s="98" t="e">
        <f>IF(B43=Data!#REF!,Data!#REF!,(IF(B43=Data!#REF!,Data!#REF!,(IF(B43=Data!#REF!,Data!#REF!,(IF(B43=Data!B29,Data!H29,(IF(B43=Data!B35,Data!H35,(IF(B43=Data!#REF!,Data!#REF!,(IF(B43=Data!#REF!,Data!#REF!,(IF(B43=Data!B48,Data!H48,Data!#REF!)))))))))))))))&amp;IF(B43=Data!B50,Data!H50,(IF(B43=Data!#REF!,Data!#REF!,(IF(B43=Data!#REF!,Data!#REF!,(IF(B43=Data!#REF!,Data!#REF!,(IF(B43=Data!#REF!,Data!#REF!,(IF(B43=Data!#REF!,Data!H868,(IF(B43=Data!#REF!,Data!#REF!,(IF(B43=Data!#REF!,Data!#REF!,Data!#REF!)))))))))))))))&amp;IF(B43=Data!#REF!,Data!#REF!,(IF(B43=Data!#REF!,Data!#REF!,(IF(B43=Data!#REF!,Data!#REF!,(IF(B43=Data!#REF!,Data!#REF!,(IF(B43=Data!#REF!,Data!#REF!,Data!#REF!)))))))))</f>
        <v>#REF!</v>
      </c>
      <c r="P43" s="97"/>
      <c r="Q43" s="97"/>
      <c r="R43" s="98" t="e">
        <f>IF(B43=Data!#REF!,Data!#REF!,(IF(B43=Data!#REF!,Data!#REF!,(IF(B43=Data!#REF!,Data!#REF!,(IF(B43=Data!B29,Data!I29,(IF(B43=Data!B35,Data!I35,(IF(B43=Data!#REF!,Data!#REF!,(IF(B43=Data!#REF!,Data!#REF!,(IF(B43=Data!B48,Data!I48,Data!#REF!)))))))))))))))&amp;IF(B43=Data!B50,Data!I50,(IF(B43=Data!#REF!,Data!#REF!,(IF(B43=Data!#REF!,Data!#REF!,(IF(B43=Data!#REF!,Data!#REF!,(IF(B43=Data!#REF!,Data!#REF!,(IF(B43=Data!#REF!,Data!I868,(IF(B43=Data!#REF!,Data!#REF!,(IF(B43=Data!#REF!,Data!#REF!,Data!#REF!)))))))))))))))&amp;IF(B43=Data!#REF!,Data!#REF!,(IF(B43=Data!#REF!,Data!#REF!,(IF(B43=Data!#REF!,Data!#REF!,(IF(B43=Data!#REF!,Data!#REF!,(IF(B43=Data!#REF!,Data!#REF!,Data!#REF!)))))))))</f>
        <v>#REF!</v>
      </c>
      <c r="S43" s="99"/>
      <c r="T43" s="98" t="e">
        <f>IF(B43=Data!#REF!,Data!#REF!,(IF(B43=Data!#REF!,Data!#REF!,(IF(B43=Data!#REF!,Data!#REF!,(IF(B43=Data!B29,Data!J29,(IF(B43=Data!B35,Data!J35,(IF(B43=Data!#REF!,Data!#REF!,(IF(B43=Data!#REF!,Data!#REF!,(IF(B43=Data!B48,Data!J48,Data!#REF!)))))))))))))))&amp;IF(B43=Data!B50,Data!J50,(IF(B43=Data!#REF!,Data!#REF!,(IF(B43=Data!#REF!,Data!#REF!,(IF(B43=Data!#REF!,Data!#REF!,(IF(B43=Data!#REF!,Data!#REF!,(IF(B43=Data!#REF!,Data!J868,(IF(B43=Data!#REF!,Data!#REF!,(IF(B43=Data!#REF!,Data!#REF!,Data!#REF!)))))))))))))))&amp;IF(B43=Data!#REF!,Data!#REF!,(IF(B43=Data!#REF!,Data!#REF!,(IF(B43=Data!#REF!,Data!#REF!,(IF(B43=Data!#REF!,Data!#REF!,(IF(B43=Data!#REF!,Data!#REF!,Data!#REF!)))))))))</f>
        <v>#REF!</v>
      </c>
      <c r="U43" s="127" t="str">
        <f>IF(D43="","",VLOOKUP(B43,Data!$B$5:$J$356,9,FALSE)*D43)</f>
        <v/>
      </c>
    </row>
    <row r="44" spans="1:21" ht="14">
      <c r="A44" s="90"/>
      <c r="B44" s="91"/>
      <c r="C44" s="124" t="str">
        <f>IF(D44="","",VLOOKUP(B44,Data!$B$5:$L$356,2,FALSE))</f>
        <v/>
      </c>
      <c r="D44" s="92"/>
      <c r="E44" s="94"/>
      <c r="F44" s="124" t="str">
        <f>IF(D44="","",VLOOKUP(B44,Data!$B$5:$L$356,11,FALSE))</f>
        <v/>
      </c>
      <c r="G44" s="95" t="str">
        <f t="shared" si="0"/>
        <v>-</v>
      </c>
      <c r="H44" s="93" t="str">
        <f>IF(D44="","",VLOOKUP(B44,Data!$B$5:$D$356,3,FALSE))</f>
        <v/>
      </c>
      <c r="I44" s="93" t="str">
        <f>IF(D44="","",VLOOKUP(B44,Data!$B$5:$M$356,12,FALSE))</f>
        <v/>
      </c>
      <c r="J44" s="124" t="str">
        <f>IF(D44="","",VLOOKUP(B44,Data!$B$5:$E$356,4,FALSE)*D44)</f>
        <v/>
      </c>
      <c r="K44" s="124" t="str">
        <f>IF(D44="","",VLOOKUP(B44,Data!$B$5:$F$356,5,FALSE)*D44)</f>
        <v/>
      </c>
      <c r="L44" s="95" t="e">
        <f>IF(B44=Data!B28,Data!G28,(IF(B44=Data!#REF!,Data!#REF!,(IF(B44=Data!#REF!,Data!#REF!,(IF(B44=Data!#REF!,Data!#REF!,(IF(B44=Data!B32,Data!G32,(IF(B44=Data!#REF!,Data!#REF!,(IF(B44=Data!#REF!,Data!#REF!,(IF(B44=Data!#REF!,Data!#REF!,Data!#REF!)))))))))))))))&amp;IF(B44=Data!B48,Data!G48,(IF(B44=Data!B49,Data!G49,(IF(B44=Data!B6,Data!G6,(IF(B44=Data!B7,Data!G7,(IF(B44=Data!#REF!,Data!#REF!,(IF(B44=Data!#REF!,Data!G866,(IF(B44=Data!#REF!,Data!#REF!,(IF(B44=Data!#REF!,Data!#REF!,Data!#REF!)))))))))))))))&amp;IF(B44=Data!#REF!,Data!#REF!,(IF(B44=Data!#REF!,Data!#REF!,(IF(B44=Data!#REF!,Data!#REF!,(IF(B44=Data!#REF!,Data!#REF!,(IF(B44=Data!#REF!,Data!#REF!,Data!#REF!)))))))))</f>
        <v>#REF!</v>
      </c>
      <c r="M44" s="96"/>
      <c r="N44" s="97"/>
      <c r="O44" s="98" t="e">
        <f>IF(B44=Data!B28,Data!H28,(IF(B44=Data!#REF!,Data!#REF!,(IF(B44=Data!#REF!,Data!#REF!,(IF(B44=Data!#REF!,Data!#REF!,(IF(B44=Data!B32,Data!H32,(IF(B44=Data!#REF!,Data!#REF!,(IF(B44=Data!#REF!,Data!#REF!,(IF(B44=Data!#REF!,Data!#REF!,Data!#REF!)))))))))))))))&amp;IF(B44=Data!B48,Data!H48,(IF(B44=Data!B49,Data!H49,(IF(B44=Data!B6,Data!H6,(IF(B44=Data!B7,Data!H7,(IF(B44=Data!#REF!,Data!#REF!,(IF(B44=Data!#REF!,Data!H866,(IF(B44=Data!#REF!,Data!#REF!,(IF(B44=Data!#REF!,Data!#REF!,Data!#REF!)))))))))))))))&amp;IF(B44=Data!#REF!,Data!#REF!,(IF(B44=Data!#REF!,Data!#REF!,(IF(B44=Data!#REF!,Data!#REF!,(IF(B44=Data!#REF!,Data!#REF!,(IF(B44=Data!#REF!,Data!#REF!,Data!#REF!)))))))))</f>
        <v>#REF!</v>
      </c>
      <c r="P44" s="97"/>
      <c r="Q44" s="97"/>
      <c r="R44" s="98" t="e">
        <f>IF(B44=Data!B28,Data!I28,(IF(B44=Data!#REF!,Data!#REF!,(IF(B44=Data!#REF!,Data!#REF!,(IF(B44=Data!#REF!,Data!#REF!,(IF(B44=Data!B32,Data!I32,(IF(B44=Data!#REF!,Data!#REF!,(IF(B44=Data!#REF!,Data!#REF!,(IF(B44=Data!#REF!,Data!#REF!,Data!#REF!)))))))))))))))&amp;IF(B44=Data!B48,Data!I48,(IF(B44=Data!B49,Data!I49,(IF(B44=Data!B6,Data!I6,(IF(B44=Data!B7,Data!I7,(IF(B44=Data!#REF!,Data!#REF!,(IF(B44=Data!#REF!,Data!I866,(IF(B44=Data!#REF!,Data!#REF!,(IF(B44=Data!#REF!,Data!#REF!,Data!#REF!)))))))))))))))&amp;IF(B44=Data!#REF!,Data!#REF!,(IF(B44=Data!#REF!,Data!#REF!,(IF(B44=Data!#REF!,Data!#REF!,(IF(B44=Data!#REF!,Data!#REF!,(IF(B44=Data!#REF!,Data!#REF!,Data!#REF!)))))))))</f>
        <v>#REF!</v>
      </c>
      <c r="S44" s="99"/>
      <c r="T44" s="98" t="e">
        <f>IF(B44=Data!B28,Data!J28,(IF(B44=Data!#REF!,Data!#REF!,(IF(B44=Data!#REF!,Data!#REF!,(IF(B44=Data!#REF!,Data!#REF!,(IF(B44=Data!B32,Data!J32,(IF(B44=Data!#REF!,Data!#REF!,(IF(B44=Data!#REF!,Data!#REF!,(IF(B44=Data!#REF!,Data!#REF!,Data!#REF!)))))))))))))))&amp;IF(B44=Data!B48,Data!J48,(IF(B44=Data!B49,Data!J49,(IF(B44=Data!B6,Data!J6,(IF(B44=Data!B7,Data!J7,(IF(B44=Data!#REF!,Data!#REF!,(IF(B44=Data!#REF!,Data!J866,(IF(B44=Data!#REF!,Data!#REF!,(IF(B44=Data!#REF!,Data!#REF!,Data!#REF!)))))))))))))))&amp;IF(B44=Data!#REF!,Data!#REF!,(IF(B44=Data!#REF!,Data!#REF!,(IF(B44=Data!#REF!,Data!#REF!,(IF(B44=Data!#REF!,Data!#REF!,(IF(B44=Data!#REF!,Data!#REF!,Data!#REF!)))))))))</f>
        <v>#REF!</v>
      </c>
      <c r="U44" s="127" t="str">
        <f>IF(D44="","",VLOOKUP(B44,Data!$B$5:$J$356,9,FALSE)*D44)</f>
        <v/>
      </c>
    </row>
    <row r="45" spans="1:21" ht="14">
      <c r="A45" s="90"/>
      <c r="B45" s="91"/>
      <c r="C45" s="124" t="str">
        <f>IF(D45="","",VLOOKUP(B45,Data!$B$5:$L$356,2,FALSE))</f>
        <v/>
      </c>
      <c r="D45" s="92"/>
      <c r="E45" s="92"/>
      <c r="F45" s="124" t="str">
        <f>IF(D45="","",VLOOKUP(B45,Data!$B$5:$L$356,11,FALSE))</f>
        <v/>
      </c>
      <c r="G45" s="95" t="str">
        <f t="shared" si="0"/>
        <v>-</v>
      </c>
      <c r="H45" s="93" t="str">
        <f>IF(D45="","",VLOOKUP(B45,Data!$B$5:$D$356,3,FALSE))</f>
        <v/>
      </c>
      <c r="I45" s="93" t="str">
        <f>IF(D45="","",VLOOKUP(B45,Data!$B$5:$M$356,12,FALSE))</f>
        <v/>
      </c>
      <c r="J45" s="124" t="str">
        <f>IF(D45="","",VLOOKUP(B45,Data!$B$5:$E$356,4,FALSE)*D45)</f>
        <v/>
      </c>
      <c r="K45" s="124" t="str">
        <f>IF(D45="","",VLOOKUP(B45,Data!$B$5:$F$356,5,FALSE)*D45)</f>
        <v/>
      </c>
      <c r="L45" s="95" t="e">
        <f>IF(B45=Data!#REF!,Data!#REF!,(IF(B45=Data!#REF!,Data!#REF!,(IF(B45=Data!#REF!,Data!#REF!,(IF(B45=Data!#REF!,Data!#REF!,(IF(B45=Data!B35,Data!G35,(IF(B45=Data!#REF!,Data!#REF!,(IF(B45=Data!#REF!,Data!#REF!,(IF(B45=Data!B47,Data!G47,Data!#REF!)))))))))))))))&amp;IF(B45=Data!B49,Data!G49,(IF(B45=Data!B50,Data!G50,(IF(B45=Data!B7,Data!G7,(IF(B45=Data!#REF!,Data!#REF!,(IF(B45=Data!#REF!,Data!#REF!,(IF(B45=Data!#REF!,Data!G867,(IF(B45=Data!#REF!,Data!#REF!,(IF(B45=Data!#REF!,Data!#REF!,Data!#REF!)))))))))))))))&amp;IF(B45=Data!#REF!,Data!#REF!,(IF(B45=Data!#REF!,Data!#REF!,(IF(B45=Data!#REF!,Data!#REF!,(IF(B45=Data!#REF!,Data!#REF!,(IF(B45=Data!#REF!,Data!#REF!,Data!#REF!)))))))))</f>
        <v>#REF!</v>
      </c>
      <c r="M45" s="96"/>
      <c r="N45" s="97"/>
      <c r="O45" s="98" t="e">
        <f>IF(B45=Data!#REF!,Data!#REF!,(IF(B45=Data!#REF!,Data!#REF!,(IF(B45=Data!#REF!,Data!#REF!,(IF(B45=Data!#REF!,Data!#REF!,(IF(B45=Data!B35,Data!H35,(IF(B45=Data!#REF!,Data!#REF!,(IF(B45=Data!#REF!,Data!#REF!,(IF(B45=Data!B47,Data!H47,Data!#REF!)))))))))))))))&amp;IF(B45=Data!B49,Data!H49,(IF(B45=Data!B50,Data!H50,(IF(B45=Data!B7,Data!H7,(IF(B45=Data!#REF!,Data!#REF!,(IF(B45=Data!#REF!,Data!#REF!,(IF(B45=Data!#REF!,Data!H867,(IF(B45=Data!#REF!,Data!#REF!,(IF(B45=Data!#REF!,Data!#REF!,Data!#REF!)))))))))))))))&amp;IF(B45=Data!#REF!,Data!#REF!,(IF(B45=Data!#REF!,Data!#REF!,(IF(B45=Data!#REF!,Data!#REF!,(IF(B45=Data!#REF!,Data!#REF!,(IF(B45=Data!#REF!,Data!#REF!,Data!#REF!)))))))))</f>
        <v>#REF!</v>
      </c>
      <c r="P45" s="97"/>
      <c r="Q45" s="97"/>
      <c r="R45" s="98" t="e">
        <f>IF(B45=Data!#REF!,Data!#REF!,(IF(B45=Data!#REF!,Data!#REF!,(IF(B45=Data!#REF!,Data!#REF!,(IF(B45=Data!#REF!,Data!#REF!,(IF(B45=Data!B35,Data!I35,(IF(B45=Data!#REF!,Data!#REF!,(IF(B45=Data!#REF!,Data!#REF!,(IF(B45=Data!B47,Data!I47,Data!#REF!)))))))))))))))&amp;IF(B45=Data!B49,Data!I49,(IF(B45=Data!B50,Data!I50,(IF(B45=Data!B7,Data!I7,(IF(B45=Data!#REF!,Data!#REF!,(IF(B45=Data!#REF!,Data!#REF!,(IF(B45=Data!#REF!,Data!I867,(IF(B45=Data!#REF!,Data!#REF!,(IF(B45=Data!#REF!,Data!#REF!,Data!#REF!)))))))))))))))&amp;IF(B45=Data!#REF!,Data!#REF!,(IF(B45=Data!#REF!,Data!#REF!,(IF(B45=Data!#REF!,Data!#REF!,(IF(B45=Data!#REF!,Data!#REF!,(IF(B45=Data!#REF!,Data!#REF!,Data!#REF!)))))))))</f>
        <v>#REF!</v>
      </c>
      <c r="S45" s="99"/>
      <c r="T45" s="98" t="e">
        <f>IF(B45=Data!#REF!,Data!#REF!,(IF(B45=Data!#REF!,Data!#REF!,(IF(B45=Data!#REF!,Data!#REF!,(IF(B45=Data!#REF!,Data!#REF!,(IF(B45=Data!B35,Data!J35,(IF(B45=Data!#REF!,Data!#REF!,(IF(B45=Data!#REF!,Data!#REF!,(IF(B45=Data!B47,Data!J47,Data!#REF!)))))))))))))))&amp;IF(B45=Data!B49,Data!J49,(IF(B45=Data!B50,Data!J50,(IF(B45=Data!B7,Data!J7,(IF(B45=Data!#REF!,Data!#REF!,(IF(B45=Data!#REF!,Data!#REF!,(IF(B45=Data!#REF!,Data!J867,(IF(B45=Data!#REF!,Data!#REF!,(IF(B45=Data!#REF!,Data!#REF!,Data!#REF!)))))))))))))))&amp;IF(B45=Data!#REF!,Data!#REF!,(IF(B45=Data!#REF!,Data!#REF!,(IF(B45=Data!#REF!,Data!#REF!,(IF(B45=Data!#REF!,Data!#REF!,(IF(B45=Data!#REF!,Data!#REF!,Data!#REF!)))))))))</f>
        <v>#REF!</v>
      </c>
      <c r="U45" s="127" t="str">
        <f>IF(D45="","",VLOOKUP(B45,Data!$B$5:$J$356,9,FALSE)*D45)</f>
        <v/>
      </c>
    </row>
    <row r="46" spans="1:21" ht="14">
      <c r="A46" s="90"/>
      <c r="B46" s="91"/>
      <c r="C46" s="124" t="str">
        <f>IF(D46="","",VLOOKUP(B46,Data!$B$5:$L$356,2,FALSE))</f>
        <v/>
      </c>
      <c r="D46" s="92"/>
      <c r="E46" s="94"/>
      <c r="F46" s="124" t="str">
        <f>IF(D46="","",VLOOKUP(B46,Data!$B$5:$L$356,11,FALSE))</f>
        <v/>
      </c>
      <c r="G46" s="95" t="str">
        <f t="shared" si="0"/>
        <v>-</v>
      </c>
      <c r="H46" s="93" t="str">
        <f>IF(D46="","",VLOOKUP(B46,Data!$B$5:$D$356,3,FALSE))</f>
        <v/>
      </c>
      <c r="I46" s="93" t="str">
        <f>IF(D46="","",VLOOKUP(B46,Data!$B$5:$M$356,12,FALSE))</f>
        <v/>
      </c>
      <c r="J46" s="124" t="str">
        <f>IF(D46="","",VLOOKUP(B46,Data!$B$5:$E$356,4,FALSE)*D46)</f>
        <v/>
      </c>
      <c r="K46" s="124" t="str">
        <f>IF(D46="","",VLOOKUP(B46,Data!$B$5:$F$356,5,FALSE)*D46)</f>
        <v/>
      </c>
      <c r="L46" s="95" t="e">
        <f>IF(B46=Data!#REF!,Data!#REF!,(IF(B46=Data!#REF!,Data!#REF!,(IF(B46=Data!#REF!,Data!#REF!,(IF(B46=Data!B31,Data!G31,(IF(B46=Data!B37,Data!G37,(IF(B46=Data!#REF!,Data!#REF!,(IF(B46=Data!#REF!,Data!#REF!,(IF(B46=Data!B49,Data!G49,Data!#REF!)))))))))))))))&amp;IF(B46=Data!#REF!,Data!#REF!,(IF(B46=Data!#REF!,Data!#REF!,(IF(B46=Data!#REF!,Data!#REF!,(IF(B46=Data!#REF!,Data!#REF!,(IF(B46=Data!#REF!,Data!#REF!,(IF(B46=Data!#REF!,Data!G869,(IF(B46=Data!#REF!,Data!#REF!,(IF(B46=Data!#REF!,Data!#REF!,Data!#REF!)))))))))))))))&amp;IF(B46=Data!#REF!,Data!#REF!,(IF(B46=Data!#REF!,Data!#REF!,(IF(B46=Data!#REF!,Data!#REF!,(IF(B46=Data!#REF!,Data!#REF!,(IF(B46=Data!#REF!,Data!#REF!,Data!#REF!)))))))))</f>
        <v>#REF!</v>
      </c>
      <c r="M46" s="96"/>
      <c r="N46" s="97"/>
      <c r="O46" s="98" t="e">
        <f>IF(B46=Data!#REF!,Data!#REF!,(IF(B46=Data!#REF!,Data!#REF!,(IF(B46=Data!#REF!,Data!#REF!,(IF(B46=Data!B31,Data!H31,(IF(B46=Data!B37,Data!H37,(IF(B46=Data!#REF!,Data!#REF!,(IF(B46=Data!#REF!,Data!#REF!,(IF(B46=Data!B49,Data!H49,Data!#REF!)))))))))))))))&amp;IF(B46=Data!#REF!,Data!#REF!,(IF(B46=Data!#REF!,Data!#REF!,(IF(B46=Data!#REF!,Data!#REF!,(IF(B46=Data!#REF!,Data!#REF!,(IF(B46=Data!#REF!,Data!#REF!,(IF(B46=Data!#REF!,Data!H869,(IF(B46=Data!#REF!,Data!#REF!,(IF(B46=Data!#REF!,Data!#REF!,Data!#REF!)))))))))))))))&amp;IF(B46=Data!#REF!,Data!#REF!,(IF(B46=Data!#REF!,Data!#REF!,(IF(B46=Data!#REF!,Data!#REF!,(IF(B46=Data!#REF!,Data!#REF!,(IF(B46=Data!#REF!,Data!#REF!,Data!#REF!)))))))))</f>
        <v>#REF!</v>
      </c>
      <c r="P46" s="97"/>
      <c r="Q46" s="97"/>
      <c r="R46" s="98" t="e">
        <f>IF(B46=Data!#REF!,Data!#REF!,(IF(B46=Data!#REF!,Data!#REF!,(IF(B46=Data!#REF!,Data!#REF!,(IF(B46=Data!B31,Data!I31,(IF(B46=Data!B37,Data!I37,(IF(B46=Data!#REF!,Data!#REF!,(IF(B46=Data!#REF!,Data!#REF!,(IF(B46=Data!B49,Data!I49,Data!#REF!)))))))))))))))&amp;IF(B46=Data!#REF!,Data!#REF!,(IF(B46=Data!#REF!,Data!#REF!,(IF(B46=Data!#REF!,Data!#REF!,(IF(B46=Data!#REF!,Data!#REF!,(IF(B46=Data!#REF!,Data!#REF!,(IF(B46=Data!#REF!,Data!I869,(IF(B46=Data!#REF!,Data!#REF!,(IF(B46=Data!#REF!,Data!#REF!,Data!#REF!)))))))))))))))&amp;IF(B46=Data!#REF!,Data!#REF!,(IF(B46=Data!#REF!,Data!#REF!,(IF(B46=Data!#REF!,Data!#REF!,(IF(B46=Data!#REF!,Data!#REF!,(IF(B46=Data!#REF!,Data!#REF!,Data!#REF!)))))))))</f>
        <v>#REF!</v>
      </c>
      <c r="S46" s="99"/>
      <c r="T46" s="98" t="e">
        <f>IF(B46=Data!#REF!,Data!#REF!,(IF(B46=Data!#REF!,Data!#REF!,(IF(B46=Data!#REF!,Data!#REF!,(IF(B46=Data!B31,Data!J31,(IF(B46=Data!B37,Data!J37,(IF(B46=Data!#REF!,Data!#REF!,(IF(B46=Data!#REF!,Data!#REF!,(IF(B46=Data!B49,Data!J49,Data!#REF!)))))))))))))))&amp;IF(B46=Data!#REF!,Data!#REF!,(IF(B46=Data!#REF!,Data!#REF!,(IF(B46=Data!#REF!,Data!#REF!,(IF(B46=Data!#REF!,Data!#REF!,(IF(B46=Data!#REF!,Data!#REF!,(IF(B46=Data!#REF!,Data!J869,(IF(B46=Data!#REF!,Data!#REF!,(IF(B46=Data!#REF!,Data!#REF!,Data!#REF!)))))))))))))))&amp;IF(B46=Data!#REF!,Data!#REF!,(IF(B46=Data!#REF!,Data!#REF!,(IF(B46=Data!#REF!,Data!#REF!,(IF(B46=Data!#REF!,Data!#REF!,(IF(B46=Data!#REF!,Data!#REF!,Data!#REF!)))))))))</f>
        <v>#REF!</v>
      </c>
      <c r="U46" s="127" t="str">
        <f>IF(D46="","",VLOOKUP(B46,Data!$B$5:$J$356,9,FALSE)*D46)</f>
        <v/>
      </c>
    </row>
    <row r="47" spans="1:21" ht="14">
      <c r="A47" s="90"/>
      <c r="B47" s="91"/>
      <c r="C47" s="124" t="str">
        <f>IF(D47="","",VLOOKUP(B47,Data!$B$5:$L$356,2,FALSE))</f>
        <v/>
      </c>
      <c r="D47" s="92"/>
      <c r="E47" s="92"/>
      <c r="F47" s="124" t="str">
        <f>IF(D47="","",VLOOKUP(B47,Data!$B$5:$L$356,11,FALSE))</f>
        <v/>
      </c>
      <c r="G47" s="95" t="str">
        <f t="shared" si="0"/>
        <v>-</v>
      </c>
      <c r="H47" s="93" t="str">
        <f>IF(D47="","",VLOOKUP(B47,Data!$B$5:$D$356,3,FALSE))</f>
        <v/>
      </c>
      <c r="I47" s="93" t="str">
        <f>IF(D47="","",VLOOKUP(B47,Data!$B$5:$M$356,12,FALSE))</f>
        <v/>
      </c>
      <c r="J47" s="124" t="str">
        <f>IF(D47="","",VLOOKUP(B47,Data!$B$5:$E$356,4,FALSE)*D47)</f>
        <v/>
      </c>
      <c r="K47" s="124" t="str">
        <f>IF(D47="","",VLOOKUP(B47,Data!$B$5:$F$356,5,FALSE)*D47)</f>
        <v/>
      </c>
      <c r="L47" s="95" t="e">
        <f>IF(B47=Data!#REF!,Data!#REF!,(IF(B47=Data!#REF!,Data!#REF!,(IF(B47=Data!#REF!,Data!#REF!,(IF(B47=Data!B31,Data!G31,(IF(B47=Data!B37,Data!G37,(IF(B47=Data!#REF!,Data!#REF!,(IF(B47=Data!#REF!,Data!#REF!,(IF(B47=Data!B49,Data!G49,Data!#REF!)))))))))))))))&amp;IF(B47=Data!#REF!,Data!#REF!,(IF(B47=Data!#REF!,Data!#REF!,(IF(B47=Data!#REF!,Data!#REF!,(IF(B47=Data!#REF!,Data!#REF!,(IF(B47=Data!#REF!,Data!#REF!,(IF(B47=Data!#REF!,Data!G869,(IF(B47=Data!#REF!,Data!#REF!,(IF(B47=Data!#REF!,Data!#REF!,Data!#REF!)))))))))))))))&amp;IF(B47=Data!#REF!,Data!#REF!,(IF(B47=Data!#REF!,Data!#REF!,(IF(B47=Data!#REF!,Data!#REF!,(IF(B47=Data!#REF!,Data!#REF!,(IF(B47=Data!#REF!,Data!#REF!,Data!#REF!)))))))))</f>
        <v>#REF!</v>
      </c>
      <c r="M47" s="96"/>
      <c r="N47" s="97"/>
      <c r="O47" s="98" t="e">
        <f>IF(B47=Data!#REF!,Data!#REF!,(IF(B47=Data!#REF!,Data!#REF!,(IF(B47=Data!#REF!,Data!#REF!,(IF(B47=Data!B31,Data!H31,(IF(B47=Data!B37,Data!H37,(IF(B47=Data!#REF!,Data!#REF!,(IF(B47=Data!#REF!,Data!#REF!,(IF(B47=Data!B49,Data!H49,Data!#REF!)))))))))))))))&amp;IF(B47=Data!#REF!,Data!#REF!,(IF(B47=Data!#REF!,Data!#REF!,(IF(B47=Data!#REF!,Data!#REF!,(IF(B47=Data!#REF!,Data!#REF!,(IF(B47=Data!#REF!,Data!#REF!,(IF(B47=Data!#REF!,Data!H869,(IF(B47=Data!#REF!,Data!#REF!,(IF(B47=Data!#REF!,Data!#REF!,Data!#REF!)))))))))))))))&amp;IF(B47=Data!#REF!,Data!#REF!,(IF(B47=Data!#REF!,Data!#REF!,(IF(B47=Data!#REF!,Data!#REF!,(IF(B47=Data!#REF!,Data!#REF!,(IF(B47=Data!#REF!,Data!#REF!,Data!#REF!)))))))))</f>
        <v>#REF!</v>
      </c>
      <c r="P47" s="97"/>
      <c r="Q47" s="97"/>
      <c r="R47" s="98" t="e">
        <f>IF(B47=Data!#REF!,Data!#REF!,(IF(B47=Data!#REF!,Data!#REF!,(IF(B47=Data!#REF!,Data!#REF!,(IF(B47=Data!B31,Data!I31,(IF(B47=Data!B37,Data!I37,(IF(B47=Data!#REF!,Data!#REF!,(IF(B47=Data!#REF!,Data!#REF!,(IF(B47=Data!B49,Data!I49,Data!#REF!)))))))))))))))&amp;IF(B47=Data!#REF!,Data!#REF!,(IF(B47=Data!#REF!,Data!#REF!,(IF(B47=Data!#REF!,Data!#REF!,(IF(B47=Data!#REF!,Data!#REF!,(IF(B47=Data!#REF!,Data!#REF!,(IF(B47=Data!#REF!,Data!I869,(IF(B47=Data!#REF!,Data!#REF!,(IF(B47=Data!#REF!,Data!#REF!,Data!#REF!)))))))))))))))&amp;IF(B47=Data!#REF!,Data!#REF!,(IF(B47=Data!#REF!,Data!#REF!,(IF(B47=Data!#REF!,Data!#REF!,(IF(B47=Data!#REF!,Data!#REF!,(IF(B47=Data!#REF!,Data!#REF!,Data!#REF!)))))))))</f>
        <v>#REF!</v>
      </c>
      <c r="S47" s="99"/>
      <c r="T47" s="98" t="e">
        <f>IF(B47=Data!#REF!,Data!#REF!,(IF(B47=Data!#REF!,Data!#REF!,(IF(B47=Data!#REF!,Data!#REF!,(IF(B47=Data!B31,Data!J31,(IF(B47=Data!B37,Data!J37,(IF(B47=Data!#REF!,Data!#REF!,(IF(B47=Data!#REF!,Data!#REF!,(IF(B47=Data!B49,Data!J49,Data!#REF!)))))))))))))))&amp;IF(B47=Data!#REF!,Data!#REF!,(IF(B47=Data!#REF!,Data!#REF!,(IF(B47=Data!#REF!,Data!#REF!,(IF(B47=Data!#REF!,Data!#REF!,(IF(B47=Data!#REF!,Data!#REF!,(IF(B47=Data!#REF!,Data!J869,(IF(B47=Data!#REF!,Data!#REF!,(IF(B47=Data!#REF!,Data!#REF!,Data!#REF!)))))))))))))))&amp;IF(B47=Data!#REF!,Data!#REF!,(IF(B47=Data!#REF!,Data!#REF!,(IF(B47=Data!#REF!,Data!#REF!,(IF(B47=Data!#REF!,Data!#REF!,(IF(B47=Data!#REF!,Data!#REF!,Data!#REF!)))))))))</f>
        <v>#REF!</v>
      </c>
      <c r="U47" s="127" t="str">
        <f>IF(D47="","",VLOOKUP(B47,Data!$B$5:$J$356,9,FALSE)*D47)</f>
        <v/>
      </c>
    </row>
    <row r="48" spans="1:21" ht="14">
      <c r="A48" s="102"/>
      <c r="B48" s="103"/>
      <c r="C48" s="104"/>
      <c r="D48" s="105"/>
      <c r="E48" s="105"/>
      <c r="F48" s="106"/>
      <c r="G48" s="106"/>
      <c r="H48" s="106"/>
      <c r="I48" s="105"/>
      <c r="J48" s="106"/>
      <c r="K48" s="106"/>
      <c r="L48" s="106"/>
      <c r="M48" s="107"/>
      <c r="N48" s="108"/>
      <c r="O48" s="109"/>
      <c r="P48" s="108"/>
      <c r="Q48" s="108"/>
      <c r="R48" s="109"/>
      <c r="S48" s="110"/>
      <c r="T48" s="109"/>
      <c r="U48" s="111"/>
    </row>
    <row r="49" spans="1:21" ht="14">
      <c r="A49" s="105"/>
      <c r="B49" s="103"/>
      <c r="C49" s="104"/>
      <c r="D49" s="112">
        <f>SUM(D18:D47)</f>
        <v>101</v>
      </c>
      <c r="E49" s="112"/>
      <c r="F49" s="114"/>
      <c r="G49" s="114" t="e">
        <f>SUM(G18:G47)</f>
        <v>#N/A</v>
      </c>
      <c r="H49" s="105"/>
      <c r="I49" s="105"/>
      <c r="J49" s="114" t="e">
        <f>SUM(J18:J47)</f>
        <v>#N/A</v>
      </c>
      <c r="K49" s="114" t="e">
        <f>SUM(K18:K47)</f>
        <v>#N/A</v>
      </c>
      <c r="L49" s="114" t="e">
        <f>SUM(L16:L48)</f>
        <v>#REF!</v>
      </c>
      <c r="M49" s="113">
        <f>SUM(M18:M47)</f>
        <v>0</v>
      </c>
      <c r="N49" s="114">
        <f>SUM(N16:N48)</f>
        <v>0</v>
      </c>
      <c r="O49" s="114" t="e">
        <f>SUM(O16:O48)</f>
        <v>#REF!</v>
      </c>
      <c r="P49" s="113">
        <f>SUM(P18:P47)</f>
        <v>0</v>
      </c>
      <c r="Q49" s="114">
        <f>SUM(Q16:Q48)</f>
        <v>0</v>
      </c>
      <c r="R49" s="114" t="e">
        <f>SUM(R16:R48)</f>
        <v>#REF!</v>
      </c>
      <c r="S49" s="113">
        <f>SUM(S18:S47)</f>
        <v>0</v>
      </c>
      <c r="T49" s="114" t="e">
        <f>SUM(T16:T48)</f>
        <v>#REF!</v>
      </c>
      <c r="U49" s="115" t="e">
        <f>SUM(U18:U47)</f>
        <v>#N/A</v>
      </c>
    </row>
    <row r="50" spans="1:21">
      <c r="A50" s="54"/>
      <c r="B50" s="34"/>
      <c r="C50" s="36"/>
      <c r="D50" s="54"/>
      <c r="E50" s="34"/>
      <c r="F50" s="87"/>
      <c r="G50" s="69"/>
      <c r="H50" s="54"/>
      <c r="I50" s="54"/>
      <c r="J50" s="83"/>
      <c r="K50" s="69"/>
      <c r="L50" s="36"/>
      <c r="M50" s="35"/>
      <c r="N50" s="35"/>
      <c r="O50" s="35"/>
      <c r="P50" s="35"/>
      <c r="Q50" s="35"/>
      <c r="R50" s="35"/>
      <c r="S50" s="36"/>
      <c r="T50" s="36"/>
      <c r="U50" s="37"/>
    </row>
    <row r="51" spans="1:21" ht="13" hidden="1">
      <c r="A51" s="16" t="s">
        <v>81</v>
      </c>
      <c r="B51" s="17"/>
      <c r="C51" s="1"/>
      <c r="D51" s="27" t="s">
        <v>82</v>
      </c>
      <c r="E51" s="27"/>
      <c r="F51" s="80" t="s">
        <v>83</v>
      </c>
      <c r="G51" s="84"/>
      <c r="H51" s="32" t="s">
        <v>84</v>
      </c>
      <c r="I51" s="55"/>
      <c r="J51" s="74" t="s">
        <v>85</v>
      </c>
      <c r="K51" s="74"/>
      <c r="L51" s="27"/>
      <c r="M51" s="56"/>
      <c r="N51" s="57" t="s">
        <v>86</v>
      </c>
      <c r="O51" s="27"/>
      <c r="P51" s="27"/>
      <c r="Q51" s="27"/>
      <c r="R51" s="27"/>
      <c r="S51" s="27"/>
      <c r="T51" s="27"/>
      <c r="U51" s="58"/>
    </row>
    <row r="52" spans="1:21" ht="13" hidden="1">
      <c r="A52" s="19" t="s">
        <v>87</v>
      </c>
      <c r="B52" s="20"/>
      <c r="C52" s="59"/>
      <c r="D52" s="20" t="s">
        <v>88</v>
      </c>
      <c r="E52" s="20"/>
      <c r="F52" s="1015"/>
      <c r="G52" s="1016"/>
      <c r="H52" s="19" t="s">
        <v>89</v>
      </c>
      <c r="I52" s="60"/>
      <c r="J52" s="75" t="s">
        <v>90</v>
      </c>
      <c r="K52" s="75"/>
      <c r="L52" s="20"/>
      <c r="M52" s="21"/>
      <c r="N52" s="20"/>
      <c r="O52" s="20"/>
      <c r="P52" s="20"/>
      <c r="Q52" s="20"/>
      <c r="R52" s="20"/>
      <c r="S52" s="20"/>
      <c r="T52" s="20"/>
      <c r="U52" s="29"/>
    </row>
    <row r="53" spans="1:21" hidden="1">
      <c r="A53" s="19" t="s">
        <v>93</v>
      </c>
      <c r="B53" s="20"/>
      <c r="C53" s="21"/>
      <c r="D53" s="20"/>
      <c r="E53" s="20"/>
      <c r="F53" s="1015"/>
      <c r="G53" s="1016"/>
      <c r="H53" s="19"/>
      <c r="I53" s="60"/>
      <c r="J53" s="75" t="s">
        <v>94</v>
      </c>
      <c r="K53" s="75"/>
      <c r="L53" s="20"/>
      <c r="M53" s="21"/>
      <c r="N53" s="20"/>
      <c r="O53" s="20"/>
      <c r="P53" s="20"/>
      <c r="Q53" s="20"/>
      <c r="R53" s="20"/>
      <c r="S53" s="20"/>
      <c r="T53" s="20"/>
      <c r="U53" s="29"/>
    </row>
    <row r="54" spans="1:21" hidden="1">
      <c r="A54" s="34"/>
      <c r="B54" s="35"/>
      <c r="C54" s="130"/>
      <c r="D54" s="20" t="s">
        <v>95</v>
      </c>
      <c r="E54" s="20"/>
      <c r="F54" s="1015"/>
      <c r="G54" s="1016"/>
      <c r="H54" s="19" t="s">
        <v>96</v>
      </c>
      <c r="I54" s="60"/>
      <c r="J54" s="75"/>
      <c r="K54" s="75"/>
      <c r="L54" s="20"/>
      <c r="M54" s="21"/>
      <c r="N54" s="20"/>
      <c r="O54" s="20"/>
      <c r="P54" s="20"/>
      <c r="Q54" s="20"/>
      <c r="R54" s="20"/>
      <c r="S54" s="20"/>
      <c r="T54" s="20"/>
      <c r="U54" s="29"/>
    </row>
    <row r="55" spans="1:21" ht="13" hidden="1">
      <c r="A55" s="16" t="s">
        <v>97</v>
      </c>
      <c r="B55" s="27"/>
      <c r="C55" s="12"/>
      <c r="D55" s="20" t="s">
        <v>98</v>
      </c>
      <c r="E55" s="20"/>
      <c r="F55" s="88" t="s">
        <v>99</v>
      </c>
      <c r="G55" s="85"/>
      <c r="H55" s="19" t="s">
        <v>89</v>
      </c>
      <c r="I55" s="60"/>
      <c r="J55" s="75" t="s">
        <v>100</v>
      </c>
      <c r="K55" s="75"/>
      <c r="L55" s="20"/>
      <c r="M55" s="21"/>
      <c r="N55" s="20"/>
      <c r="O55" s="20"/>
      <c r="P55" s="20"/>
      <c r="Q55" s="20"/>
      <c r="R55" s="20"/>
      <c r="S55" s="20"/>
      <c r="T55" s="20"/>
      <c r="U55" s="29"/>
    </row>
    <row r="56" spans="1:21" ht="13" hidden="1">
      <c r="A56" s="19"/>
      <c r="B56" s="20"/>
      <c r="C56" s="21"/>
      <c r="D56" s="20" t="s">
        <v>101</v>
      </c>
      <c r="E56" s="20"/>
      <c r="F56" s="89"/>
      <c r="G56" s="86"/>
      <c r="H56" s="19" t="s">
        <v>102</v>
      </c>
      <c r="I56" s="60"/>
      <c r="J56" s="75" t="s">
        <v>103</v>
      </c>
      <c r="K56" s="75"/>
      <c r="L56" s="20"/>
      <c r="M56" s="52"/>
      <c r="N56" s="53" t="s">
        <v>104</v>
      </c>
      <c r="O56" s="53"/>
      <c r="P56" s="53"/>
      <c r="Q56" s="53"/>
      <c r="R56" s="53"/>
      <c r="S56" s="53"/>
      <c r="T56" s="53"/>
      <c r="U56" s="61"/>
    </row>
    <row r="57" spans="1:21" hidden="1">
      <c r="A57" s="34"/>
      <c r="B57" s="35"/>
      <c r="C57" s="36"/>
      <c r="D57" s="35"/>
      <c r="E57" s="35"/>
      <c r="F57" s="1011"/>
      <c r="G57" s="1017"/>
      <c r="H57" s="1011"/>
      <c r="I57" s="1012"/>
      <c r="J57" s="76" t="s">
        <v>105</v>
      </c>
      <c r="K57" s="76"/>
      <c r="L57" s="35"/>
      <c r="M57" s="62"/>
      <c r="N57" s="63" t="s">
        <v>106</v>
      </c>
      <c r="O57" s="63"/>
      <c r="P57" s="63"/>
      <c r="Q57" s="63"/>
      <c r="R57" s="63"/>
      <c r="S57" s="63"/>
      <c r="T57" s="63"/>
      <c r="U57" s="64"/>
    </row>
    <row r="58" spans="1:21" hidden="1"/>
    <row r="59" spans="1:21" hidden="1"/>
  </sheetData>
  <mergeCells count="6">
    <mergeCell ref="H57:I57"/>
    <mergeCell ref="A15:B16"/>
    <mergeCell ref="F52:G52"/>
    <mergeCell ref="F53:G53"/>
    <mergeCell ref="F54:G54"/>
    <mergeCell ref="F57:G57"/>
  </mergeCells>
  <phoneticPr fontId="10" type="noConversion"/>
  <printOptions horizontalCentered="1"/>
  <pageMargins left="0" right="0" top="0.25" bottom="0" header="0.51111111111111107" footer="0.51111111111111107"/>
  <pageSetup paperSize="9" scale="81" firstPageNumber="4294963191"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14"/>
  </sheetPr>
  <dimension ref="A2:U52"/>
  <sheetViews>
    <sheetView view="pageBreakPreview" topLeftCell="A10" zoomScale="75" zoomScaleNormal="75" workbookViewId="0">
      <selection activeCell="B31" sqref="B31"/>
    </sheetView>
  </sheetViews>
  <sheetFormatPr defaultColWidth="9.1796875" defaultRowHeight="12.5"/>
  <cols>
    <col min="1" max="1" width="21.81640625" style="4" bestFit="1" customWidth="1"/>
    <col min="2" max="2" width="12.54296875" style="4" bestFit="1" customWidth="1"/>
    <col min="3" max="4" width="11.1796875" style="4" bestFit="1" customWidth="1"/>
    <col min="5" max="5" width="12.54296875" style="4" bestFit="1" customWidth="1"/>
    <col min="6" max="6" width="24" style="206" bestFit="1" customWidth="1"/>
    <col min="7" max="7" width="27.1796875" style="206" bestFit="1" customWidth="1"/>
    <col min="8" max="9" width="10.1796875" style="4" customWidth="1"/>
    <col min="10" max="11" width="10.1796875" style="206" customWidth="1"/>
    <col min="12" max="20" width="10.1796875" style="4" customWidth="1"/>
    <col min="21" max="21" width="10.1796875" style="207" customWidth="1"/>
    <col min="22" max="22" width="9.1796875" style="4" bestFit="1"/>
    <col min="23" max="16384" width="9.1796875" style="4"/>
  </cols>
  <sheetData>
    <row r="2" spans="1:7" ht="26" customHeight="1">
      <c r="A2" s="1018" t="s">
        <v>422</v>
      </c>
      <c r="B2" s="218" t="s">
        <v>419</v>
      </c>
      <c r="C2" s="218" t="s">
        <v>420</v>
      </c>
      <c r="D2" s="218" t="s">
        <v>421</v>
      </c>
      <c r="E2" s="218" t="s">
        <v>427</v>
      </c>
      <c r="F2" s="1020" t="s">
        <v>428</v>
      </c>
      <c r="G2" s="1020" t="s">
        <v>464</v>
      </c>
    </row>
    <row r="3" spans="1:7" ht="23.75" customHeight="1">
      <c r="A3" s="1019"/>
      <c r="B3" s="219" t="s">
        <v>423</v>
      </c>
      <c r="C3" s="219" t="s">
        <v>423</v>
      </c>
      <c r="D3" s="219" t="s">
        <v>423</v>
      </c>
      <c r="E3" s="219" t="s">
        <v>76</v>
      </c>
      <c r="F3" s="1021"/>
      <c r="G3" s="1021"/>
    </row>
    <row r="4" spans="1:7" ht="23" customHeight="1">
      <c r="A4" s="208" t="s">
        <v>424</v>
      </c>
      <c r="B4" s="209">
        <v>5919</v>
      </c>
      <c r="C4" s="209">
        <v>2340</v>
      </c>
      <c r="D4" s="209">
        <v>2380</v>
      </c>
      <c r="E4" s="210">
        <f>B4*C4*D4/1000000</f>
        <v>32964.094799999999</v>
      </c>
      <c r="F4" s="216" t="s">
        <v>462</v>
      </c>
      <c r="G4" s="216" t="s">
        <v>465</v>
      </c>
    </row>
    <row r="5" spans="1:7" ht="25.25" customHeight="1">
      <c r="A5" s="208"/>
      <c r="B5" s="209"/>
      <c r="C5" s="209"/>
      <c r="D5" s="209"/>
      <c r="E5" s="210"/>
      <c r="F5" s="216"/>
      <c r="G5" s="217"/>
    </row>
    <row r="6" spans="1:7" ht="20">
      <c r="A6" s="208" t="s">
        <v>425</v>
      </c>
      <c r="B6" s="209">
        <v>12045</v>
      </c>
      <c r="C6" s="209">
        <v>2309</v>
      </c>
      <c r="D6" s="209">
        <v>2379</v>
      </c>
      <c r="E6" s="210">
        <f>B6*C6*D6/1000000</f>
        <v>66164.521995000003</v>
      </c>
      <c r="F6" s="216" t="s">
        <v>463</v>
      </c>
      <c r="G6" s="216" t="s">
        <v>466</v>
      </c>
    </row>
    <row r="7" spans="1:7" ht="23.75" customHeight="1">
      <c r="A7" s="208"/>
      <c r="B7" s="209"/>
      <c r="C7" s="209"/>
      <c r="D7" s="209"/>
      <c r="E7" s="210"/>
      <c r="F7" s="211"/>
      <c r="G7" s="211"/>
    </row>
    <row r="8" spans="1:7" ht="23.75" customHeight="1">
      <c r="A8" s="208" t="s">
        <v>426</v>
      </c>
      <c r="B8" s="209">
        <v>12056</v>
      </c>
      <c r="C8" s="209">
        <v>2347</v>
      </c>
      <c r="D8" s="209">
        <v>2684</v>
      </c>
      <c r="E8" s="209">
        <f>B8*C8*D8/1000000</f>
        <v>75944.939488000004</v>
      </c>
      <c r="F8" s="211"/>
      <c r="G8" s="211"/>
    </row>
    <row r="12" spans="1:7" ht="15.5">
      <c r="A12" s="212" t="s">
        <v>429</v>
      </c>
    </row>
    <row r="13" spans="1:7" ht="15.5">
      <c r="A13" s="212"/>
    </row>
    <row r="14" spans="1:7" ht="15.5">
      <c r="A14" s="212" t="s">
        <v>430</v>
      </c>
    </row>
    <row r="15" spans="1:7" ht="15.5">
      <c r="A15" s="212"/>
    </row>
    <row r="16" spans="1:7" ht="15.5">
      <c r="A16" s="212" t="s">
        <v>431</v>
      </c>
    </row>
    <row r="17" spans="1:6" ht="15.5">
      <c r="A17" s="212" t="s">
        <v>432</v>
      </c>
    </row>
    <row r="18" spans="1:6" ht="15.5">
      <c r="A18" s="212"/>
    </row>
    <row r="19" spans="1:6" ht="15.5">
      <c r="A19" s="212" t="s">
        <v>433</v>
      </c>
    </row>
    <row r="20" spans="1:6" ht="15.5">
      <c r="A20" s="212" t="s">
        <v>434</v>
      </c>
    </row>
    <row r="21" spans="1:6" ht="15.5">
      <c r="A21" s="212" t="s">
        <v>435</v>
      </c>
    </row>
    <row r="22" spans="1:6" ht="15.5">
      <c r="A22" s="212" t="s">
        <v>436</v>
      </c>
    </row>
    <row r="23" spans="1:6" ht="15.5">
      <c r="A23" s="212" t="s">
        <v>437</v>
      </c>
    </row>
    <row r="24" spans="1:6" ht="15.5">
      <c r="A24" s="220" t="s">
        <v>438</v>
      </c>
      <c r="B24" s="221"/>
      <c r="C24" s="221"/>
      <c r="D24" s="221"/>
      <c r="E24" s="221"/>
      <c r="F24" s="222"/>
    </row>
    <row r="25" spans="1:6" ht="15.5">
      <c r="A25" s="220" t="s">
        <v>439</v>
      </c>
      <c r="B25" s="221"/>
      <c r="C25" s="221"/>
      <c r="D25" s="221"/>
      <c r="E25" s="221"/>
      <c r="F25" s="222"/>
    </row>
    <row r="26" spans="1:6" ht="15.5">
      <c r="A26" s="220" t="s">
        <v>440</v>
      </c>
      <c r="B26" s="221"/>
      <c r="C26" s="221"/>
      <c r="D26" s="221"/>
      <c r="E26" s="221"/>
      <c r="F26" s="222"/>
    </row>
    <row r="27" spans="1:6" ht="15.5">
      <c r="A27" s="220" t="s">
        <v>441</v>
      </c>
      <c r="B27" s="221"/>
      <c r="C27" s="221"/>
      <c r="D27" s="221"/>
      <c r="E27" s="221"/>
      <c r="F27" s="222"/>
    </row>
    <row r="28" spans="1:6" ht="15.5">
      <c r="A28" s="220" t="s">
        <v>442</v>
      </c>
      <c r="B28" s="221"/>
      <c r="C28" s="221"/>
      <c r="D28" s="221"/>
      <c r="E28" s="221"/>
      <c r="F28" s="222"/>
    </row>
    <row r="29" spans="1:6" ht="15.5">
      <c r="A29" s="212" t="s">
        <v>443</v>
      </c>
    </row>
    <row r="30" spans="1:6" ht="15.5">
      <c r="A30" s="212"/>
    </row>
    <row r="31" spans="1:6" ht="15.5">
      <c r="A31" s="212" t="s">
        <v>444</v>
      </c>
    </row>
    <row r="32" spans="1:6" ht="15.5">
      <c r="A32" s="212" t="s">
        <v>445</v>
      </c>
    </row>
    <row r="33" spans="1:6" ht="15.5">
      <c r="A33" s="212" t="s">
        <v>446</v>
      </c>
    </row>
    <row r="34" spans="1:6" ht="15.5">
      <c r="A34" s="212" t="s">
        <v>447</v>
      </c>
    </row>
    <row r="35" spans="1:6" ht="15.5">
      <c r="A35" s="212" t="s">
        <v>448</v>
      </c>
    </row>
    <row r="36" spans="1:6" ht="15.5">
      <c r="A36" s="212" t="s">
        <v>449</v>
      </c>
    </row>
    <row r="37" spans="1:6" ht="15.5">
      <c r="A37" s="212"/>
    </row>
    <row r="38" spans="1:6" ht="15.5">
      <c r="A38" s="212" t="s">
        <v>450</v>
      </c>
    </row>
    <row r="39" spans="1:6" ht="15.5">
      <c r="A39" s="212" t="s">
        <v>451</v>
      </c>
    </row>
    <row r="40" spans="1:6" ht="15.5">
      <c r="A40" s="212" t="s">
        <v>452</v>
      </c>
    </row>
    <row r="41" spans="1:6" ht="15.5">
      <c r="A41" s="212" t="s">
        <v>453</v>
      </c>
    </row>
    <row r="42" spans="1:6" ht="15.5">
      <c r="A42" s="212"/>
    </row>
    <row r="43" spans="1:6" ht="15.5">
      <c r="A43" s="212" t="s">
        <v>454</v>
      </c>
    </row>
    <row r="44" spans="1:6" ht="15.5">
      <c r="A44" s="213" t="s">
        <v>455</v>
      </c>
      <c r="B44" s="214"/>
      <c r="C44" s="214"/>
      <c r="D44" s="214"/>
      <c r="E44" s="214"/>
      <c r="F44" s="215"/>
    </row>
    <row r="45" spans="1:6" ht="15.5">
      <c r="A45" s="212"/>
    </row>
    <row r="46" spans="1:6" ht="15.5">
      <c r="A46" s="212" t="s">
        <v>456</v>
      </c>
    </row>
    <row r="47" spans="1:6" ht="15.5">
      <c r="A47" s="212" t="s">
        <v>457</v>
      </c>
    </row>
    <row r="48" spans="1:6" ht="15.5">
      <c r="A48" s="212" t="s">
        <v>458</v>
      </c>
    </row>
    <row r="49" spans="1:1" ht="15.5">
      <c r="A49" s="212" t="s">
        <v>459</v>
      </c>
    </row>
    <row r="50" spans="1:1" ht="15.5">
      <c r="A50" s="212" t="s">
        <v>460</v>
      </c>
    </row>
    <row r="51" spans="1:1" ht="15.5">
      <c r="A51" s="212"/>
    </row>
    <row r="52" spans="1:1" ht="15.5">
      <c r="A52" s="212" t="s">
        <v>461</v>
      </c>
    </row>
  </sheetData>
  <mergeCells count="3">
    <mergeCell ref="A2:A3"/>
    <mergeCell ref="F2:F3"/>
    <mergeCell ref="G2:G3"/>
  </mergeCells>
  <phoneticPr fontId="10" type="noConversion"/>
  <printOptions horizontalCentered="1"/>
  <pageMargins left="0" right="0" top="0.25" bottom="0" header="0.51111111111111107" footer="0.51111111111111107"/>
  <pageSetup paperSize="9" scale="65" firstPageNumber="4294963191" orientation="landscape" r:id="rId1"/>
  <headerFooter alignWithMargins="0"/>
  <rowBreaks count="1" manualBreakCount="1">
    <brk id="52" max="17" man="1"/>
  </rowBreaks>
  <colBreaks count="1" manualBreakCount="1">
    <brk id="18" max="5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12"/>
    <pageSetUpPr autoPageBreaks="0"/>
  </sheetPr>
  <dimension ref="A1:T475"/>
  <sheetViews>
    <sheetView zoomScale="70" zoomScaleNormal="70" workbookViewId="0">
      <pane xSplit="2" ySplit="3" topLeftCell="C247" activePane="bottomRight" state="frozen"/>
      <selection activeCell="B31" sqref="B31"/>
      <selection pane="topRight" activeCell="B31" sqref="B31"/>
      <selection pane="bottomLeft" activeCell="B31" sqref="B31"/>
      <selection pane="bottomRight" activeCell="B262" sqref="B262"/>
    </sheetView>
  </sheetViews>
  <sheetFormatPr defaultColWidth="32.54296875" defaultRowHeight="15.5"/>
  <cols>
    <col min="1" max="1" width="5" style="526" customWidth="1"/>
    <col min="2" max="2" width="68.453125" style="526" customWidth="1"/>
    <col min="3" max="3" width="13.1796875" style="526" customWidth="1"/>
    <col min="4" max="4" width="7.1796875" style="526" customWidth="1"/>
    <col min="5" max="5" width="15.1796875" style="526" customWidth="1"/>
    <col min="6" max="6" width="13.1796875" style="526" customWidth="1"/>
    <col min="7" max="7" width="10.54296875" style="526" customWidth="1"/>
    <col min="8" max="8" width="10.453125" style="526" customWidth="1"/>
    <col min="9" max="10" width="11.1796875" style="526" customWidth="1"/>
    <col min="11" max="11" width="14" style="526" customWidth="1"/>
    <col min="12" max="12" width="14.1796875" style="302" customWidth="1"/>
    <col min="13" max="13" width="11.81640625" style="526" customWidth="1"/>
    <col min="14" max="14" width="7.54296875" style="526" customWidth="1"/>
    <col min="15" max="17" width="7.453125" style="526" customWidth="1"/>
    <col min="18" max="16384" width="32.54296875" style="526"/>
  </cols>
  <sheetData>
    <row r="1" spans="1:17" ht="17.5">
      <c r="A1" s="281" t="s">
        <v>107</v>
      </c>
      <c r="B1" s="281" t="s">
        <v>108</v>
      </c>
      <c r="C1" s="281" t="s">
        <v>109</v>
      </c>
      <c r="D1" s="281" t="s">
        <v>110</v>
      </c>
      <c r="E1" s="281" t="s">
        <v>111</v>
      </c>
      <c r="F1" s="281" t="s">
        <v>112</v>
      </c>
      <c r="G1" s="282" t="s">
        <v>113</v>
      </c>
      <c r="H1" s="282" t="s">
        <v>114</v>
      </c>
      <c r="I1" s="282" t="s">
        <v>115</v>
      </c>
      <c r="J1" s="282" t="s">
        <v>116</v>
      </c>
      <c r="K1" s="282" t="s">
        <v>117</v>
      </c>
      <c r="L1" s="283" t="s">
        <v>118</v>
      </c>
      <c r="M1" s="867" t="s">
        <v>119</v>
      </c>
      <c r="N1" s="867" t="s">
        <v>1114</v>
      </c>
      <c r="O1" s="867" t="s">
        <v>1115</v>
      </c>
      <c r="P1" s="867" t="s">
        <v>187</v>
      </c>
      <c r="Q1" s="867" t="s">
        <v>1116</v>
      </c>
    </row>
    <row r="2" spans="1:17" ht="15" customHeight="1">
      <c r="A2" s="284"/>
      <c r="B2" s="284"/>
      <c r="C2" s="284"/>
      <c r="D2" s="285" t="s">
        <v>120</v>
      </c>
      <c r="E2" s="1022" t="s">
        <v>121</v>
      </c>
      <c r="F2" s="1022" t="s">
        <v>122</v>
      </c>
      <c r="G2" s="1025" t="s">
        <v>123</v>
      </c>
      <c r="H2" s="1026"/>
      <c r="I2" s="1027"/>
      <c r="J2" s="286"/>
      <c r="K2" s="1022" t="s">
        <v>124</v>
      </c>
      <c r="L2" s="1022" t="s">
        <v>1045</v>
      </c>
      <c r="M2" s="1022" t="s">
        <v>125</v>
      </c>
      <c r="N2" s="868"/>
      <c r="O2" s="863" t="s">
        <v>182</v>
      </c>
      <c r="P2" s="868"/>
      <c r="Q2" s="868"/>
    </row>
    <row r="3" spans="1:17">
      <c r="A3" s="287" t="s">
        <v>183</v>
      </c>
      <c r="B3" s="287" t="s">
        <v>184</v>
      </c>
      <c r="C3" s="287" t="s">
        <v>185</v>
      </c>
      <c r="D3" s="287" t="s">
        <v>186</v>
      </c>
      <c r="E3" s="1023"/>
      <c r="F3" s="1023"/>
      <c r="G3" s="288" t="s">
        <v>187</v>
      </c>
      <c r="H3" s="288" t="s">
        <v>118</v>
      </c>
      <c r="I3" s="288" t="s">
        <v>188</v>
      </c>
      <c r="J3" s="287" t="s">
        <v>76</v>
      </c>
      <c r="K3" s="1023"/>
      <c r="L3" s="1024"/>
      <c r="M3" s="1024"/>
      <c r="N3" s="868"/>
      <c r="O3" s="864" t="s">
        <v>189</v>
      </c>
      <c r="P3" s="868"/>
      <c r="Q3" s="868"/>
    </row>
    <row r="4" spans="1:17" ht="16" thickBot="1">
      <c r="A4" s="289"/>
      <c r="B4" s="290"/>
      <c r="C4" s="290"/>
      <c r="D4" s="290"/>
      <c r="E4" s="290"/>
      <c r="F4" s="290"/>
      <c r="G4" s="290"/>
      <c r="H4" s="290"/>
      <c r="I4" s="290"/>
      <c r="J4" s="290"/>
      <c r="K4" s="290"/>
      <c r="L4" s="301"/>
      <c r="M4" s="300"/>
      <c r="N4" s="869"/>
      <c r="O4" s="869"/>
      <c r="P4" s="869"/>
      <c r="Q4" s="869"/>
    </row>
    <row r="5" spans="1:17">
      <c r="A5" s="257">
        <v>1</v>
      </c>
      <c r="B5" s="257" t="s">
        <v>197</v>
      </c>
      <c r="C5" s="257" t="s">
        <v>198</v>
      </c>
      <c r="D5" s="267" t="s">
        <v>191</v>
      </c>
      <c r="E5" s="263">
        <v>201</v>
      </c>
      <c r="F5" s="263">
        <v>181</v>
      </c>
      <c r="G5" s="263">
        <v>156</v>
      </c>
      <c r="H5" s="257">
        <v>63</v>
      </c>
      <c r="I5" s="257">
        <v>117</v>
      </c>
      <c r="J5" s="260">
        <v>1.1499999999999999</v>
      </c>
      <c r="K5" s="261" t="s">
        <v>849</v>
      </c>
      <c r="L5" s="511">
        <v>1751.45</v>
      </c>
      <c r="M5" s="291" t="s">
        <v>192</v>
      </c>
      <c r="N5" s="869" t="s">
        <v>199</v>
      </c>
      <c r="O5" s="254"/>
      <c r="P5" s="292" t="s">
        <v>664</v>
      </c>
      <c r="Q5" s="292" t="s">
        <v>1117</v>
      </c>
    </row>
    <row r="6" spans="1:17">
      <c r="A6" s="257">
        <v>2</v>
      </c>
      <c r="B6" s="257" t="s">
        <v>200</v>
      </c>
      <c r="C6" s="257" t="s">
        <v>201</v>
      </c>
      <c r="D6" s="267" t="s">
        <v>191</v>
      </c>
      <c r="E6" s="263">
        <v>201</v>
      </c>
      <c r="F6" s="263">
        <v>181</v>
      </c>
      <c r="G6" s="263">
        <v>156</v>
      </c>
      <c r="H6" s="257">
        <v>63</v>
      </c>
      <c r="I6" s="257">
        <v>117</v>
      </c>
      <c r="J6" s="260">
        <v>1.1499999999999999</v>
      </c>
      <c r="K6" s="261" t="s">
        <v>849</v>
      </c>
      <c r="L6" s="511">
        <v>1751.45</v>
      </c>
      <c r="M6" s="291" t="s">
        <v>192</v>
      </c>
      <c r="N6" s="869" t="s">
        <v>199</v>
      </c>
      <c r="O6" s="254"/>
      <c r="P6" s="269" t="s">
        <v>664</v>
      </c>
      <c r="Q6" s="269" t="s">
        <v>1117</v>
      </c>
    </row>
    <row r="7" spans="1:17">
      <c r="A7" s="257">
        <v>3</v>
      </c>
      <c r="B7" s="257" t="s">
        <v>202</v>
      </c>
      <c r="C7" s="257" t="s">
        <v>203</v>
      </c>
      <c r="D7" s="267" t="s">
        <v>191</v>
      </c>
      <c r="E7" s="263">
        <v>201</v>
      </c>
      <c r="F7" s="263">
        <v>181</v>
      </c>
      <c r="G7" s="263">
        <v>156</v>
      </c>
      <c r="H7" s="257">
        <v>63</v>
      </c>
      <c r="I7" s="257">
        <v>117</v>
      </c>
      <c r="J7" s="260">
        <v>1.1499999999999999</v>
      </c>
      <c r="K7" s="261" t="s">
        <v>849</v>
      </c>
      <c r="L7" s="511">
        <v>2134.0100000000002</v>
      </c>
      <c r="M7" s="291" t="s">
        <v>192</v>
      </c>
      <c r="N7" s="869" t="s">
        <v>199</v>
      </c>
      <c r="O7" s="254"/>
      <c r="P7" s="269" t="s">
        <v>664</v>
      </c>
      <c r="Q7" s="269" t="s">
        <v>1117</v>
      </c>
    </row>
    <row r="8" spans="1:17" s="293" customFormat="1">
      <c r="A8" s="257">
        <v>4</v>
      </c>
      <c r="B8" s="257" t="s">
        <v>204</v>
      </c>
      <c r="C8" s="257" t="s">
        <v>205</v>
      </c>
      <c r="D8" s="267" t="s">
        <v>191</v>
      </c>
      <c r="E8" s="263">
        <v>201</v>
      </c>
      <c r="F8" s="263">
        <v>181</v>
      </c>
      <c r="G8" s="263">
        <v>156</v>
      </c>
      <c r="H8" s="257">
        <v>63</v>
      </c>
      <c r="I8" s="257">
        <v>117</v>
      </c>
      <c r="J8" s="260">
        <v>1.1499999999999999</v>
      </c>
      <c r="K8" s="261" t="s">
        <v>849</v>
      </c>
      <c r="L8" s="511">
        <v>2134.0100000000002</v>
      </c>
      <c r="M8" s="291" t="s">
        <v>192</v>
      </c>
      <c r="N8" s="869" t="s">
        <v>199</v>
      </c>
      <c r="O8" s="254"/>
      <c r="P8" s="269" t="s">
        <v>664</v>
      </c>
      <c r="Q8" s="269" t="s">
        <v>1117</v>
      </c>
    </row>
    <row r="9" spans="1:17" s="293" customFormat="1">
      <c r="A9" s="257">
        <v>5</v>
      </c>
      <c r="B9" s="257" t="s">
        <v>206</v>
      </c>
      <c r="C9" s="257" t="s">
        <v>207</v>
      </c>
      <c r="D9" s="267" t="s">
        <v>191</v>
      </c>
      <c r="E9" s="263">
        <v>201</v>
      </c>
      <c r="F9" s="263">
        <v>181</v>
      </c>
      <c r="G9" s="263">
        <v>156</v>
      </c>
      <c r="H9" s="257">
        <v>63</v>
      </c>
      <c r="I9" s="257">
        <v>117</v>
      </c>
      <c r="J9" s="260">
        <v>1.1499999999999999</v>
      </c>
      <c r="K9" s="261" t="s">
        <v>849</v>
      </c>
      <c r="L9" s="511">
        <v>2142.8000000000002</v>
      </c>
      <c r="M9" s="291" t="s">
        <v>192</v>
      </c>
      <c r="N9" s="869" t="s">
        <v>199</v>
      </c>
      <c r="O9" s="254"/>
      <c r="P9" s="269" t="s">
        <v>664</v>
      </c>
      <c r="Q9" s="269" t="s">
        <v>1117</v>
      </c>
    </row>
    <row r="10" spans="1:17" s="293" customFormat="1">
      <c r="A10" s="257">
        <v>6</v>
      </c>
      <c r="B10" s="257" t="s">
        <v>208</v>
      </c>
      <c r="C10" s="257" t="s">
        <v>209</v>
      </c>
      <c r="D10" s="267" t="s">
        <v>191</v>
      </c>
      <c r="E10" s="263">
        <v>201</v>
      </c>
      <c r="F10" s="263">
        <v>181</v>
      </c>
      <c r="G10" s="263">
        <v>156</v>
      </c>
      <c r="H10" s="257">
        <v>63</v>
      </c>
      <c r="I10" s="257">
        <v>117</v>
      </c>
      <c r="J10" s="260">
        <v>1.1499999999999999</v>
      </c>
      <c r="K10" s="261" t="s">
        <v>849</v>
      </c>
      <c r="L10" s="511">
        <v>2142.8000000000002</v>
      </c>
      <c r="M10" s="291" t="s">
        <v>192</v>
      </c>
      <c r="N10" s="869" t="s">
        <v>199</v>
      </c>
      <c r="O10" s="254"/>
      <c r="P10" s="269" t="s">
        <v>664</v>
      </c>
      <c r="Q10" s="269" t="s">
        <v>1117</v>
      </c>
    </row>
    <row r="11" spans="1:17" s="293" customFormat="1">
      <c r="A11" s="257">
        <v>7</v>
      </c>
      <c r="B11" s="257" t="s">
        <v>212</v>
      </c>
      <c r="C11" s="257" t="s">
        <v>213</v>
      </c>
      <c r="D11" s="267" t="s">
        <v>191</v>
      </c>
      <c r="E11" s="263">
        <v>201</v>
      </c>
      <c r="F11" s="263">
        <v>181</v>
      </c>
      <c r="G11" s="263">
        <v>156</v>
      </c>
      <c r="H11" s="257">
        <v>63</v>
      </c>
      <c r="I11" s="257">
        <v>117</v>
      </c>
      <c r="J11" s="260">
        <v>1.1499999999999999</v>
      </c>
      <c r="K11" s="261" t="s">
        <v>849</v>
      </c>
      <c r="L11" s="511">
        <v>1895.01</v>
      </c>
      <c r="M11" s="291" t="s">
        <v>192</v>
      </c>
      <c r="N11" s="869" t="s">
        <v>199</v>
      </c>
      <c r="O11" s="254"/>
      <c r="P11" s="269" t="s">
        <v>664</v>
      </c>
      <c r="Q11" s="269" t="s">
        <v>1117</v>
      </c>
    </row>
    <row r="12" spans="1:17">
      <c r="A12" s="257">
        <v>8</v>
      </c>
      <c r="B12" s="257" t="s">
        <v>575</v>
      </c>
      <c r="C12" s="257" t="s">
        <v>21</v>
      </c>
      <c r="D12" s="267" t="s">
        <v>191</v>
      </c>
      <c r="E12" s="263">
        <v>201</v>
      </c>
      <c r="F12" s="263">
        <v>181</v>
      </c>
      <c r="G12" s="263">
        <v>156</v>
      </c>
      <c r="H12" s="257">
        <v>63</v>
      </c>
      <c r="I12" s="257">
        <v>117</v>
      </c>
      <c r="J12" s="260">
        <v>1.1499999999999999</v>
      </c>
      <c r="K12" s="261" t="s">
        <v>849</v>
      </c>
      <c r="L12" s="511">
        <v>1870.76</v>
      </c>
      <c r="M12" s="291" t="s">
        <v>192</v>
      </c>
      <c r="N12" s="869" t="s">
        <v>199</v>
      </c>
      <c r="O12" s="254"/>
      <c r="P12" s="269" t="s">
        <v>664</v>
      </c>
      <c r="Q12" s="269" t="s">
        <v>1117</v>
      </c>
    </row>
    <row r="13" spans="1:17" s="293" customFormat="1">
      <c r="A13" s="257">
        <v>9</v>
      </c>
      <c r="B13" s="257" t="s">
        <v>210</v>
      </c>
      <c r="C13" s="257" t="s">
        <v>211</v>
      </c>
      <c r="D13" s="267" t="s">
        <v>191</v>
      </c>
      <c r="E13" s="263">
        <v>201</v>
      </c>
      <c r="F13" s="263">
        <v>181</v>
      </c>
      <c r="G13" s="263">
        <v>156</v>
      </c>
      <c r="H13" s="257">
        <v>63</v>
      </c>
      <c r="I13" s="257">
        <v>117</v>
      </c>
      <c r="J13" s="260">
        <v>1.1499999999999999</v>
      </c>
      <c r="K13" s="261" t="s">
        <v>849</v>
      </c>
      <c r="L13" s="511">
        <v>1870.77</v>
      </c>
      <c r="M13" s="291" t="s">
        <v>192</v>
      </c>
      <c r="N13" s="869" t="s">
        <v>199</v>
      </c>
      <c r="O13" s="254"/>
      <c r="P13" s="269" t="s">
        <v>664</v>
      </c>
      <c r="Q13" s="269" t="s">
        <v>1117</v>
      </c>
    </row>
    <row r="14" spans="1:17">
      <c r="A14" s="257">
        <v>10</v>
      </c>
      <c r="B14" s="257" t="s">
        <v>733</v>
      </c>
      <c r="C14" s="257" t="s">
        <v>731</v>
      </c>
      <c r="D14" s="267" t="s">
        <v>191</v>
      </c>
      <c r="E14" s="263">
        <v>206</v>
      </c>
      <c r="F14" s="263">
        <v>186</v>
      </c>
      <c r="G14" s="263">
        <v>156</v>
      </c>
      <c r="H14" s="257">
        <v>63</v>
      </c>
      <c r="I14" s="257">
        <v>117</v>
      </c>
      <c r="J14" s="260">
        <v>1.1499999999999999</v>
      </c>
      <c r="K14" s="261" t="s">
        <v>849</v>
      </c>
      <c r="L14" s="511">
        <v>2090.88</v>
      </c>
      <c r="M14" s="291" t="s">
        <v>192</v>
      </c>
      <c r="N14" s="869" t="s">
        <v>199</v>
      </c>
      <c r="O14" s="254"/>
      <c r="P14" s="269" t="s">
        <v>664</v>
      </c>
      <c r="Q14" s="269" t="s">
        <v>1117</v>
      </c>
    </row>
    <row r="15" spans="1:17">
      <c r="A15" s="257">
        <v>11</v>
      </c>
      <c r="B15" s="257" t="s">
        <v>738</v>
      </c>
      <c r="C15" s="257" t="s">
        <v>739</v>
      </c>
      <c r="D15" s="267" t="s">
        <v>191</v>
      </c>
      <c r="E15" s="263">
        <v>206</v>
      </c>
      <c r="F15" s="263">
        <v>186</v>
      </c>
      <c r="G15" s="263">
        <v>156</v>
      </c>
      <c r="H15" s="257">
        <v>63</v>
      </c>
      <c r="I15" s="257">
        <v>117</v>
      </c>
      <c r="J15" s="260">
        <v>1.1499999999999999</v>
      </c>
      <c r="K15" s="261" t="s">
        <v>849</v>
      </c>
      <c r="L15" s="511">
        <v>2091.4</v>
      </c>
      <c r="M15" s="291" t="s">
        <v>192</v>
      </c>
      <c r="N15" s="869" t="s">
        <v>199</v>
      </c>
      <c r="O15" s="254"/>
      <c r="P15" s="269" t="s">
        <v>664</v>
      </c>
      <c r="Q15" s="269" t="s">
        <v>1117</v>
      </c>
    </row>
    <row r="16" spans="1:17">
      <c r="A16" s="257">
        <v>12</v>
      </c>
      <c r="B16" s="257" t="s">
        <v>823</v>
      </c>
      <c r="C16" s="257" t="s">
        <v>845</v>
      </c>
      <c r="D16" s="267" t="s">
        <v>191</v>
      </c>
      <c r="E16" s="263">
        <v>206</v>
      </c>
      <c r="F16" s="263">
        <v>186</v>
      </c>
      <c r="G16" s="263">
        <v>156</v>
      </c>
      <c r="H16" s="257">
        <v>63</v>
      </c>
      <c r="I16" s="257">
        <v>117</v>
      </c>
      <c r="J16" s="260">
        <v>1.1499999999999999</v>
      </c>
      <c r="K16" s="261" t="s">
        <v>849</v>
      </c>
      <c r="L16" s="511">
        <v>2102.4699999999998</v>
      </c>
      <c r="M16" s="291" t="s">
        <v>192</v>
      </c>
      <c r="N16" s="869" t="s">
        <v>199</v>
      </c>
      <c r="O16" s="254"/>
      <c r="P16" s="269" t="s">
        <v>664</v>
      </c>
      <c r="Q16" s="269" t="s">
        <v>1117</v>
      </c>
    </row>
    <row r="17" spans="1:20">
      <c r="A17" s="257">
        <v>13</v>
      </c>
      <c r="B17" s="257" t="s">
        <v>737</v>
      </c>
      <c r="C17" s="257" t="s">
        <v>740</v>
      </c>
      <c r="D17" s="267" t="s">
        <v>191</v>
      </c>
      <c r="E17" s="263">
        <v>206</v>
      </c>
      <c r="F17" s="263">
        <v>186</v>
      </c>
      <c r="G17" s="263">
        <v>156</v>
      </c>
      <c r="H17" s="257">
        <v>63</v>
      </c>
      <c r="I17" s="257">
        <v>117</v>
      </c>
      <c r="J17" s="260">
        <v>1.1499999999999999</v>
      </c>
      <c r="K17" s="261" t="s">
        <v>849</v>
      </c>
      <c r="L17" s="511">
        <v>2090.9499999999998</v>
      </c>
      <c r="M17" s="291" t="s">
        <v>192</v>
      </c>
      <c r="N17" s="869" t="s">
        <v>199</v>
      </c>
      <c r="P17" s="269" t="s">
        <v>664</v>
      </c>
      <c r="Q17" s="269" t="s">
        <v>1117</v>
      </c>
    </row>
    <row r="18" spans="1:20">
      <c r="A18" s="257">
        <v>14</v>
      </c>
      <c r="B18" s="257" t="s">
        <v>843</v>
      </c>
      <c r="C18" s="257" t="s">
        <v>844</v>
      </c>
      <c r="D18" s="267" t="s">
        <v>191</v>
      </c>
      <c r="E18" s="263">
        <v>206</v>
      </c>
      <c r="F18" s="263">
        <v>186</v>
      </c>
      <c r="G18" s="263">
        <v>156</v>
      </c>
      <c r="H18" s="257">
        <v>63</v>
      </c>
      <c r="I18" s="257">
        <v>117</v>
      </c>
      <c r="J18" s="260">
        <v>1.1499999999999999</v>
      </c>
      <c r="K18" s="261" t="s">
        <v>849</v>
      </c>
      <c r="L18" s="511">
        <v>2209.87</v>
      </c>
      <c r="M18" s="268" t="s">
        <v>192</v>
      </c>
      <c r="N18" s="869" t="s">
        <v>199</v>
      </c>
      <c r="P18" s="269" t="s">
        <v>664</v>
      </c>
      <c r="Q18" s="269" t="s">
        <v>1117</v>
      </c>
    </row>
    <row r="19" spans="1:20">
      <c r="A19" s="257">
        <v>15</v>
      </c>
      <c r="B19" s="257" t="s">
        <v>860</v>
      </c>
      <c r="C19" s="257" t="s">
        <v>862</v>
      </c>
      <c r="D19" s="267" t="s">
        <v>191</v>
      </c>
      <c r="E19" s="263">
        <v>206</v>
      </c>
      <c r="F19" s="263">
        <v>186</v>
      </c>
      <c r="G19" s="263">
        <v>156</v>
      </c>
      <c r="H19" s="257">
        <v>63</v>
      </c>
      <c r="I19" s="257">
        <v>117</v>
      </c>
      <c r="J19" s="260">
        <v>1.1499999999999999</v>
      </c>
      <c r="K19" s="261" t="s">
        <v>849</v>
      </c>
      <c r="L19" s="511">
        <v>2473.4499999999998</v>
      </c>
      <c r="M19" s="291" t="s">
        <v>192</v>
      </c>
      <c r="N19" s="869" t="s">
        <v>199</v>
      </c>
      <c r="O19" s="254"/>
      <c r="P19" s="269" t="s">
        <v>664</v>
      </c>
      <c r="Q19" s="269" t="s">
        <v>1117</v>
      </c>
    </row>
    <row r="20" spans="1:20">
      <c r="A20" s="257">
        <v>16</v>
      </c>
      <c r="B20" s="257" t="s">
        <v>868</v>
      </c>
      <c r="C20" s="257" t="s">
        <v>869</v>
      </c>
      <c r="D20" s="267" t="s">
        <v>191</v>
      </c>
      <c r="E20" s="263">
        <v>206</v>
      </c>
      <c r="F20" s="263">
        <v>186</v>
      </c>
      <c r="G20" s="263">
        <v>156</v>
      </c>
      <c r="H20" s="257">
        <v>63</v>
      </c>
      <c r="I20" s="257">
        <v>117</v>
      </c>
      <c r="J20" s="260">
        <v>1.1499999999999999</v>
      </c>
      <c r="K20" s="261" t="s">
        <v>849</v>
      </c>
      <c r="L20" s="511">
        <v>2482.23</v>
      </c>
      <c r="M20" s="291" t="s">
        <v>192</v>
      </c>
      <c r="N20" s="869" t="s">
        <v>199</v>
      </c>
      <c r="O20" s="254"/>
      <c r="P20" s="269" t="s">
        <v>664</v>
      </c>
      <c r="Q20" s="269" t="s">
        <v>1117</v>
      </c>
    </row>
    <row r="21" spans="1:20">
      <c r="A21" s="257">
        <v>17</v>
      </c>
      <c r="B21" s="257" t="s">
        <v>901</v>
      </c>
      <c r="C21" s="257" t="s">
        <v>902</v>
      </c>
      <c r="D21" s="267" t="s">
        <v>191</v>
      </c>
      <c r="E21" s="263">
        <v>206</v>
      </c>
      <c r="F21" s="263">
        <v>186</v>
      </c>
      <c r="G21" s="263">
        <v>156</v>
      </c>
      <c r="H21" s="257">
        <v>63</v>
      </c>
      <c r="I21" s="257">
        <v>117</v>
      </c>
      <c r="J21" s="260">
        <v>1.1499999999999999</v>
      </c>
      <c r="K21" s="261" t="s">
        <v>849</v>
      </c>
      <c r="L21" s="511">
        <v>2210.3000000000002</v>
      </c>
      <c r="M21" s="268" t="s">
        <v>192</v>
      </c>
      <c r="N21" s="869" t="s">
        <v>199</v>
      </c>
      <c r="P21" s="269" t="s">
        <v>664</v>
      </c>
      <c r="Q21" s="269" t="s">
        <v>1117</v>
      </c>
    </row>
    <row r="22" spans="1:20">
      <c r="A22" s="257"/>
      <c r="B22" s="257"/>
      <c r="C22" s="257"/>
      <c r="D22" s="267" t="s">
        <v>191</v>
      </c>
      <c r="E22" s="263"/>
      <c r="F22" s="263"/>
      <c r="G22" s="263"/>
      <c r="H22" s="257"/>
      <c r="I22" s="257"/>
      <c r="J22" s="260"/>
      <c r="K22" s="261" t="s">
        <v>849</v>
      </c>
      <c r="L22" s="511"/>
      <c r="M22" s="268" t="s">
        <v>192</v>
      </c>
      <c r="N22" s="869" t="s">
        <v>199</v>
      </c>
      <c r="O22" s="254"/>
      <c r="P22" s="269"/>
      <c r="Q22" s="269"/>
    </row>
    <row r="23" spans="1:20">
      <c r="A23" s="257"/>
      <c r="B23" s="257"/>
      <c r="C23" s="257"/>
      <c r="D23" s="267" t="s">
        <v>191</v>
      </c>
      <c r="E23" s="263"/>
      <c r="F23" s="263"/>
      <c r="G23" s="263"/>
      <c r="H23" s="257"/>
      <c r="I23" s="257"/>
      <c r="J23" s="260"/>
      <c r="K23" s="261" t="s">
        <v>849</v>
      </c>
      <c r="L23" s="511"/>
      <c r="M23" s="268" t="s">
        <v>192</v>
      </c>
      <c r="N23" s="869" t="s">
        <v>199</v>
      </c>
      <c r="O23" s="254"/>
      <c r="P23" s="269"/>
      <c r="Q23" s="269"/>
      <c r="R23" s="526" t="s">
        <v>934</v>
      </c>
      <c r="S23" s="526" t="s">
        <v>932</v>
      </c>
      <c r="T23" s="526">
        <v>2403.1799999999998</v>
      </c>
    </row>
    <row r="24" spans="1:20">
      <c r="A24" s="257"/>
      <c r="B24" s="257"/>
      <c r="C24" s="257"/>
      <c r="D24" s="267" t="s">
        <v>191</v>
      </c>
      <c r="E24" s="263"/>
      <c r="F24" s="263"/>
      <c r="G24" s="263"/>
      <c r="H24" s="257"/>
      <c r="I24" s="257"/>
      <c r="J24" s="260"/>
      <c r="K24" s="261" t="s">
        <v>849</v>
      </c>
      <c r="L24" s="511"/>
      <c r="M24" s="268" t="s">
        <v>192</v>
      </c>
      <c r="N24" s="869" t="s">
        <v>199</v>
      </c>
      <c r="O24" s="254"/>
      <c r="P24" s="269"/>
      <c r="Q24" s="269"/>
      <c r="R24" s="526" t="s">
        <v>935</v>
      </c>
      <c r="S24" s="526" t="s">
        <v>933</v>
      </c>
      <c r="T24" s="526">
        <v>2403.1799999999998</v>
      </c>
    </row>
    <row r="25" spans="1:20">
      <c r="A25" s="257"/>
      <c r="B25" s="257"/>
      <c r="C25" s="257"/>
      <c r="D25" s="267" t="s">
        <v>191</v>
      </c>
      <c r="E25" s="263"/>
      <c r="F25" s="263"/>
      <c r="G25" s="263"/>
      <c r="H25" s="257"/>
      <c r="I25" s="257"/>
      <c r="J25" s="260"/>
      <c r="K25" s="261" t="s">
        <v>849</v>
      </c>
      <c r="L25" s="511"/>
      <c r="M25" s="268" t="s">
        <v>192</v>
      </c>
      <c r="N25" s="869" t="s">
        <v>199</v>
      </c>
      <c r="O25" s="254"/>
      <c r="P25" s="269"/>
      <c r="Q25" s="269"/>
    </row>
    <row r="26" spans="1:20">
      <c r="A26" s="257"/>
      <c r="B26" s="257"/>
      <c r="C26" s="257"/>
      <c r="D26" s="267" t="s">
        <v>191</v>
      </c>
      <c r="E26" s="263"/>
      <c r="F26" s="263"/>
      <c r="G26" s="263"/>
      <c r="H26" s="257"/>
      <c r="I26" s="257"/>
      <c r="J26" s="260"/>
      <c r="K26" s="261" t="s">
        <v>849</v>
      </c>
      <c r="L26" s="511"/>
      <c r="M26" s="268" t="s">
        <v>192</v>
      </c>
      <c r="N26" s="869" t="s">
        <v>199</v>
      </c>
      <c r="P26" s="269"/>
      <c r="Q26" s="269"/>
    </row>
    <row r="27" spans="1:20">
      <c r="A27" s="257"/>
      <c r="B27" s="257"/>
      <c r="C27" s="257"/>
      <c r="D27" s="267" t="s">
        <v>191</v>
      </c>
      <c r="E27" s="263"/>
      <c r="F27" s="263"/>
      <c r="G27" s="263"/>
      <c r="H27" s="257"/>
      <c r="I27" s="257"/>
      <c r="J27" s="260"/>
      <c r="K27" s="261" t="s">
        <v>849</v>
      </c>
      <c r="L27" s="511"/>
      <c r="M27" s="268" t="s">
        <v>192</v>
      </c>
      <c r="N27" s="869" t="s">
        <v>199</v>
      </c>
      <c r="O27" s="254"/>
      <c r="P27" s="269"/>
      <c r="Q27" s="269"/>
    </row>
    <row r="28" spans="1:20">
      <c r="A28" s="257"/>
      <c r="B28" s="257"/>
      <c r="C28" s="257"/>
      <c r="D28" s="267" t="s">
        <v>191</v>
      </c>
      <c r="E28" s="263"/>
      <c r="F28" s="263"/>
      <c r="G28" s="263"/>
      <c r="H28" s="257"/>
      <c r="I28" s="257"/>
      <c r="J28" s="260"/>
      <c r="K28" s="261" t="s">
        <v>849</v>
      </c>
      <c r="L28" s="511"/>
      <c r="M28" s="268" t="s">
        <v>192</v>
      </c>
      <c r="N28" s="869" t="s">
        <v>199</v>
      </c>
      <c r="P28" s="269"/>
      <c r="Q28" s="269"/>
    </row>
    <row r="29" spans="1:20">
      <c r="A29" s="257">
        <v>1</v>
      </c>
      <c r="B29" s="257" t="s">
        <v>337</v>
      </c>
      <c r="C29" s="257" t="s">
        <v>338</v>
      </c>
      <c r="D29" s="267" t="s">
        <v>191</v>
      </c>
      <c r="E29" s="263">
        <v>201</v>
      </c>
      <c r="F29" s="263">
        <v>181</v>
      </c>
      <c r="G29" s="263">
        <v>156</v>
      </c>
      <c r="H29" s="257">
        <v>63</v>
      </c>
      <c r="I29" s="257">
        <v>117</v>
      </c>
      <c r="J29" s="260">
        <v>1.1499999999999999</v>
      </c>
      <c r="K29" s="261" t="s">
        <v>849</v>
      </c>
      <c r="L29" s="511">
        <v>1704.47</v>
      </c>
      <c r="M29" s="268" t="s">
        <v>192</v>
      </c>
      <c r="N29" s="869" t="s">
        <v>199</v>
      </c>
      <c r="P29" s="269" t="s">
        <v>664</v>
      </c>
      <c r="Q29" s="269" t="s">
        <v>1117</v>
      </c>
    </row>
    <row r="30" spans="1:20">
      <c r="A30" s="257">
        <v>2</v>
      </c>
      <c r="B30" s="257" t="s">
        <v>32</v>
      </c>
      <c r="C30" s="257" t="s">
        <v>35</v>
      </c>
      <c r="D30" s="267" t="s">
        <v>191</v>
      </c>
      <c r="E30" s="263">
        <v>201</v>
      </c>
      <c r="F30" s="263">
        <v>181</v>
      </c>
      <c r="G30" s="263">
        <v>156</v>
      </c>
      <c r="H30" s="257">
        <v>63</v>
      </c>
      <c r="I30" s="257">
        <v>117</v>
      </c>
      <c r="J30" s="260">
        <v>1.1499999999999999</v>
      </c>
      <c r="K30" s="261" t="s">
        <v>849</v>
      </c>
      <c r="L30" s="511">
        <v>1748.05</v>
      </c>
      <c r="M30" s="268" t="s">
        <v>192</v>
      </c>
      <c r="N30" s="869" t="s">
        <v>199</v>
      </c>
      <c r="P30" s="269" t="s">
        <v>664</v>
      </c>
      <c r="Q30" s="269" t="s">
        <v>1117</v>
      </c>
    </row>
    <row r="31" spans="1:20">
      <c r="A31" s="257">
        <v>3</v>
      </c>
      <c r="B31" s="257" t="s">
        <v>391</v>
      </c>
      <c r="C31" s="257" t="s">
        <v>392</v>
      </c>
      <c r="D31" s="267" t="s">
        <v>191</v>
      </c>
      <c r="E31" s="263">
        <v>201</v>
      </c>
      <c r="F31" s="263">
        <v>181</v>
      </c>
      <c r="G31" s="263">
        <v>156</v>
      </c>
      <c r="H31" s="257">
        <v>63</v>
      </c>
      <c r="I31" s="257">
        <v>117</v>
      </c>
      <c r="J31" s="260">
        <v>1.1499999999999999</v>
      </c>
      <c r="K31" s="261" t="s">
        <v>849</v>
      </c>
      <c r="L31" s="511">
        <v>1857.02</v>
      </c>
      <c r="M31" s="268" t="s">
        <v>192</v>
      </c>
      <c r="N31" s="869" t="s">
        <v>199</v>
      </c>
      <c r="P31" s="269" t="s">
        <v>664</v>
      </c>
      <c r="Q31" s="269" t="s">
        <v>1117</v>
      </c>
    </row>
    <row r="32" spans="1:20" s="297" customFormat="1">
      <c r="A32" s="257">
        <v>4</v>
      </c>
      <c r="B32" s="257" t="s">
        <v>222</v>
      </c>
      <c r="C32" s="257" t="s">
        <v>223</v>
      </c>
      <c r="D32" s="267" t="s">
        <v>191</v>
      </c>
      <c r="E32" s="263">
        <v>194</v>
      </c>
      <c r="F32" s="263">
        <v>174</v>
      </c>
      <c r="G32" s="263">
        <v>157</v>
      </c>
      <c r="H32" s="257">
        <v>62</v>
      </c>
      <c r="I32" s="257">
        <v>116</v>
      </c>
      <c r="J32" s="260">
        <v>1.129</v>
      </c>
      <c r="K32" s="261" t="s">
        <v>849</v>
      </c>
      <c r="L32" s="511">
        <v>1646.63</v>
      </c>
      <c r="M32" s="268" t="s">
        <v>192</v>
      </c>
      <c r="N32" s="869" t="s">
        <v>199</v>
      </c>
      <c r="P32" s="269" t="s">
        <v>665</v>
      </c>
      <c r="Q32" s="269" t="s">
        <v>1103</v>
      </c>
    </row>
    <row r="33" spans="1:17" s="297" customFormat="1">
      <c r="A33" s="257">
        <v>5</v>
      </c>
      <c r="B33" s="257" t="s">
        <v>228</v>
      </c>
      <c r="C33" s="257" t="s">
        <v>229</v>
      </c>
      <c r="D33" s="267" t="s">
        <v>191</v>
      </c>
      <c r="E33" s="263">
        <v>199</v>
      </c>
      <c r="F33" s="263">
        <v>174</v>
      </c>
      <c r="G33" s="263">
        <v>157</v>
      </c>
      <c r="H33" s="257">
        <v>62</v>
      </c>
      <c r="I33" s="257">
        <v>116</v>
      </c>
      <c r="J33" s="260">
        <v>1.129</v>
      </c>
      <c r="K33" s="261" t="s">
        <v>849</v>
      </c>
      <c r="L33" s="511">
        <v>2055.02</v>
      </c>
      <c r="M33" s="268" t="s">
        <v>192</v>
      </c>
      <c r="N33" s="869" t="s">
        <v>199</v>
      </c>
      <c r="P33" s="269" t="s">
        <v>665</v>
      </c>
      <c r="Q33" s="269" t="s">
        <v>1103</v>
      </c>
    </row>
    <row r="34" spans="1:17" s="297" customFormat="1">
      <c r="A34" s="257">
        <v>6</v>
      </c>
      <c r="B34" s="257" t="s">
        <v>226</v>
      </c>
      <c r="C34" s="257" t="s">
        <v>227</v>
      </c>
      <c r="D34" s="267" t="s">
        <v>191</v>
      </c>
      <c r="E34" s="263">
        <v>194</v>
      </c>
      <c r="F34" s="263">
        <v>174</v>
      </c>
      <c r="G34" s="263">
        <v>157</v>
      </c>
      <c r="H34" s="257">
        <v>62</v>
      </c>
      <c r="I34" s="257">
        <v>116</v>
      </c>
      <c r="J34" s="260">
        <v>1.129</v>
      </c>
      <c r="K34" s="261" t="s">
        <v>849</v>
      </c>
      <c r="L34" s="511">
        <v>2046.23</v>
      </c>
      <c r="M34" s="268" t="s">
        <v>192</v>
      </c>
      <c r="N34" s="869" t="s">
        <v>199</v>
      </c>
      <c r="P34" s="269" t="s">
        <v>665</v>
      </c>
      <c r="Q34" s="269" t="s">
        <v>1103</v>
      </c>
    </row>
    <row r="35" spans="1:17" s="297" customFormat="1">
      <c r="A35" s="257">
        <v>7</v>
      </c>
      <c r="B35" s="257" t="s">
        <v>230</v>
      </c>
      <c r="C35" s="257" t="s">
        <v>233</v>
      </c>
      <c r="D35" s="267" t="s">
        <v>191</v>
      </c>
      <c r="E35" s="263">
        <v>194</v>
      </c>
      <c r="F35" s="263">
        <v>174</v>
      </c>
      <c r="G35" s="263">
        <v>157</v>
      </c>
      <c r="H35" s="257">
        <v>62</v>
      </c>
      <c r="I35" s="257">
        <v>116</v>
      </c>
      <c r="J35" s="260">
        <v>1.129</v>
      </c>
      <c r="K35" s="261" t="s">
        <v>849</v>
      </c>
      <c r="L35" s="511">
        <v>1776.21</v>
      </c>
      <c r="M35" s="268" t="s">
        <v>192</v>
      </c>
      <c r="N35" s="869" t="s">
        <v>199</v>
      </c>
      <c r="P35" s="269" t="s">
        <v>665</v>
      </c>
      <c r="Q35" s="269" t="s">
        <v>1103</v>
      </c>
    </row>
    <row r="36" spans="1:17" s="297" customFormat="1">
      <c r="A36" s="257">
        <v>8</v>
      </c>
      <c r="B36" s="257" t="s">
        <v>234</v>
      </c>
      <c r="C36" s="257" t="s">
        <v>235</v>
      </c>
      <c r="D36" s="267" t="s">
        <v>191</v>
      </c>
      <c r="E36" s="263">
        <v>194</v>
      </c>
      <c r="F36" s="263">
        <v>174</v>
      </c>
      <c r="G36" s="263">
        <v>157</v>
      </c>
      <c r="H36" s="257">
        <v>62</v>
      </c>
      <c r="I36" s="257">
        <v>116</v>
      </c>
      <c r="J36" s="260">
        <v>1.129</v>
      </c>
      <c r="K36" s="261" t="s">
        <v>849</v>
      </c>
      <c r="L36" s="511">
        <v>1866.12</v>
      </c>
      <c r="M36" s="268" t="s">
        <v>192</v>
      </c>
      <c r="N36" s="869" t="s">
        <v>199</v>
      </c>
      <c r="P36" s="269" t="s">
        <v>665</v>
      </c>
      <c r="Q36" s="269" t="s">
        <v>1103</v>
      </c>
    </row>
    <row r="37" spans="1:17" s="297" customFormat="1">
      <c r="A37" s="257">
        <v>9</v>
      </c>
      <c r="B37" s="257" t="s">
        <v>236</v>
      </c>
      <c r="C37" s="257" t="s">
        <v>237</v>
      </c>
      <c r="D37" s="267" t="s">
        <v>191</v>
      </c>
      <c r="E37" s="263">
        <v>194</v>
      </c>
      <c r="F37" s="263">
        <v>174</v>
      </c>
      <c r="G37" s="263">
        <v>157</v>
      </c>
      <c r="H37" s="257">
        <v>62</v>
      </c>
      <c r="I37" s="257">
        <v>116</v>
      </c>
      <c r="J37" s="260">
        <v>1.129</v>
      </c>
      <c r="K37" s="261" t="s">
        <v>849</v>
      </c>
      <c r="L37" s="511">
        <v>1819.39</v>
      </c>
      <c r="M37" s="268" t="s">
        <v>192</v>
      </c>
      <c r="N37" s="869" t="s">
        <v>199</v>
      </c>
      <c r="P37" s="269" t="s">
        <v>665</v>
      </c>
      <c r="Q37" s="269" t="s">
        <v>1103</v>
      </c>
    </row>
    <row r="38" spans="1:17" s="297" customFormat="1">
      <c r="A38" s="257">
        <v>10</v>
      </c>
      <c r="B38" s="257" t="s">
        <v>238</v>
      </c>
      <c r="C38" s="257" t="s">
        <v>239</v>
      </c>
      <c r="D38" s="267" t="s">
        <v>191</v>
      </c>
      <c r="E38" s="263">
        <v>194</v>
      </c>
      <c r="F38" s="263">
        <v>174</v>
      </c>
      <c r="G38" s="263">
        <v>157</v>
      </c>
      <c r="H38" s="257">
        <v>62</v>
      </c>
      <c r="I38" s="257">
        <v>116</v>
      </c>
      <c r="J38" s="260">
        <v>1.129</v>
      </c>
      <c r="K38" s="261" t="s">
        <v>849</v>
      </c>
      <c r="L38" s="511">
        <v>1806.57</v>
      </c>
      <c r="M38" s="268" t="s">
        <v>192</v>
      </c>
      <c r="N38" s="869" t="s">
        <v>199</v>
      </c>
      <c r="P38" s="269" t="s">
        <v>665</v>
      </c>
      <c r="Q38" s="269" t="s">
        <v>1103</v>
      </c>
    </row>
    <row r="39" spans="1:17" s="297" customFormat="1">
      <c r="A39" s="257">
        <v>11</v>
      </c>
      <c r="B39" s="257" t="s">
        <v>725</v>
      </c>
      <c r="C39" s="257" t="s">
        <v>700</v>
      </c>
      <c r="D39" s="267" t="s">
        <v>191</v>
      </c>
      <c r="E39" s="263">
        <v>204</v>
      </c>
      <c r="F39" s="263">
        <v>184</v>
      </c>
      <c r="G39" s="263">
        <v>157</v>
      </c>
      <c r="H39" s="257">
        <v>62</v>
      </c>
      <c r="I39" s="257">
        <v>116</v>
      </c>
      <c r="J39" s="260">
        <v>1.129</v>
      </c>
      <c r="K39" s="261" t="s">
        <v>849</v>
      </c>
      <c r="L39" s="511">
        <v>2053.67</v>
      </c>
      <c r="M39" s="268" t="s">
        <v>192</v>
      </c>
      <c r="N39" s="869" t="s">
        <v>199</v>
      </c>
      <c r="P39" s="269" t="s">
        <v>664</v>
      </c>
      <c r="Q39" s="269" t="s">
        <v>1117</v>
      </c>
    </row>
    <row r="40" spans="1:17" s="297" customFormat="1">
      <c r="A40" s="257">
        <v>12</v>
      </c>
      <c r="B40" s="257" t="s">
        <v>695</v>
      </c>
      <c r="C40" s="257" t="s">
        <v>699</v>
      </c>
      <c r="D40" s="267" t="s">
        <v>191</v>
      </c>
      <c r="E40" s="263">
        <v>199</v>
      </c>
      <c r="F40" s="263">
        <v>179</v>
      </c>
      <c r="G40" s="263">
        <v>157</v>
      </c>
      <c r="H40" s="257">
        <v>62</v>
      </c>
      <c r="I40" s="257">
        <v>116</v>
      </c>
      <c r="J40" s="260">
        <v>1.129</v>
      </c>
      <c r="K40" s="261" t="s">
        <v>849</v>
      </c>
      <c r="L40" s="511">
        <v>2008.01</v>
      </c>
      <c r="M40" s="268" t="s">
        <v>192</v>
      </c>
      <c r="N40" s="869" t="s">
        <v>199</v>
      </c>
      <c r="P40" s="269" t="s">
        <v>665</v>
      </c>
      <c r="Q40" s="269" t="s">
        <v>1103</v>
      </c>
    </row>
    <row r="41" spans="1:17" s="297" customFormat="1">
      <c r="A41" s="257">
        <v>13</v>
      </c>
      <c r="B41" s="257" t="s">
        <v>701</v>
      </c>
      <c r="C41" s="257" t="s">
        <v>702</v>
      </c>
      <c r="D41" s="267" t="s">
        <v>191</v>
      </c>
      <c r="E41" s="263">
        <v>199</v>
      </c>
      <c r="F41" s="263">
        <v>179</v>
      </c>
      <c r="G41" s="263">
        <v>157</v>
      </c>
      <c r="H41" s="257">
        <v>62</v>
      </c>
      <c r="I41" s="257">
        <v>116</v>
      </c>
      <c r="J41" s="260">
        <v>1.129</v>
      </c>
      <c r="K41" s="261" t="s">
        <v>849</v>
      </c>
      <c r="L41" s="511">
        <v>2137.2600000000002</v>
      </c>
      <c r="M41" s="268" t="s">
        <v>192</v>
      </c>
      <c r="N41" s="869" t="s">
        <v>199</v>
      </c>
      <c r="O41" s="254"/>
      <c r="P41" s="269" t="s">
        <v>665</v>
      </c>
      <c r="Q41" s="269" t="s">
        <v>1103</v>
      </c>
    </row>
    <row r="42" spans="1:17" s="297" customFormat="1">
      <c r="A42" s="257">
        <v>14</v>
      </c>
      <c r="B42" s="257" t="s">
        <v>834</v>
      </c>
      <c r="C42" s="257" t="s">
        <v>837</v>
      </c>
      <c r="D42" s="267" t="s">
        <v>191</v>
      </c>
      <c r="E42" s="263">
        <v>204</v>
      </c>
      <c r="F42" s="263">
        <v>184</v>
      </c>
      <c r="G42" s="263">
        <v>157</v>
      </c>
      <c r="H42" s="257">
        <v>62</v>
      </c>
      <c r="I42" s="257">
        <v>116</v>
      </c>
      <c r="J42" s="260">
        <v>1.129</v>
      </c>
      <c r="K42" s="261" t="s">
        <v>849</v>
      </c>
      <c r="L42" s="511">
        <v>2205.0100000000002</v>
      </c>
      <c r="M42" s="268" t="s">
        <v>192</v>
      </c>
      <c r="N42" s="869" t="s">
        <v>199</v>
      </c>
      <c r="P42" s="269" t="s">
        <v>664</v>
      </c>
      <c r="Q42" s="269" t="s">
        <v>1117</v>
      </c>
    </row>
    <row r="43" spans="1:17" s="297" customFormat="1">
      <c r="A43" s="257">
        <v>15</v>
      </c>
      <c r="B43" s="257" t="s">
        <v>780</v>
      </c>
      <c r="C43" s="257" t="s">
        <v>767</v>
      </c>
      <c r="D43" s="267" t="s">
        <v>191</v>
      </c>
      <c r="E43" s="263">
        <v>199</v>
      </c>
      <c r="F43" s="263">
        <v>179</v>
      </c>
      <c r="G43" s="263">
        <v>157</v>
      </c>
      <c r="H43" s="257">
        <v>62</v>
      </c>
      <c r="I43" s="257">
        <v>116</v>
      </c>
      <c r="J43" s="260">
        <v>1.129</v>
      </c>
      <c r="K43" s="261" t="s">
        <v>849</v>
      </c>
      <c r="L43" s="511">
        <v>2407.89</v>
      </c>
      <c r="M43" s="268" t="s">
        <v>192</v>
      </c>
      <c r="N43" s="869" t="s">
        <v>199</v>
      </c>
      <c r="P43" s="269" t="s">
        <v>665</v>
      </c>
      <c r="Q43" s="269" t="s">
        <v>1103</v>
      </c>
    </row>
    <row r="44" spans="1:17" s="297" customFormat="1">
      <c r="A44" s="257">
        <v>16</v>
      </c>
      <c r="B44" s="257" t="s">
        <v>781</v>
      </c>
      <c r="C44" s="257" t="s">
        <v>768</v>
      </c>
      <c r="D44" s="267" t="s">
        <v>191</v>
      </c>
      <c r="E44" s="263">
        <v>199</v>
      </c>
      <c r="F44" s="263">
        <v>179</v>
      </c>
      <c r="G44" s="263">
        <v>157</v>
      </c>
      <c r="H44" s="257">
        <v>62</v>
      </c>
      <c r="I44" s="257">
        <v>116</v>
      </c>
      <c r="J44" s="260">
        <v>1.129</v>
      </c>
      <c r="K44" s="261" t="s">
        <v>849</v>
      </c>
      <c r="L44" s="511">
        <v>2416.6999999999998</v>
      </c>
      <c r="M44" s="268" t="s">
        <v>192</v>
      </c>
      <c r="N44" s="869" t="s">
        <v>199</v>
      </c>
      <c r="O44" s="254"/>
      <c r="P44" s="269" t="s">
        <v>665</v>
      </c>
      <c r="Q44" s="269" t="s">
        <v>1103</v>
      </c>
    </row>
    <row r="45" spans="1:17" s="297" customFormat="1">
      <c r="A45" s="257">
        <v>17</v>
      </c>
      <c r="B45" s="257" t="s">
        <v>763</v>
      </c>
      <c r="C45" s="257" t="s">
        <v>764</v>
      </c>
      <c r="D45" s="267" t="s">
        <v>191</v>
      </c>
      <c r="E45" s="263">
        <v>199</v>
      </c>
      <c r="F45" s="263">
        <v>179</v>
      </c>
      <c r="G45" s="263">
        <v>157</v>
      </c>
      <c r="H45" s="257">
        <v>62</v>
      </c>
      <c r="I45" s="257">
        <v>116</v>
      </c>
      <c r="J45" s="260">
        <v>1.129</v>
      </c>
      <c r="K45" s="261" t="s">
        <v>849</v>
      </c>
      <c r="L45" s="511">
        <v>2051.59</v>
      </c>
      <c r="M45" s="268" t="s">
        <v>192</v>
      </c>
      <c r="N45" s="869" t="s">
        <v>199</v>
      </c>
      <c r="O45" s="254"/>
      <c r="P45" s="269" t="s">
        <v>665</v>
      </c>
      <c r="Q45" s="269" t="s">
        <v>1103</v>
      </c>
    </row>
    <row r="46" spans="1:17" s="297" customFormat="1">
      <c r="A46" s="257">
        <v>18</v>
      </c>
      <c r="B46" s="257" t="s">
        <v>797</v>
      </c>
      <c r="C46" s="257" t="s">
        <v>805</v>
      </c>
      <c r="D46" s="267" t="s">
        <v>191</v>
      </c>
      <c r="E46" s="263">
        <v>204</v>
      </c>
      <c r="F46" s="263">
        <v>184</v>
      </c>
      <c r="G46" s="263">
        <v>157</v>
      </c>
      <c r="H46" s="257">
        <v>62</v>
      </c>
      <c r="I46" s="257">
        <v>116</v>
      </c>
      <c r="J46" s="260">
        <v>1.129</v>
      </c>
      <c r="K46" s="261" t="s">
        <v>849</v>
      </c>
      <c r="L46" s="511">
        <v>2097.2399999999998</v>
      </c>
      <c r="M46" s="268" t="s">
        <v>192</v>
      </c>
      <c r="N46" s="869" t="s">
        <v>199</v>
      </c>
      <c r="O46" s="254"/>
      <c r="P46" s="269" t="s">
        <v>664</v>
      </c>
      <c r="Q46" s="269" t="s">
        <v>1117</v>
      </c>
    </row>
    <row r="47" spans="1:17" s="297" customFormat="1">
      <c r="A47" s="257">
        <v>19</v>
      </c>
      <c r="B47" s="257" t="s">
        <v>782</v>
      </c>
      <c r="C47" s="257" t="s">
        <v>769</v>
      </c>
      <c r="D47" s="267" t="s">
        <v>191</v>
      </c>
      <c r="E47" s="263">
        <v>199</v>
      </c>
      <c r="F47" s="263">
        <v>179</v>
      </c>
      <c r="G47" s="263">
        <v>157</v>
      </c>
      <c r="H47" s="257">
        <v>62</v>
      </c>
      <c r="I47" s="257">
        <v>116</v>
      </c>
      <c r="J47" s="260">
        <v>1.129</v>
      </c>
      <c r="K47" s="261" t="s">
        <v>849</v>
      </c>
      <c r="L47" s="511">
        <v>2227.7600000000002</v>
      </c>
      <c r="M47" s="268" t="s">
        <v>192</v>
      </c>
      <c r="N47" s="869" t="s">
        <v>199</v>
      </c>
      <c r="O47" s="254"/>
      <c r="P47" s="269" t="s">
        <v>665</v>
      </c>
      <c r="Q47" s="269" t="s">
        <v>1103</v>
      </c>
    </row>
    <row r="48" spans="1:17" s="297" customFormat="1">
      <c r="A48" s="257">
        <v>20</v>
      </c>
      <c r="B48" s="257" t="s">
        <v>778</v>
      </c>
      <c r="C48" s="257" t="s">
        <v>765</v>
      </c>
      <c r="D48" s="267" t="s">
        <v>191</v>
      </c>
      <c r="E48" s="263">
        <v>199</v>
      </c>
      <c r="F48" s="263">
        <v>179</v>
      </c>
      <c r="G48" s="263">
        <v>157</v>
      </c>
      <c r="H48" s="257">
        <v>62</v>
      </c>
      <c r="I48" s="257">
        <v>116</v>
      </c>
      <c r="J48" s="260">
        <v>1.129</v>
      </c>
      <c r="K48" s="261" t="s">
        <v>849</v>
      </c>
      <c r="L48" s="511">
        <v>2181.09</v>
      </c>
      <c r="M48" s="268" t="s">
        <v>192</v>
      </c>
      <c r="N48" s="869" t="s">
        <v>199</v>
      </c>
      <c r="O48" s="254"/>
      <c r="P48" s="269" t="s">
        <v>665</v>
      </c>
      <c r="Q48" s="269" t="s">
        <v>1103</v>
      </c>
    </row>
    <row r="49" spans="1:17" s="297" customFormat="1">
      <c r="A49" s="257">
        <v>21</v>
      </c>
      <c r="B49" s="257" t="s">
        <v>779</v>
      </c>
      <c r="C49" s="257" t="s">
        <v>766</v>
      </c>
      <c r="D49" s="267" t="s">
        <v>191</v>
      </c>
      <c r="E49" s="263">
        <v>199</v>
      </c>
      <c r="F49" s="263">
        <v>179</v>
      </c>
      <c r="G49" s="263">
        <v>157</v>
      </c>
      <c r="H49" s="257">
        <v>62</v>
      </c>
      <c r="I49" s="257">
        <v>116</v>
      </c>
      <c r="J49" s="260">
        <v>1.129</v>
      </c>
      <c r="K49" s="261" t="s">
        <v>849</v>
      </c>
      <c r="L49" s="511">
        <v>2168.1799999999998</v>
      </c>
      <c r="M49" s="268" t="s">
        <v>192</v>
      </c>
      <c r="N49" s="869" t="s">
        <v>199</v>
      </c>
      <c r="O49" s="254"/>
      <c r="P49" s="269" t="s">
        <v>665</v>
      </c>
      <c r="Q49" s="269" t="s">
        <v>1103</v>
      </c>
    </row>
    <row r="50" spans="1:17" s="297" customFormat="1">
      <c r="A50" s="257">
        <v>22</v>
      </c>
      <c r="B50" s="257" t="s">
        <v>224</v>
      </c>
      <c r="C50" s="257" t="s">
        <v>225</v>
      </c>
      <c r="D50" s="267" t="s">
        <v>191</v>
      </c>
      <c r="E50" s="263">
        <v>194</v>
      </c>
      <c r="F50" s="263">
        <v>174</v>
      </c>
      <c r="G50" s="263">
        <v>157</v>
      </c>
      <c r="H50" s="257">
        <v>62</v>
      </c>
      <c r="I50" s="257">
        <v>116</v>
      </c>
      <c r="J50" s="260">
        <v>1.129</v>
      </c>
      <c r="K50" s="261" t="s">
        <v>849</v>
      </c>
      <c r="L50" s="511">
        <v>1690.21</v>
      </c>
      <c r="M50" s="268" t="s">
        <v>192</v>
      </c>
      <c r="N50" s="869" t="s">
        <v>199</v>
      </c>
      <c r="O50" s="254"/>
      <c r="P50" s="269" t="s">
        <v>665</v>
      </c>
      <c r="Q50" s="269" t="s">
        <v>1103</v>
      </c>
    </row>
    <row r="51" spans="1:17">
      <c r="A51" s="257">
        <v>23</v>
      </c>
      <c r="B51" s="257" t="s">
        <v>932</v>
      </c>
      <c r="C51" s="257" t="s">
        <v>934</v>
      </c>
      <c r="D51" s="267" t="s">
        <v>191</v>
      </c>
      <c r="E51" s="263">
        <v>267</v>
      </c>
      <c r="F51" s="263">
        <v>242</v>
      </c>
      <c r="G51" s="263">
        <v>160</v>
      </c>
      <c r="H51" s="257">
        <v>71</v>
      </c>
      <c r="I51" s="257">
        <v>131</v>
      </c>
      <c r="J51" s="260">
        <v>1.488</v>
      </c>
      <c r="K51" s="261" t="s">
        <v>849</v>
      </c>
      <c r="L51" s="511">
        <v>2539.81</v>
      </c>
      <c r="M51" s="268" t="s">
        <v>192</v>
      </c>
      <c r="N51" s="869" t="s">
        <v>199</v>
      </c>
      <c r="O51" s="254"/>
      <c r="P51" s="269" t="s">
        <v>665</v>
      </c>
      <c r="Q51" s="269" t="s">
        <v>1103</v>
      </c>
    </row>
    <row r="52" spans="1:17">
      <c r="A52" s="257">
        <v>24</v>
      </c>
      <c r="B52" s="257" t="s">
        <v>933</v>
      </c>
      <c r="C52" s="257" t="s">
        <v>940</v>
      </c>
      <c r="D52" s="267" t="s">
        <v>191</v>
      </c>
      <c r="E52" s="263">
        <v>267</v>
      </c>
      <c r="F52" s="263">
        <v>242</v>
      </c>
      <c r="G52" s="263">
        <v>160</v>
      </c>
      <c r="H52" s="257">
        <v>71</v>
      </c>
      <c r="I52" s="257">
        <v>131</v>
      </c>
      <c r="J52" s="260">
        <v>1.488</v>
      </c>
      <c r="K52" s="261" t="s">
        <v>849</v>
      </c>
      <c r="L52" s="511">
        <v>2539.81</v>
      </c>
      <c r="M52" s="268" t="s">
        <v>192</v>
      </c>
      <c r="N52" s="869" t="s">
        <v>199</v>
      </c>
      <c r="O52" s="254"/>
      <c r="P52" s="269" t="s">
        <v>665</v>
      </c>
      <c r="Q52" s="269" t="s">
        <v>1103</v>
      </c>
    </row>
    <row r="53" spans="1:17">
      <c r="A53" s="257"/>
      <c r="B53" s="257"/>
      <c r="C53" s="257"/>
      <c r="D53" s="267" t="s">
        <v>191</v>
      </c>
      <c r="E53" s="263"/>
      <c r="F53" s="263"/>
      <c r="G53" s="263"/>
      <c r="H53" s="257"/>
      <c r="I53" s="257"/>
      <c r="J53" s="260"/>
      <c r="K53" s="261" t="s">
        <v>849</v>
      </c>
      <c r="L53" s="511"/>
      <c r="M53" s="268" t="s">
        <v>192</v>
      </c>
      <c r="N53" s="869" t="s">
        <v>199</v>
      </c>
      <c r="O53" s="254"/>
      <c r="P53" s="269"/>
      <c r="Q53" s="269"/>
    </row>
    <row r="54" spans="1:17">
      <c r="A54" s="257"/>
      <c r="B54" s="257"/>
      <c r="C54" s="257"/>
      <c r="D54" s="267" t="s">
        <v>191</v>
      </c>
      <c r="E54" s="263"/>
      <c r="F54" s="263"/>
      <c r="G54" s="263"/>
      <c r="H54" s="257"/>
      <c r="I54" s="257"/>
      <c r="J54" s="260"/>
      <c r="K54" s="261" t="s">
        <v>849</v>
      </c>
      <c r="L54" s="511"/>
      <c r="M54" s="268" t="s">
        <v>192</v>
      </c>
      <c r="N54" s="869" t="s">
        <v>199</v>
      </c>
      <c r="O54" s="254"/>
      <c r="P54" s="269"/>
      <c r="Q54" s="269"/>
    </row>
    <row r="55" spans="1:17">
      <c r="A55" s="257"/>
      <c r="B55" s="257"/>
      <c r="C55" s="257"/>
      <c r="D55" s="267" t="s">
        <v>191</v>
      </c>
      <c r="E55" s="263"/>
      <c r="F55" s="263"/>
      <c r="G55" s="263"/>
      <c r="H55" s="257"/>
      <c r="I55" s="257"/>
      <c r="J55" s="260"/>
      <c r="K55" s="261" t="s">
        <v>849</v>
      </c>
      <c r="L55" s="511"/>
      <c r="M55" s="268" t="s">
        <v>192</v>
      </c>
      <c r="N55" s="869" t="s">
        <v>199</v>
      </c>
      <c r="O55" s="254"/>
      <c r="P55" s="269"/>
      <c r="Q55" s="269"/>
    </row>
    <row r="56" spans="1:17">
      <c r="A56" s="257"/>
      <c r="B56" s="257"/>
      <c r="C56" s="257"/>
      <c r="D56" s="267" t="s">
        <v>191</v>
      </c>
      <c r="E56" s="263"/>
      <c r="F56" s="263"/>
      <c r="G56" s="263"/>
      <c r="H56" s="257"/>
      <c r="I56" s="257"/>
      <c r="J56" s="260"/>
      <c r="K56" s="261" t="s">
        <v>849</v>
      </c>
      <c r="L56" s="511"/>
      <c r="M56" s="268" t="s">
        <v>192</v>
      </c>
      <c r="N56" s="869" t="s">
        <v>199</v>
      </c>
      <c r="O56" s="254"/>
      <c r="P56" s="269"/>
      <c r="Q56" s="269"/>
    </row>
    <row r="57" spans="1:17">
      <c r="A57" s="257"/>
      <c r="B57" s="257"/>
      <c r="C57" s="257"/>
      <c r="D57" s="267" t="s">
        <v>191</v>
      </c>
      <c r="E57" s="263"/>
      <c r="F57" s="263"/>
      <c r="G57" s="263"/>
      <c r="H57" s="257"/>
      <c r="I57" s="257"/>
      <c r="J57" s="260"/>
      <c r="K57" s="261" t="s">
        <v>849</v>
      </c>
      <c r="L57" s="511"/>
      <c r="M57" s="268" t="s">
        <v>192</v>
      </c>
      <c r="N57" s="869" t="s">
        <v>199</v>
      </c>
      <c r="O57" s="254"/>
      <c r="P57" s="269"/>
      <c r="Q57" s="269"/>
    </row>
    <row r="58" spans="1:17">
      <c r="A58" s="257"/>
      <c r="B58" s="257"/>
      <c r="C58" s="257"/>
      <c r="D58" s="267" t="s">
        <v>191</v>
      </c>
      <c r="E58" s="263"/>
      <c r="F58" s="263"/>
      <c r="G58" s="263"/>
      <c r="H58" s="257"/>
      <c r="I58" s="257"/>
      <c r="J58" s="260"/>
      <c r="K58" s="261" t="s">
        <v>849</v>
      </c>
      <c r="L58" s="511"/>
      <c r="M58" s="268" t="s">
        <v>192</v>
      </c>
      <c r="N58" s="869" t="s">
        <v>199</v>
      </c>
      <c r="O58" s="254"/>
      <c r="P58" s="269"/>
      <c r="Q58" s="269"/>
    </row>
    <row r="59" spans="1:17">
      <c r="A59" s="257"/>
      <c r="B59" s="257"/>
      <c r="C59" s="257"/>
      <c r="D59" s="267" t="s">
        <v>191</v>
      </c>
      <c r="E59" s="263"/>
      <c r="F59" s="263"/>
      <c r="G59" s="263"/>
      <c r="H59" s="257"/>
      <c r="I59" s="257"/>
      <c r="J59" s="260"/>
      <c r="K59" s="261" t="s">
        <v>849</v>
      </c>
      <c r="L59" s="511"/>
      <c r="M59" s="268" t="s">
        <v>192</v>
      </c>
      <c r="N59" s="869" t="s">
        <v>199</v>
      </c>
      <c r="O59" s="254"/>
      <c r="P59" s="269"/>
      <c r="Q59" s="269"/>
    </row>
    <row r="60" spans="1:17">
      <c r="A60" s="257"/>
      <c r="B60" s="257"/>
      <c r="C60" s="257"/>
      <c r="D60" s="267" t="s">
        <v>191</v>
      </c>
      <c r="E60" s="263"/>
      <c r="F60" s="263"/>
      <c r="G60" s="263"/>
      <c r="H60" s="257"/>
      <c r="I60" s="257"/>
      <c r="J60" s="260"/>
      <c r="K60" s="261" t="s">
        <v>849</v>
      </c>
      <c r="L60" s="511"/>
      <c r="M60" s="268" t="s">
        <v>192</v>
      </c>
      <c r="N60" s="869" t="s">
        <v>199</v>
      </c>
      <c r="O60" s="254"/>
      <c r="P60" s="269"/>
      <c r="Q60" s="269"/>
    </row>
    <row r="61" spans="1:17">
      <c r="A61" s="257"/>
      <c r="B61" s="257"/>
      <c r="C61" s="257"/>
      <c r="D61" s="267" t="s">
        <v>191</v>
      </c>
      <c r="E61" s="263"/>
      <c r="F61" s="263"/>
      <c r="G61" s="263"/>
      <c r="H61" s="257"/>
      <c r="I61" s="257"/>
      <c r="J61" s="260"/>
      <c r="K61" s="261" t="s">
        <v>849</v>
      </c>
      <c r="L61" s="511"/>
      <c r="M61" s="268" t="s">
        <v>192</v>
      </c>
      <c r="N61" s="869" t="s">
        <v>199</v>
      </c>
      <c r="O61" s="254"/>
      <c r="P61" s="269"/>
      <c r="Q61" s="269"/>
    </row>
    <row r="62" spans="1:17">
      <c r="A62" s="257"/>
      <c r="B62" s="257"/>
      <c r="C62" s="257"/>
      <c r="D62" s="267" t="s">
        <v>191</v>
      </c>
      <c r="E62" s="263"/>
      <c r="F62" s="263"/>
      <c r="G62" s="263"/>
      <c r="H62" s="257"/>
      <c r="I62" s="257"/>
      <c r="J62" s="260"/>
      <c r="K62" s="261" t="s">
        <v>849</v>
      </c>
      <c r="L62" s="511"/>
      <c r="M62" s="268" t="s">
        <v>192</v>
      </c>
      <c r="N62" s="869" t="s">
        <v>199</v>
      </c>
      <c r="O62" s="254"/>
      <c r="P62" s="269"/>
      <c r="Q62" s="269"/>
    </row>
    <row r="63" spans="1:17">
      <c r="A63" s="257"/>
      <c r="B63" s="257"/>
      <c r="C63" s="257"/>
      <c r="D63" s="267" t="s">
        <v>191</v>
      </c>
      <c r="E63" s="263"/>
      <c r="F63" s="263"/>
      <c r="G63" s="263"/>
      <c r="H63" s="257"/>
      <c r="I63" s="257"/>
      <c r="J63" s="260"/>
      <c r="K63" s="261" t="s">
        <v>849</v>
      </c>
      <c r="L63" s="511"/>
      <c r="M63" s="268" t="s">
        <v>192</v>
      </c>
      <c r="N63" s="869" t="s">
        <v>199</v>
      </c>
      <c r="O63" s="254"/>
      <c r="P63" s="269"/>
      <c r="Q63" s="269"/>
    </row>
    <row r="64" spans="1:17">
      <c r="A64" s="257"/>
      <c r="B64" s="257"/>
      <c r="C64" s="257"/>
      <c r="D64" s="267" t="s">
        <v>191</v>
      </c>
      <c r="E64" s="263"/>
      <c r="F64" s="263"/>
      <c r="G64" s="263"/>
      <c r="H64" s="257"/>
      <c r="I64" s="257"/>
      <c r="J64" s="260"/>
      <c r="K64" s="261" t="s">
        <v>849</v>
      </c>
      <c r="L64" s="511"/>
      <c r="M64" s="268" t="s">
        <v>192</v>
      </c>
      <c r="N64" s="869" t="s">
        <v>199</v>
      </c>
      <c r="O64" s="254"/>
      <c r="P64" s="269"/>
      <c r="Q64" s="269"/>
    </row>
    <row r="65" spans="1:17">
      <c r="A65" s="257"/>
      <c r="B65" s="257"/>
      <c r="C65" s="257"/>
      <c r="D65" s="267" t="s">
        <v>191</v>
      </c>
      <c r="E65" s="263"/>
      <c r="F65" s="263"/>
      <c r="G65" s="263"/>
      <c r="H65" s="257"/>
      <c r="I65" s="257"/>
      <c r="J65" s="260"/>
      <c r="K65" s="261" t="s">
        <v>849</v>
      </c>
      <c r="L65" s="511"/>
      <c r="M65" s="268" t="s">
        <v>192</v>
      </c>
      <c r="N65" s="869" t="s">
        <v>199</v>
      </c>
      <c r="O65" s="254"/>
      <c r="P65" s="269"/>
      <c r="Q65" s="269"/>
    </row>
    <row r="66" spans="1:17">
      <c r="A66" s="257"/>
      <c r="B66" s="257"/>
      <c r="C66" s="257"/>
      <c r="D66" s="267" t="s">
        <v>191</v>
      </c>
      <c r="E66" s="263"/>
      <c r="F66" s="263"/>
      <c r="G66" s="263"/>
      <c r="H66" s="257"/>
      <c r="I66" s="257"/>
      <c r="J66" s="260"/>
      <c r="K66" s="261" t="s">
        <v>849</v>
      </c>
      <c r="L66" s="511"/>
      <c r="M66" s="268" t="s">
        <v>192</v>
      </c>
      <c r="N66" s="869" t="s">
        <v>199</v>
      </c>
      <c r="O66" s="254"/>
      <c r="P66" s="269"/>
      <c r="Q66" s="269"/>
    </row>
    <row r="67" spans="1:17">
      <c r="A67" s="257"/>
      <c r="B67" s="257"/>
      <c r="C67" s="257"/>
      <c r="D67" s="267" t="s">
        <v>191</v>
      </c>
      <c r="E67" s="263"/>
      <c r="F67" s="263"/>
      <c r="G67" s="263"/>
      <c r="H67" s="257"/>
      <c r="I67" s="257"/>
      <c r="J67" s="260"/>
      <c r="K67" s="261" t="s">
        <v>849</v>
      </c>
      <c r="L67" s="511"/>
      <c r="M67" s="268" t="s">
        <v>192</v>
      </c>
      <c r="N67" s="869" t="s">
        <v>199</v>
      </c>
      <c r="O67" s="254"/>
      <c r="P67" s="269"/>
      <c r="Q67" s="269"/>
    </row>
    <row r="68" spans="1:17">
      <c r="A68" s="257"/>
      <c r="B68" s="257"/>
      <c r="C68" s="257"/>
      <c r="D68" s="267" t="s">
        <v>191</v>
      </c>
      <c r="E68" s="263"/>
      <c r="F68" s="263"/>
      <c r="G68" s="263"/>
      <c r="H68" s="257"/>
      <c r="I68" s="257"/>
      <c r="J68" s="260"/>
      <c r="K68" s="261" t="s">
        <v>849</v>
      </c>
      <c r="L68" s="511"/>
      <c r="M68" s="268" t="s">
        <v>192</v>
      </c>
      <c r="N68" s="869" t="s">
        <v>199</v>
      </c>
      <c r="O68" s="254"/>
      <c r="P68" s="269"/>
      <c r="Q68" s="269"/>
    </row>
    <row r="69" spans="1:17">
      <c r="A69" s="257"/>
      <c r="B69" s="257"/>
      <c r="C69" s="257"/>
      <c r="D69" s="267" t="s">
        <v>191</v>
      </c>
      <c r="E69" s="263"/>
      <c r="F69" s="263"/>
      <c r="G69" s="263"/>
      <c r="H69" s="257"/>
      <c r="I69" s="257"/>
      <c r="J69" s="260"/>
      <c r="K69" s="261" t="s">
        <v>849</v>
      </c>
      <c r="L69" s="511"/>
      <c r="M69" s="268" t="s">
        <v>192</v>
      </c>
      <c r="N69" s="869" t="s">
        <v>199</v>
      </c>
      <c r="O69" s="254"/>
      <c r="P69" s="269"/>
      <c r="Q69" s="269"/>
    </row>
    <row r="70" spans="1:17">
      <c r="A70" s="257"/>
      <c r="B70" s="257"/>
      <c r="C70" s="257"/>
      <c r="D70" s="267" t="s">
        <v>191</v>
      </c>
      <c r="E70" s="263"/>
      <c r="F70" s="263"/>
      <c r="G70" s="263"/>
      <c r="H70" s="257"/>
      <c r="I70" s="257"/>
      <c r="J70" s="260"/>
      <c r="K70" s="261" t="s">
        <v>849</v>
      </c>
      <c r="L70" s="511"/>
      <c r="M70" s="268" t="s">
        <v>192</v>
      </c>
      <c r="N70" s="869" t="s">
        <v>199</v>
      </c>
      <c r="O70" s="254"/>
      <c r="P70" s="269"/>
      <c r="Q70" s="269"/>
    </row>
    <row r="71" spans="1:17">
      <c r="A71" s="257"/>
      <c r="B71" s="257"/>
      <c r="C71" s="257"/>
      <c r="D71" s="267" t="s">
        <v>191</v>
      </c>
      <c r="E71" s="263"/>
      <c r="F71" s="263"/>
      <c r="G71" s="263"/>
      <c r="H71" s="257"/>
      <c r="I71" s="257"/>
      <c r="J71" s="260"/>
      <c r="K71" s="261" t="s">
        <v>849</v>
      </c>
      <c r="L71" s="511"/>
      <c r="M71" s="268" t="s">
        <v>192</v>
      </c>
      <c r="N71" s="869" t="s">
        <v>199</v>
      </c>
      <c r="O71" s="254"/>
      <c r="P71" s="269"/>
      <c r="Q71" s="269"/>
    </row>
    <row r="72" spans="1:17">
      <c r="A72" s="257"/>
      <c r="B72" s="257"/>
      <c r="C72" s="257"/>
      <c r="D72" s="267" t="s">
        <v>191</v>
      </c>
      <c r="E72" s="263"/>
      <c r="F72" s="263"/>
      <c r="G72" s="263"/>
      <c r="H72" s="257"/>
      <c r="I72" s="257"/>
      <c r="J72" s="260"/>
      <c r="K72" s="261" t="s">
        <v>849</v>
      </c>
      <c r="L72" s="511"/>
      <c r="M72" s="268" t="s">
        <v>192</v>
      </c>
      <c r="N72" s="869" t="s">
        <v>199</v>
      </c>
      <c r="O72" s="254"/>
      <c r="P72" s="269"/>
      <c r="Q72" s="269"/>
    </row>
    <row r="73" spans="1:17">
      <c r="A73" s="257"/>
      <c r="B73" s="257"/>
      <c r="C73" s="257"/>
      <c r="D73" s="267" t="s">
        <v>191</v>
      </c>
      <c r="E73" s="263"/>
      <c r="F73" s="263"/>
      <c r="G73" s="263"/>
      <c r="H73" s="257"/>
      <c r="I73" s="257"/>
      <c r="J73" s="260"/>
      <c r="K73" s="261" t="s">
        <v>849</v>
      </c>
      <c r="L73" s="511"/>
      <c r="M73" s="268" t="s">
        <v>192</v>
      </c>
      <c r="N73" s="869" t="s">
        <v>199</v>
      </c>
      <c r="O73" s="254"/>
      <c r="P73" s="269"/>
      <c r="Q73" s="269"/>
    </row>
    <row r="74" spans="1:17">
      <c r="A74" s="257"/>
      <c r="B74" s="257"/>
      <c r="C74" s="257"/>
      <c r="D74" s="267" t="s">
        <v>191</v>
      </c>
      <c r="E74" s="263"/>
      <c r="F74" s="263"/>
      <c r="G74" s="263"/>
      <c r="H74" s="257"/>
      <c r="I74" s="257"/>
      <c r="J74" s="260"/>
      <c r="K74" s="261" t="s">
        <v>849</v>
      </c>
      <c r="L74" s="511"/>
      <c r="M74" s="268" t="s">
        <v>192</v>
      </c>
      <c r="N74" s="869" t="s">
        <v>199</v>
      </c>
      <c r="P74" s="269"/>
      <c r="Q74" s="269"/>
    </row>
    <row r="75" spans="1:17">
      <c r="A75" s="257">
        <v>1</v>
      </c>
      <c r="B75" s="257" t="s">
        <v>214</v>
      </c>
      <c r="C75" s="257" t="s">
        <v>215</v>
      </c>
      <c r="D75" s="267" t="s">
        <v>191</v>
      </c>
      <c r="E75" s="263">
        <v>222</v>
      </c>
      <c r="F75" s="263">
        <v>201</v>
      </c>
      <c r="G75" s="263">
        <v>156</v>
      </c>
      <c r="H75" s="257">
        <v>63</v>
      </c>
      <c r="I75" s="257">
        <v>122</v>
      </c>
      <c r="J75" s="260">
        <v>1.1990000000000001</v>
      </c>
      <c r="K75" s="261" t="s">
        <v>849</v>
      </c>
      <c r="L75" s="511">
        <v>1897.4</v>
      </c>
      <c r="M75" s="268" t="s">
        <v>192</v>
      </c>
      <c r="N75" s="869" t="s">
        <v>199</v>
      </c>
      <c r="P75" s="269" t="s">
        <v>664</v>
      </c>
      <c r="Q75" s="269" t="s">
        <v>1117</v>
      </c>
    </row>
    <row r="76" spans="1:17">
      <c r="A76" s="257">
        <v>2</v>
      </c>
      <c r="B76" s="257" t="s">
        <v>734</v>
      </c>
      <c r="C76" s="257" t="s">
        <v>732</v>
      </c>
      <c r="D76" s="267" t="s">
        <v>191</v>
      </c>
      <c r="E76" s="263">
        <v>227</v>
      </c>
      <c r="F76" s="263">
        <v>206</v>
      </c>
      <c r="G76" s="263">
        <v>156</v>
      </c>
      <c r="H76" s="257">
        <v>63</v>
      </c>
      <c r="I76" s="257">
        <v>122</v>
      </c>
      <c r="J76" s="260">
        <v>1.1990000000000001</v>
      </c>
      <c r="K76" s="261" t="s">
        <v>849</v>
      </c>
      <c r="L76" s="511">
        <v>2238.61</v>
      </c>
      <c r="M76" s="268" t="s">
        <v>192</v>
      </c>
      <c r="N76" s="869" t="s">
        <v>199</v>
      </c>
      <c r="P76" s="269" t="s">
        <v>664</v>
      </c>
      <c r="Q76" s="269" t="s">
        <v>1117</v>
      </c>
    </row>
    <row r="77" spans="1:17">
      <c r="A77" s="257">
        <v>3</v>
      </c>
      <c r="B77" s="257" t="s">
        <v>815</v>
      </c>
      <c r="C77" s="257" t="s">
        <v>816</v>
      </c>
      <c r="D77" s="267" t="s">
        <v>191</v>
      </c>
      <c r="E77" s="263">
        <v>227</v>
      </c>
      <c r="F77" s="263">
        <v>206</v>
      </c>
      <c r="G77" s="263">
        <v>156</v>
      </c>
      <c r="H77" s="257">
        <v>63</v>
      </c>
      <c r="I77" s="257">
        <v>122</v>
      </c>
      <c r="J77" s="260">
        <v>1.1990000000000001</v>
      </c>
      <c r="K77" s="261" t="s">
        <v>849</v>
      </c>
      <c r="L77" s="511">
        <v>2239.13</v>
      </c>
      <c r="M77" s="268" t="s">
        <v>192</v>
      </c>
      <c r="N77" s="869" t="s">
        <v>199</v>
      </c>
      <c r="P77" s="269" t="s">
        <v>664</v>
      </c>
      <c r="Q77" s="269" t="s">
        <v>1117</v>
      </c>
    </row>
    <row r="78" spans="1:17">
      <c r="A78" s="257">
        <v>4</v>
      </c>
      <c r="B78" s="257" t="s">
        <v>824</v>
      </c>
      <c r="C78" s="257" t="s">
        <v>846</v>
      </c>
      <c r="D78" s="267" t="s">
        <v>191</v>
      </c>
      <c r="E78" s="263">
        <v>227</v>
      </c>
      <c r="F78" s="263">
        <v>206</v>
      </c>
      <c r="G78" s="263">
        <v>156</v>
      </c>
      <c r="H78" s="257">
        <v>63</v>
      </c>
      <c r="I78" s="257">
        <v>122</v>
      </c>
      <c r="J78" s="260">
        <v>1.1990000000000001</v>
      </c>
      <c r="K78" s="261" t="s">
        <v>849</v>
      </c>
      <c r="L78" s="511">
        <v>2250.1999999999998</v>
      </c>
      <c r="M78" s="268" t="s">
        <v>192</v>
      </c>
      <c r="N78" s="869" t="s">
        <v>199</v>
      </c>
      <c r="P78" s="269" t="s">
        <v>664</v>
      </c>
      <c r="Q78" s="269" t="s">
        <v>1117</v>
      </c>
    </row>
    <row r="79" spans="1:17">
      <c r="A79" s="257">
        <v>5</v>
      </c>
      <c r="B79" s="257" t="s">
        <v>741</v>
      </c>
      <c r="C79" s="257" t="s">
        <v>746</v>
      </c>
      <c r="D79" s="267" t="s">
        <v>191</v>
      </c>
      <c r="E79" s="263">
        <v>227</v>
      </c>
      <c r="F79" s="263">
        <v>206</v>
      </c>
      <c r="G79" s="263">
        <v>156</v>
      </c>
      <c r="H79" s="257">
        <v>63</v>
      </c>
      <c r="I79" s="257">
        <v>122</v>
      </c>
      <c r="J79" s="260">
        <v>1.1990000000000001</v>
      </c>
      <c r="K79" s="261" t="s">
        <v>849</v>
      </c>
      <c r="L79" s="511">
        <v>2238.6799999999998</v>
      </c>
      <c r="M79" s="268" t="s">
        <v>192</v>
      </c>
      <c r="N79" s="869" t="s">
        <v>199</v>
      </c>
      <c r="O79" s="254"/>
      <c r="P79" s="269" t="s">
        <v>664</v>
      </c>
      <c r="Q79" s="269" t="s">
        <v>1117</v>
      </c>
    </row>
    <row r="80" spans="1:17">
      <c r="A80" s="257">
        <v>6</v>
      </c>
      <c r="B80" s="257" t="s">
        <v>216</v>
      </c>
      <c r="C80" s="257" t="s">
        <v>217</v>
      </c>
      <c r="D80" s="267" t="s">
        <v>191</v>
      </c>
      <c r="E80" s="263">
        <v>222</v>
      </c>
      <c r="F80" s="263">
        <v>201</v>
      </c>
      <c r="G80" s="263">
        <v>156</v>
      </c>
      <c r="H80" s="257">
        <v>63</v>
      </c>
      <c r="I80" s="257">
        <v>122</v>
      </c>
      <c r="J80" s="260">
        <v>1.1990000000000001</v>
      </c>
      <c r="K80" s="261" t="s">
        <v>849</v>
      </c>
      <c r="L80" s="511">
        <v>1897.4</v>
      </c>
      <c r="M80" s="268" t="s">
        <v>192</v>
      </c>
      <c r="N80" s="869" t="s">
        <v>199</v>
      </c>
      <c r="O80" s="254"/>
      <c r="P80" s="269" t="s">
        <v>664</v>
      </c>
      <c r="Q80" s="269" t="s">
        <v>1117</v>
      </c>
    </row>
    <row r="81" spans="1:17">
      <c r="A81" s="257">
        <v>7</v>
      </c>
      <c r="B81" s="257" t="s">
        <v>218</v>
      </c>
      <c r="C81" s="257" t="s">
        <v>219</v>
      </c>
      <c r="D81" s="267" t="s">
        <v>191</v>
      </c>
      <c r="E81" s="263">
        <v>222</v>
      </c>
      <c r="F81" s="263">
        <v>201</v>
      </c>
      <c r="G81" s="263">
        <v>156</v>
      </c>
      <c r="H81" s="257">
        <v>63</v>
      </c>
      <c r="I81" s="257">
        <v>122</v>
      </c>
      <c r="J81" s="260">
        <v>1.1990000000000001</v>
      </c>
      <c r="K81" s="261" t="s">
        <v>849</v>
      </c>
      <c r="L81" s="511">
        <v>2347.63</v>
      </c>
      <c r="M81" s="268" t="s">
        <v>192</v>
      </c>
      <c r="N81" s="869" t="s">
        <v>199</v>
      </c>
      <c r="O81" s="254"/>
      <c r="P81" s="269" t="s">
        <v>664</v>
      </c>
      <c r="Q81" s="269" t="s">
        <v>1117</v>
      </c>
    </row>
    <row r="82" spans="1:17" s="293" customFormat="1">
      <c r="A82" s="257">
        <v>8</v>
      </c>
      <c r="B82" s="257" t="s">
        <v>220</v>
      </c>
      <c r="C82" s="257" t="s">
        <v>221</v>
      </c>
      <c r="D82" s="267" t="s">
        <v>191</v>
      </c>
      <c r="E82" s="263">
        <v>222</v>
      </c>
      <c r="F82" s="263">
        <v>201</v>
      </c>
      <c r="G82" s="263">
        <v>156</v>
      </c>
      <c r="H82" s="257">
        <v>63</v>
      </c>
      <c r="I82" s="257">
        <v>122</v>
      </c>
      <c r="J82" s="260">
        <v>1.1990000000000001</v>
      </c>
      <c r="K82" s="261" t="s">
        <v>849</v>
      </c>
      <c r="L82" s="511">
        <v>2347.6799999999998</v>
      </c>
      <c r="M82" s="268" t="s">
        <v>192</v>
      </c>
      <c r="N82" s="869" t="s">
        <v>199</v>
      </c>
      <c r="O82" s="254"/>
      <c r="P82" s="269" t="s">
        <v>664</v>
      </c>
      <c r="Q82" s="269" t="s">
        <v>1117</v>
      </c>
    </row>
    <row r="83" spans="1:17" s="293" customFormat="1">
      <c r="A83" s="257"/>
      <c r="B83" s="257"/>
      <c r="C83" s="257"/>
      <c r="D83" s="267" t="s">
        <v>191</v>
      </c>
      <c r="E83" s="263"/>
      <c r="F83" s="263"/>
      <c r="G83" s="263"/>
      <c r="H83" s="257"/>
      <c r="I83" s="257"/>
      <c r="J83" s="260"/>
      <c r="K83" s="261" t="s">
        <v>849</v>
      </c>
      <c r="L83" s="511"/>
      <c r="M83" s="268" t="s">
        <v>192</v>
      </c>
      <c r="N83" s="869" t="s">
        <v>199</v>
      </c>
      <c r="O83" s="254"/>
      <c r="P83" s="269"/>
      <c r="Q83" s="269"/>
    </row>
    <row r="84" spans="1:17" s="293" customFormat="1">
      <c r="A84" s="257"/>
      <c r="B84" s="257"/>
      <c r="C84" s="257"/>
      <c r="D84" s="267" t="s">
        <v>191</v>
      </c>
      <c r="E84" s="263"/>
      <c r="F84" s="263"/>
      <c r="G84" s="263"/>
      <c r="H84" s="257"/>
      <c r="I84" s="257"/>
      <c r="J84" s="260"/>
      <c r="K84" s="261" t="s">
        <v>849</v>
      </c>
      <c r="L84" s="511"/>
      <c r="M84" s="268" t="s">
        <v>192</v>
      </c>
      <c r="N84" s="869" t="s">
        <v>199</v>
      </c>
      <c r="O84" s="254"/>
      <c r="P84" s="269"/>
      <c r="Q84" s="269"/>
    </row>
    <row r="85" spans="1:17" s="293" customFormat="1">
      <c r="A85" s="257"/>
      <c r="B85" s="257"/>
      <c r="C85" s="257"/>
      <c r="D85" s="267" t="s">
        <v>191</v>
      </c>
      <c r="E85" s="263"/>
      <c r="F85" s="263"/>
      <c r="G85" s="263"/>
      <c r="H85" s="257"/>
      <c r="I85" s="257"/>
      <c r="J85" s="260"/>
      <c r="K85" s="261" t="s">
        <v>849</v>
      </c>
      <c r="L85" s="511"/>
      <c r="M85" s="268" t="s">
        <v>192</v>
      </c>
      <c r="N85" s="869" t="s">
        <v>199</v>
      </c>
      <c r="O85" s="254"/>
      <c r="P85" s="269"/>
      <c r="Q85" s="269"/>
    </row>
    <row r="86" spans="1:17" s="293" customFormat="1">
      <c r="A86" s="257"/>
      <c r="B86" s="257"/>
      <c r="C86" s="257"/>
      <c r="D86" s="267" t="s">
        <v>191</v>
      </c>
      <c r="E86" s="263"/>
      <c r="F86" s="263"/>
      <c r="G86" s="263"/>
      <c r="H86" s="257"/>
      <c r="I86" s="257"/>
      <c r="J86" s="260"/>
      <c r="K86" s="261" t="s">
        <v>849</v>
      </c>
      <c r="L86" s="511"/>
      <c r="M86" s="268" t="s">
        <v>192</v>
      </c>
      <c r="N86" s="869" t="s">
        <v>199</v>
      </c>
      <c r="O86" s="254"/>
      <c r="P86" s="269"/>
      <c r="Q86" s="269"/>
    </row>
    <row r="87" spans="1:17" s="293" customFormat="1">
      <c r="A87" s="257"/>
      <c r="B87" s="257"/>
      <c r="C87" s="257"/>
      <c r="D87" s="267" t="s">
        <v>191</v>
      </c>
      <c r="E87" s="263"/>
      <c r="F87" s="263"/>
      <c r="G87" s="263"/>
      <c r="H87" s="257"/>
      <c r="I87" s="257"/>
      <c r="J87" s="260"/>
      <c r="K87" s="261" t="s">
        <v>849</v>
      </c>
      <c r="L87" s="511"/>
      <c r="M87" s="268" t="s">
        <v>192</v>
      </c>
      <c r="N87" s="869" t="s">
        <v>199</v>
      </c>
      <c r="O87" s="254"/>
      <c r="P87" s="269"/>
      <c r="Q87" s="269"/>
    </row>
    <row r="88" spans="1:17">
      <c r="A88" s="257">
        <v>1</v>
      </c>
      <c r="B88" s="257" t="s">
        <v>350</v>
      </c>
      <c r="C88" s="257" t="s">
        <v>351</v>
      </c>
      <c r="D88" s="267" t="s">
        <v>191</v>
      </c>
      <c r="E88" s="263">
        <v>220</v>
      </c>
      <c r="F88" s="263">
        <v>199</v>
      </c>
      <c r="G88" s="263">
        <v>158</v>
      </c>
      <c r="H88" s="257">
        <v>62</v>
      </c>
      <c r="I88" s="257">
        <v>121</v>
      </c>
      <c r="J88" s="260">
        <v>1.1850000000000001</v>
      </c>
      <c r="K88" s="261" t="s">
        <v>849</v>
      </c>
      <c r="L88" s="511">
        <v>1991.71</v>
      </c>
      <c r="M88" s="268" t="s">
        <v>192</v>
      </c>
      <c r="N88" s="869" t="s">
        <v>199</v>
      </c>
      <c r="P88" s="269" t="s">
        <v>664</v>
      </c>
      <c r="Q88" s="269" t="s">
        <v>1117</v>
      </c>
    </row>
    <row r="89" spans="1:17">
      <c r="A89" s="257">
        <v>2</v>
      </c>
      <c r="B89" s="257" t="s">
        <v>33</v>
      </c>
      <c r="C89" s="257" t="s">
        <v>36</v>
      </c>
      <c r="D89" s="267" t="s">
        <v>191</v>
      </c>
      <c r="E89" s="263">
        <v>220</v>
      </c>
      <c r="F89" s="263">
        <v>199</v>
      </c>
      <c r="G89" s="263">
        <v>158</v>
      </c>
      <c r="H89" s="257">
        <v>62</v>
      </c>
      <c r="I89" s="257">
        <v>121</v>
      </c>
      <c r="J89" s="260">
        <v>1.1850000000000001</v>
      </c>
      <c r="K89" s="261" t="s">
        <v>849</v>
      </c>
      <c r="L89" s="511">
        <v>2033.63</v>
      </c>
      <c r="M89" s="268" t="s">
        <v>192</v>
      </c>
      <c r="N89" s="869" t="s">
        <v>199</v>
      </c>
      <c r="P89" s="269" t="s">
        <v>664</v>
      </c>
      <c r="Q89" s="269" t="s">
        <v>1117</v>
      </c>
    </row>
    <row r="90" spans="1:17">
      <c r="A90" s="257">
        <v>3</v>
      </c>
      <c r="B90" s="257" t="s">
        <v>393</v>
      </c>
      <c r="C90" s="257" t="s">
        <v>394</v>
      </c>
      <c r="D90" s="267" t="s">
        <v>191</v>
      </c>
      <c r="E90" s="263">
        <v>220</v>
      </c>
      <c r="F90" s="263">
        <v>199</v>
      </c>
      <c r="G90" s="263">
        <v>158</v>
      </c>
      <c r="H90" s="257">
        <v>62</v>
      </c>
      <c r="I90" s="257">
        <v>121</v>
      </c>
      <c r="J90" s="260">
        <v>1.1850000000000001</v>
      </c>
      <c r="K90" s="261" t="s">
        <v>849</v>
      </c>
      <c r="L90" s="511">
        <v>2167.13</v>
      </c>
      <c r="M90" s="268" t="s">
        <v>192</v>
      </c>
      <c r="N90" s="869" t="s">
        <v>199</v>
      </c>
      <c r="P90" s="269" t="s">
        <v>664</v>
      </c>
      <c r="Q90" s="269" t="s">
        <v>1117</v>
      </c>
    </row>
    <row r="91" spans="1:17">
      <c r="A91" s="257">
        <v>4</v>
      </c>
      <c r="B91" s="257" t="s">
        <v>25</v>
      </c>
      <c r="C91" s="257" t="s">
        <v>29</v>
      </c>
      <c r="D91" s="267" t="s">
        <v>191</v>
      </c>
      <c r="E91" s="263">
        <v>220</v>
      </c>
      <c r="F91" s="263">
        <v>199</v>
      </c>
      <c r="G91" s="263">
        <v>158</v>
      </c>
      <c r="H91" s="257">
        <v>62</v>
      </c>
      <c r="I91" s="257">
        <v>121</v>
      </c>
      <c r="J91" s="260">
        <v>1.1850000000000001</v>
      </c>
      <c r="K91" s="261" t="s">
        <v>849</v>
      </c>
      <c r="L91" s="511">
        <v>2445.35</v>
      </c>
      <c r="M91" s="268" t="s">
        <v>192</v>
      </c>
      <c r="N91" s="869" t="s">
        <v>199</v>
      </c>
      <c r="P91" s="269" t="s">
        <v>664</v>
      </c>
      <c r="Q91" s="269" t="s">
        <v>1117</v>
      </c>
    </row>
    <row r="92" spans="1:17">
      <c r="A92" s="257">
        <v>5</v>
      </c>
      <c r="B92" s="257" t="s">
        <v>26</v>
      </c>
      <c r="C92" s="257" t="s">
        <v>30</v>
      </c>
      <c r="D92" s="267" t="s">
        <v>191</v>
      </c>
      <c r="E92" s="263">
        <v>220</v>
      </c>
      <c r="F92" s="263">
        <v>199</v>
      </c>
      <c r="G92" s="263">
        <v>158</v>
      </c>
      <c r="H92" s="257">
        <v>62</v>
      </c>
      <c r="I92" s="257">
        <v>121</v>
      </c>
      <c r="J92" s="260">
        <v>1.1850000000000001</v>
      </c>
      <c r="K92" s="261" t="s">
        <v>849</v>
      </c>
      <c r="L92" s="511">
        <v>2456.2800000000002</v>
      </c>
      <c r="M92" s="268" t="s">
        <v>192</v>
      </c>
      <c r="N92" s="869" t="s">
        <v>199</v>
      </c>
      <c r="P92" s="269" t="s">
        <v>664</v>
      </c>
      <c r="Q92" s="269" t="s">
        <v>1117</v>
      </c>
    </row>
    <row r="93" spans="1:17" s="297" customFormat="1">
      <c r="A93" s="257">
        <v>6</v>
      </c>
      <c r="B93" s="257" t="s">
        <v>468</v>
      </c>
      <c r="C93" s="257" t="s">
        <v>469</v>
      </c>
      <c r="D93" s="267" t="s">
        <v>191</v>
      </c>
      <c r="E93" s="263">
        <v>215</v>
      </c>
      <c r="F93" s="263">
        <v>194</v>
      </c>
      <c r="G93" s="263">
        <v>158</v>
      </c>
      <c r="H93" s="257">
        <v>62</v>
      </c>
      <c r="I93" s="257">
        <v>121</v>
      </c>
      <c r="J93" s="260">
        <v>1.1850000000000001</v>
      </c>
      <c r="K93" s="261" t="s">
        <v>849</v>
      </c>
      <c r="L93" s="511">
        <v>1933.89</v>
      </c>
      <c r="M93" s="268" t="s">
        <v>192</v>
      </c>
      <c r="N93" s="869" t="s">
        <v>199</v>
      </c>
      <c r="P93" s="269" t="s">
        <v>665</v>
      </c>
      <c r="Q93" s="269" t="s">
        <v>1103</v>
      </c>
    </row>
    <row r="94" spans="1:17" s="297" customFormat="1">
      <c r="A94" s="257">
        <v>7</v>
      </c>
      <c r="B94" s="257" t="s">
        <v>474</v>
      </c>
      <c r="C94" s="257" t="s">
        <v>475</v>
      </c>
      <c r="D94" s="267" t="s">
        <v>191</v>
      </c>
      <c r="E94" s="263">
        <v>215</v>
      </c>
      <c r="F94" s="263">
        <v>194</v>
      </c>
      <c r="G94" s="263">
        <v>158</v>
      </c>
      <c r="H94" s="257">
        <v>62</v>
      </c>
      <c r="I94" s="257">
        <v>121</v>
      </c>
      <c r="J94" s="260">
        <v>1.1850000000000001</v>
      </c>
      <c r="K94" s="261" t="s">
        <v>849</v>
      </c>
      <c r="L94" s="511">
        <v>2382.59</v>
      </c>
      <c r="M94" s="268" t="s">
        <v>192</v>
      </c>
      <c r="N94" s="869" t="s">
        <v>199</v>
      </c>
      <c r="P94" s="269" t="s">
        <v>665</v>
      </c>
      <c r="Q94" s="269" t="s">
        <v>1103</v>
      </c>
    </row>
    <row r="95" spans="1:17" s="297" customFormat="1">
      <c r="A95" s="257">
        <v>8</v>
      </c>
      <c r="B95" s="257" t="s">
        <v>472</v>
      </c>
      <c r="C95" s="257" t="s">
        <v>473</v>
      </c>
      <c r="D95" s="267" t="s">
        <v>191</v>
      </c>
      <c r="E95" s="263">
        <v>215</v>
      </c>
      <c r="F95" s="263">
        <v>194</v>
      </c>
      <c r="G95" s="263">
        <v>158</v>
      </c>
      <c r="H95" s="257">
        <v>62</v>
      </c>
      <c r="I95" s="257">
        <v>121</v>
      </c>
      <c r="J95" s="260">
        <v>1.1850000000000001</v>
      </c>
      <c r="K95" s="261" t="s">
        <v>849</v>
      </c>
      <c r="L95" s="511">
        <v>2371.59</v>
      </c>
      <c r="M95" s="268" t="s">
        <v>192</v>
      </c>
      <c r="N95" s="869" t="s">
        <v>199</v>
      </c>
      <c r="P95" s="269" t="s">
        <v>665</v>
      </c>
      <c r="Q95" s="269" t="s">
        <v>1103</v>
      </c>
    </row>
    <row r="96" spans="1:17" s="297" customFormat="1">
      <c r="A96" s="257">
        <v>9</v>
      </c>
      <c r="B96" s="257" t="s">
        <v>476</v>
      </c>
      <c r="C96" s="257" t="s">
        <v>477</v>
      </c>
      <c r="D96" s="267" t="s">
        <v>191</v>
      </c>
      <c r="E96" s="263">
        <v>215</v>
      </c>
      <c r="F96" s="263">
        <v>194</v>
      </c>
      <c r="G96" s="263">
        <v>158</v>
      </c>
      <c r="H96" s="257">
        <v>62</v>
      </c>
      <c r="I96" s="257">
        <v>121</v>
      </c>
      <c r="J96" s="260">
        <v>1.1850000000000001</v>
      </c>
      <c r="K96" s="261" t="s">
        <v>849</v>
      </c>
      <c r="L96" s="511">
        <v>2086.5500000000002</v>
      </c>
      <c r="M96" s="268" t="s">
        <v>192</v>
      </c>
      <c r="N96" s="869" t="s">
        <v>199</v>
      </c>
      <c r="P96" s="269" t="s">
        <v>665</v>
      </c>
      <c r="Q96" s="269" t="s">
        <v>1103</v>
      </c>
    </row>
    <row r="97" spans="1:17" s="297" customFormat="1">
      <c r="A97" s="257">
        <v>10</v>
      </c>
      <c r="B97" s="257" t="s">
        <v>478</v>
      </c>
      <c r="C97" s="257" t="s">
        <v>479</v>
      </c>
      <c r="D97" s="267" t="s">
        <v>191</v>
      </c>
      <c r="E97" s="263">
        <v>215</v>
      </c>
      <c r="F97" s="263">
        <v>194</v>
      </c>
      <c r="G97" s="263">
        <v>158</v>
      </c>
      <c r="H97" s="257">
        <v>62</v>
      </c>
      <c r="I97" s="257">
        <v>121</v>
      </c>
      <c r="J97" s="260">
        <v>1.1850000000000001</v>
      </c>
      <c r="K97" s="261" t="s">
        <v>849</v>
      </c>
      <c r="L97" s="511">
        <v>2242.12</v>
      </c>
      <c r="M97" s="268" t="s">
        <v>192</v>
      </c>
      <c r="N97" s="869" t="s">
        <v>199</v>
      </c>
      <c r="O97" s="254"/>
      <c r="P97" s="269" t="s">
        <v>665</v>
      </c>
      <c r="Q97" s="269" t="s">
        <v>1103</v>
      </c>
    </row>
    <row r="98" spans="1:17" s="297" customFormat="1">
      <c r="A98" s="257">
        <v>11</v>
      </c>
      <c r="B98" s="257" t="s">
        <v>480</v>
      </c>
      <c r="C98" s="257" t="s">
        <v>481</v>
      </c>
      <c r="D98" s="267" t="s">
        <v>191</v>
      </c>
      <c r="E98" s="263">
        <v>215</v>
      </c>
      <c r="F98" s="263">
        <v>194</v>
      </c>
      <c r="G98" s="263">
        <v>158</v>
      </c>
      <c r="H98" s="257">
        <v>62</v>
      </c>
      <c r="I98" s="257">
        <v>121</v>
      </c>
      <c r="J98" s="260">
        <v>1.1850000000000001</v>
      </c>
      <c r="K98" s="261" t="s">
        <v>849</v>
      </c>
      <c r="L98" s="511">
        <v>2193.87</v>
      </c>
      <c r="M98" s="268" t="s">
        <v>192</v>
      </c>
      <c r="N98" s="869" t="s">
        <v>199</v>
      </c>
      <c r="O98" s="254"/>
      <c r="P98" s="269" t="s">
        <v>665</v>
      </c>
      <c r="Q98" s="269" t="s">
        <v>1103</v>
      </c>
    </row>
    <row r="99" spans="1:17" s="297" customFormat="1">
      <c r="A99" s="257">
        <v>12</v>
      </c>
      <c r="B99" s="257" t="s">
        <v>482</v>
      </c>
      <c r="C99" s="257" t="s">
        <v>483</v>
      </c>
      <c r="D99" s="267" t="s">
        <v>191</v>
      </c>
      <c r="E99" s="263">
        <v>215</v>
      </c>
      <c r="F99" s="263">
        <v>194</v>
      </c>
      <c r="G99" s="263">
        <v>158</v>
      </c>
      <c r="H99" s="257">
        <v>62</v>
      </c>
      <c r="I99" s="257">
        <v>121</v>
      </c>
      <c r="J99" s="260">
        <v>1.1850000000000001</v>
      </c>
      <c r="K99" s="261" t="s">
        <v>849</v>
      </c>
      <c r="L99" s="511">
        <v>2172.6799999999998</v>
      </c>
      <c r="M99" s="268" t="s">
        <v>192</v>
      </c>
      <c r="N99" s="869" t="s">
        <v>199</v>
      </c>
      <c r="P99" s="269" t="s">
        <v>665</v>
      </c>
      <c r="Q99" s="269" t="s">
        <v>1103</v>
      </c>
    </row>
    <row r="100" spans="1:17" s="297" customFormat="1">
      <c r="A100" s="257">
        <v>13</v>
      </c>
      <c r="B100" s="257" t="s">
        <v>726</v>
      </c>
      <c r="C100" s="257" t="s">
        <v>706</v>
      </c>
      <c r="D100" s="267" t="s">
        <v>191</v>
      </c>
      <c r="E100" s="263">
        <v>225</v>
      </c>
      <c r="F100" s="263">
        <v>204</v>
      </c>
      <c r="G100" s="263">
        <v>158</v>
      </c>
      <c r="H100" s="257">
        <v>62</v>
      </c>
      <c r="I100" s="257">
        <v>121</v>
      </c>
      <c r="J100" s="260">
        <v>1.1850000000000001</v>
      </c>
      <c r="K100" s="261" t="s">
        <v>849</v>
      </c>
      <c r="L100" s="511">
        <v>2343</v>
      </c>
      <c r="M100" s="268" t="s">
        <v>192</v>
      </c>
      <c r="N100" s="869" t="s">
        <v>199</v>
      </c>
      <c r="O100" s="254"/>
      <c r="P100" s="269" t="s">
        <v>664</v>
      </c>
      <c r="Q100" s="269" t="s">
        <v>1117</v>
      </c>
    </row>
    <row r="101" spans="1:17" s="297" customFormat="1">
      <c r="A101" s="257">
        <v>14</v>
      </c>
      <c r="B101" s="257" t="s">
        <v>798</v>
      </c>
      <c r="C101" s="257" t="s">
        <v>806</v>
      </c>
      <c r="D101" s="267" t="s">
        <v>191</v>
      </c>
      <c r="E101" s="263">
        <v>225</v>
      </c>
      <c r="F101" s="263">
        <v>204</v>
      </c>
      <c r="G101" s="263">
        <v>158</v>
      </c>
      <c r="H101" s="257">
        <v>62</v>
      </c>
      <c r="I101" s="257">
        <v>121</v>
      </c>
      <c r="J101" s="260">
        <v>1.1850000000000001</v>
      </c>
      <c r="K101" s="261" t="s">
        <v>849</v>
      </c>
      <c r="L101" s="511">
        <v>2384.88</v>
      </c>
      <c r="M101" s="268" t="s">
        <v>192</v>
      </c>
      <c r="N101" s="869" t="s">
        <v>199</v>
      </c>
      <c r="O101" s="254"/>
      <c r="P101" s="269" t="s">
        <v>664</v>
      </c>
      <c r="Q101" s="269" t="s">
        <v>1117</v>
      </c>
    </row>
    <row r="102" spans="1:17" s="297" customFormat="1">
      <c r="A102" s="257">
        <v>15</v>
      </c>
      <c r="B102" s="257" t="s">
        <v>799</v>
      </c>
      <c r="C102" s="257" t="s">
        <v>807</v>
      </c>
      <c r="D102" s="267" t="s">
        <v>191</v>
      </c>
      <c r="E102" s="263">
        <v>225</v>
      </c>
      <c r="F102" s="263">
        <v>204</v>
      </c>
      <c r="G102" s="263">
        <v>158</v>
      </c>
      <c r="H102" s="257">
        <v>62</v>
      </c>
      <c r="I102" s="257">
        <v>121</v>
      </c>
      <c r="J102" s="260">
        <v>1.1850000000000001</v>
      </c>
      <c r="K102" s="261" t="s">
        <v>849</v>
      </c>
      <c r="L102" s="511">
        <v>2796.8</v>
      </c>
      <c r="M102" s="268" t="s">
        <v>192</v>
      </c>
      <c r="N102" s="869" t="s">
        <v>199</v>
      </c>
      <c r="O102" s="254"/>
      <c r="P102" s="269" t="s">
        <v>664</v>
      </c>
      <c r="Q102" s="269" t="s">
        <v>1117</v>
      </c>
    </row>
    <row r="103" spans="1:17" s="297" customFormat="1">
      <c r="A103" s="257">
        <v>16</v>
      </c>
      <c r="B103" s="257" t="s">
        <v>800</v>
      </c>
      <c r="C103" s="257" t="s">
        <v>808</v>
      </c>
      <c r="D103" s="267" t="s">
        <v>191</v>
      </c>
      <c r="E103" s="263">
        <v>225</v>
      </c>
      <c r="F103" s="263">
        <v>204</v>
      </c>
      <c r="G103" s="263">
        <v>158</v>
      </c>
      <c r="H103" s="257">
        <v>62</v>
      </c>
      <c r="I103" s="257">
        <v>121</v>
      </c>
      <c r="J103" s="260">
        <v>1.1850000000000001</v>
      </c>
      <c r="K103" s="261" t="s">
        <v>849</v>
      </c>
      <c r="L103" s="511">
        <v>2807.73</v>
      </c>
      <c r="M103" s="268" t="s">
        <v>192</v>
      </c>
      <c r="N103" s="869" t="s">
        <v>199</v>
      </c>
      <c r="O103" s="254"/>
      <c r="P103" s="269" t="s">
        <v>664</v>
      </c>
      <c r="Q103" s="269" t="s">
        <v>1117</v>
      </c>
    </row>
    <row r="104" spans="1:17" s="297" customFormat="1">
      <c r="A104" s="257">
        <v>17</v>
      </c>
      <c r="B104" s="257" t="s">
        <v>835</v>
      </c>
      <c r="C104" s="257" t="s">
        <v>838</v>
      </c>
      <c r="D104" s="267" t="s">
        <v>191</v>
      </c>
      <c r="E104" s="263">
        <v>225</v>
      </c>
      <c r="F104" s="263">
        <v>204</v>
      </c>
      <c r="G104" s="263">
        <v>158</v>
      </c>
      <c r="H104" s="257">
        <v>62</v>
      </c>
      <c r="I104" s="257">
        <v>121</v>
      </c>
      <c r="J104" s="260">
        <v>1.1850000000000001</v>
      </c>
      <c r="K104" s="261" t="s">
        <v>849</v>
      </c>
      <c r="L104" s="511">
        <v>2516.15</v>
      </c>
      <c r="M104" s="268" t="s">
        <v>192</v>
      </c>
      <c r="N104" s="869" t="s">
        <v>199</v>
      </c>
      <c r="O104" s="254"/>
      <c r="P104" s="269" t="s">
        <v>664</v>
      </c>
      <c r="Q104" s="269" t="s">
        <v>1117</v>
      </c>
    </row>
    <row r="105" spans="1:17" s="297" customFormat="1">
      <c r="A105" s="257">
        <v>18</v>
      </c>
      <c r="B105" s="257" t="s">
        <v>696</v>
      </c>
      <c r="C105" s="257" t="s">
        <v>703</v>
      </c>
      <c r="D105" s="267" t="s">
        <v>191</v>
      </c>
      <c r="E105" s="263">
        <v>220</v>
      </c>
      <c r="F105" s="263">
        <v>199</v>
      </c>
      <c r="G105" s="263">
        <v>158</v>
      </c>
      <c r="H105" s="257">
        <v>62</v>
      </c>
      <c r="I105" s="257">
        <v>121</v>
      </c>
      <c r="J105" s="260">
        <v>1.1850000000000001</v>
      </c>
      <c r="K105" s="261" t="s">
        <v>849</v>
      </c>
      <c r="L105" s="511">
        <v>2297.34</v>
      </c>
      <c r="M105" s="268" t="s">
        <v>192</v>
      </c>
      <c r="N105" s="869" t="s">
        <v>199</v>
      </c>
      <c r="O105" s="254"/>
      <c r="P105" s="269" t="s">
        <v>665</v>
      </c>
      <c r="Q105" s="269" t="s">
        <v>1103</v>
      </c>
    </row>
    <row r="106" spans="1:17" s="297" customFormat="1">
      <c r="A106" s="257">
        <v>19</v>
      </c>
      <c r="B106" s="257" t="s">
        <v>704</v>
      </c>
      <c r="C106" s="257" t="s">
        <v>705</v>
      </c>
      <c r="D106" s="267" t="s">
        <v>191</v>
      </c>
      <c r="E106" s="263">
        <v>220</v>
      </c>
      <c r="F106" s="263">
        <v>199</v>
      </c>
      <c r="G106" s="263">
        <v>158</v>
      </c>
      <c r="H106" s="257">
        <v>62</v>
      </c>
      <c r="I106" s="257">
        <v>121</v>
      </c>
      <c r="J106" s="260">
        <v>1.1850000000000001</v>
      </c>
      <c r="K106" s="261" t="s">
        <v>849</v>
      </c>
      <c r="L106" s="511">
        <v>2449.66</v>
      </c>
      <c r="M106" s="268" t="s">
        <v>192</v>
      </c>
      <c r="N106" s="869" t="s">
        <v>199</v>
      </c>
      <c r="O106" s="254"/>
      <c r="P106" s="269" t="s">
        <v>664</v>
      </c>
      <c r="Q106" s="269" t="s">
        <v>1117</v>
      </c>
    </row>
    <row r="107" spans="1:17" s="297" customFormat="1">
      <c r="A107" s="257">
        <v>20</v>
      </c>
      <c r="B107" s="257" t="s">
        <v>783</v>
      </c>
      <c r="C107" s="257" t="s">
        <v>770</v>
      </c>
      <c r="D107" s="267" t="s">
        <v>191</v>
      </c>
      <c r="E107" s="263">
        <v>220</v>
      </c>
      <c r="F107" s="263">
        <v>199</v>
      </c>
      <c r="G107" s="263">
        <v>158</v>
      </c>
      <c r="H107" s="257">
        <v>62</v>
      </c>
      <c r="I107" s="257">
        <v>121</v>
      </c>
      <c r="J107" s="260">
        <v>1.1850000000000001</v>
      </c>
      <c r="K107" s="261" t="s">
        <v>849</v>
      </c>
      <c r="L107" s="511">
        <v>2735.24</v>
      </c>
      <c r="M107" s="268" t="s">
        <v>192</v>
      </c>
      <c r="N107" s="869" t="s">
        <v>199</v>
      </c>
      <c r="O107" s="254"/>
      <c r="P107" s="269" t="s">
        <v>665</v>
      </c>
      <c r="Q107" s="269" t="s">
        <v>1103</v>
      </c>
    </row>
    <row r="108" spans="1:17" s="297" customFormat="1">
      <c r="A108" s="257">
        <v>21</v>
      </c>
      <c r="B108" s="257" t="s">
        <v>785</v>
      </c>
      <c r="C108" s="257" t="s">
        <v>772</v>
      </c>
      <c r="D108" s="267" t="s">
        <v>191</v>
      </c>
      <c r="E108" s="263">
        <v>220</v>
      </c>
      <c r="F108" s="263">
        <v>199</v>
      </c>
      <c r="G108" s="263">
        <v>158</v>
      </c>
      <c r="H108" s="257">
        <v>62</v>
      </c>
      <c r="I108" s="257">
        <v>121</v>
      </c>
      <c r="J108" s="260">
        <v>1.1850000000000001</v>
      </c>
      <c r="K108" s="261" t="s">
        <v>849</v>
      </c>
      <c r="L108" s="511">
        <v>2746.17</v>
      </c>
      <c r="M108" s="268" t="s">
        <v>192</v>
      </c>
      <c r="N108" s="869" t="s">
        <v>199</v>
      </c>
      <c r="P108" s="269" t="s">
        <v>665</v>
      </c>
      <c r="Q108" s="269" t="s">
        <v>1103</v>
      </c>
    </row>
    <row r="109" spans="1:17" s="297" customFormat="1">
      <c r="A109" s="257">
        <v>22</v>
      </c>
      <c r="B109" s="257" t="s">
        <v>795</v>
      </c>
      <c r="C109" s="257" t="s">
        <v>796</v>
      </c>
      <c r="D109" s="267" t="s">
        <v>191</v>
      </c>
      <c r="E109" s="263">
        <v>220</v>
      </c>
      <c r="F109" s="263">
        <v>199</v>
      </c>
      <c r="G109" s="263">
        <v>158</v>
      </c>
      <c r="H109" s="257">
        <v>62</v>
      </c>
      <c r="I109" s="257">
        <v>121</v>
      </c>
      <c r="J109" s="260">
        <v>1.1850000000000001</v>
      </c>
      <c r="K109" s="261" t="s">
        <v>849</v>
      </c>
      <c r="L109" s="511">
        <v>2339.4499999999998</v>
      </c>
      <c r="M109" s="268" t="s">
        <v>192</v>
      </c>
      <c r="N109" s="869" t="s">
        <v>199</v>
      </c>
      <c r="P109" s="269" t="s">
        <v>665</v>
      </c>
      <c r="Q109" s="269" t="s">
        <v>1103</v>
      </c>
    </row>
    <row r="110" spans="1:17" s="297" customFormat="1">
      <c r="A110" s="257">
        <v>23</v>
      </c>
      <c r="B110" s="257" t="s">
        <v>788</v>
      </c>
      <c r="C110" s="257" t="s">
        <v>775</v>
      </c>
      <c r="D110" s="267" t="s">
        <v>191</v>
      </c>
      <c r="E110" s="263">
        <v>220</v>
      </c>
      <c r="F110" s="263">
        <v>199</v>
      </c>
      <c r="G110" s="263">
        <v>158</v>
      </c>
      <c r="H110" s="257">
        <v>62</v>
      </c>
      <c r="I110" s="257">
        <v>121</v>
      </c>
      <c r="J110" s="260">
        <v>1.1850000000000001</v>
      </c>
      <c r="K110" s="261" t="s">
        <v>849</v>
      </c>
      <c r="L110" s="511">
        <v>2606</v>
      </c>
      <c r="M110" s="268" t="s">
        <v>192</v>
      </c>
      <c r="N110" s="869" t="s">
        <v>199</v>
      </c>
      <c r="O110" s="254"/>
      <c r="P110" s="269" t="s">
        <v>665</v>
      </c>
      <c r="Q110" s="269" t="s">
        <v>1103</v>
      </c>
    </row>
    <row r="111" spans="1:17" s="297" customFormat="1">
      <c r="A111" s="257">
        <v>24</v>
      </c>
      <c r="B111" s="257" t="s">
        <v>790</v>
      </c>
      <c r="C111" s="257" t="s">
        <v>777</v>
      </c>
      <c r="D111" s="267" t="s">
        <v>191</v>
      </c>
      <c r="E111" s="263">
        <v>220</v>
      </c>
      <c r="F111" s="263">
        <v>199</v>
      </c>
      <c r="G111" s="263">
        <v>158</v>
      </c>
      <c r="H111" s="257">
        <v>62</v>
      </c>
      <c r="I111" s="257">
        <v>121</v>
      </c>
      <c r="J111" s="260">
        <v>1.1850000000000001</v>
      </c>
      <c r="K111" s="261" t="s">
        <v>849</v>
      </c>
      <c r="L111" s="511">
        <v>2557.5</v>
      </c>
      <c r="M111" s="268" t="s">
        <v>192</v>
      </c>
      <c r="N111" s="869" t="s">
        <v>199</v>
      </c>
      <c r="O111" s="254"/>
      <c r="P111" s="269" t="s">
        <v>665</v>
      </c>
      <c r="Q111" s="269" t="s">
        <v>1103</v>
      </c>
    </row>
    <row r="112" spans="1:17" s="297" customFormat="1">
      <c r="A112" s="257">
        <v>25</v>
      </c>
      <c r="B112" s="257" t="s">
        <v>786</v>
      </c>
      <c r="C112" s="257" t="s">
        <v>773</v>
      </c>
      <c r="D112" s="267" t="s">
        <v>191</v>
      </c>
      <c r="E112" s="263">
        <v>220</v>
      </c>
      <c r="F112" s="263">
        <v>199</v>
      </c>
      <c r="G112" s="263">
        <v>158</v>
      </c>
      <c r="H112" s="257">
        <v>62</v>
      </c>
      <c r="I112" s="257">
        <v>121</v>
      </c>
      <c r="J112" s="260">
        <v>1.1850000000000001</v>
      </c>
      <c r="K112" s="261" t="s">
        <v>849</v>
      </c>
      <c r="L112" s="511">
        <v>2536.65</v>
      </c>
      <c r="M112" s="268" t="s">
        <v>192</v>
      </c>
      <c r="N112" s="869" t="s">
        <v>199</v>
      </c>
      <c r="O112" s="254"/>
      <c r="P112" s="269" t="s">
        <v>665</v>
      </c>
      <c r="Q112" s="269" t="s">
        <v>1103</v>
      </c>
    </row>
    <row r="113" spans="1:17" s="297" customFormat="1">
      <c r="A113" s="257">
        <v>26</v>
      </c>
      <c r="B113" s="257" t="s">
        <v>470</v>
      </c>
      <c r="C113" s="257" t="s">
        <v>471</v>
      </c>
      <c r="D113" s="267" t="s">
        <v>191</v>
      </c>
      <c r="E113" s="263">
        <v>215</v>
      </c>
      <c r="F113" s="263">
        <v>194</v>
      </c>
      <c r="G113" s="263">
        <v>158</v>
      </c>
      <c r="H113" s="257">
        <v>62</v>
      </c>
      <c r="I113" s="257">
        <v>121</v>
      </c>
      <c r="J113" s="260">
        <v>1.1850000000000001</v>
      </c>
      <c r="K113" s="261" t="s">
        <v>849</v>
      </c>
      <c r="L113" s="511">
        <v>1975.79</v>
      </c>
      <c r="M113" s="268" t="s">
        <v>192</v>
      </c>
      <c r="N113" s="869" t="s">
        <v>199</v>
      </c>
      <c r="O113" s="254"/>
      <c r="P113" s="269" t="s">
        <v>665</v>
      </c>
      <c r="Q113" s="269" t="s">
        <v>1103</v>
      </c>
    </row>
    <row r="114" spans="1:17" s="297" customFormat="1">
      <c r="A114" s="257">
        <v>27</v>
      </c>
      <c r="B114" s="257" t="s">
        <v>290</v>
      </c>
      <c r="C114" s="257" t="s">
        <v>291</v>
      </c>
      <c r="D114" s="267" t="s">
        <v>191</v>
      </c>
      <c r="E114" s="263">
        <v>215</v>
      </c>
      <c r="F114" s="263">
        <v>194</v>
      </c>
      <c r="G114" s="263">
        <v>158</v>
      </c>
      <c r="H114" s="257">
        <v>62</v>
      </c>
      <c r="I114" s="257">
        <v>121</v>
      </c>
      <c r="J114" s="260">
        <v>1.1850000000000001</v>
      </c>
      <c r="K114" s="261" t="s">
        <v>849</v>
      </c>
      <c r="L114" s="511">
        <v>2010.68</v>
      </c>
      <c r="M114" s="268" t="s">
        <v>192</v>
      </c>
      <c r="N114" s="869" t="s">
        <v>199</v>
      </c>
      <c r="O114" s="254"/>
      <c r="P114" s="269" t="s">
        <v>665</v>
      </c>
      <c r="Q114" s="269" t="s">
        <v>1103</v>
      </c>
    </row>
    <row r="115" spans="1:17" s="297" customFormat="1">
      <c r="A115" s="257">
        <v>28</v>
      </c>
      <c r="B115" s="257" t="s">
        <v>91</v>
      </c>
      <c r="C115" s="257" t="s">
        <v>583</v>
      </c>
      <c r="D115" s="267" t="s">
        <v>191</v>
      </c>
      <c r="E115" s="263">
        <v>215</v>
      </c>
      <c r="F115" s="263">
        <v>194</v>
      </c>
      <c r="G115" s="263">
        <v>158</v>
      </c>
      <c r="H115" s="257">
        <v>62</v>
      </c>
      <c r="I115" s="257">
        <v>121</v>
      </c>
      <c r="J115" s="260">
        <v>1.1850000000000001</v>
      </c>
      <c r="K115" s="261" t="s">
        <v>849</v>
      </c>
      <c r="L115" s="511">
        <v>2435.66</v>
      </c>
      <c r="M115" s="268" t="s">
        <v>192</v>
      </c>
      <c r="N115" s="869" t="s">
        <v>199</v>
      </c>
      <c r="O115" s="254"/>
      <c r="P115" s="269" t="s">
        <v>665</v>
      </c>
      <c r="Q115" s="269" t="s">
        <v>1103</v>
      </c>
    </row>
    <row r="116" spans="1:17" s="297" customFormat="1">
      <c r="A116" s="257">
        <v>29</v>
      </c>
      <c r="B116" s="257" t="s">
        <v>92</v>
      </c>
      <c r="C116" s="257" t="s">
        <v>582</v>
      </c>
      <c r="D116" s="267" t="s">
        <v>191</v>
      </c>
      <c r="E116" s="263">
        <v>215</v>
      </c>
      <c r="F116" s="263">
        <v>194</v>
      </c>
      <c r="G116" s="263">
        <v>158</v>
      </c>
      <c r="H116" s="257">
        <v>62</v>
      </c>
      <c r="I116" s="257">
        <v>121</v>
      </c>
      <c r="J116" s="260">
        <v>1.1850000000000001</v>
      </c>
      <c r="K116" s="261" t="s">
        <v>849</v>
      </c>
      <c r="L116" s="511">
        <v>2139.33</v>
      </c>
      <c r="M116" s="268" t="s">
        <v>192</v>
      </c>
      <c r="N116" s="869" t="s">
        <v>199</v>
      </c>
      <c r="O116" s="254"/>
      <c r="P116" s="269" t="s">
        <v>665</v>
      </c>
      <c r="Q116" s="269" t="s">
        <v>1103</v>
      </c>
    </row>
    <row r="117" spans="1:17" s="297" customFormat="1">
      <c r="A117" s="257">
        <v>30</v>
      </c>
      <c r="B117" s="257" t="s">
        <v>755</v>
      </c>
      <c r="C117" s="257" t="s">
        <v>736</v>
      </c>
      <c r="D117" s="267" t="s">
        <v>191</v>
      </c>
      <c r="E117" s="263">
        <v>220</v>
      </c>
      <c r="F117" s="263">
        <v>199</v>
      </c>
      <c r="G117" s="263">
        <v>158</v>
      </c>
      <c r="H117" s="257">
        <v>62</v>
      </c>
      <c r="I117" s="257">
        <v>121</v>
      </c>
      <c r="J117" s="260">
        <v>1.1850000000000001</v>
      </c>
      <c r="K117" s="261" t="s">
        <v>849</v>
      </c>
      <c r="L117" s="511">
        <v>2359.85</v>
      </c>
      <c r="M117" s="268" t="s">
        <v>192</v>
      </c>
      <c r="N117" s="869" t="s">
        <v>199</v>
      </c>
      <c r="O117" s="254"/>
      <c r="P117" s="269" t="s">
        <v>665</v>
      </c>
      <c r="Q117" s="269" t="s">
        <v>1103</v>
      </c>
    </row>
    <row r="118" spans="1:17" s="297" customFormat="1">
      <c r="A118" s="257">
        <v>31</v>
      </c>
      <c r="B118" s="257" t="s">
        <v>819</v>
      </c>
      <c r="C118" s="257" t="s">
        <v>821</v>
      </c>
      <c r="D118" s="267" t="s">
        <v>191</v>
      </c>
      <c r="E118" s="263">
        <v>220</v>
      </c>
      <c r="F118" s="263">
        <v>194</v>
      </c>
      <c r="G118" s="263">
        <v>158</v>
      </c>
      <c r="H118" s="257">
        <v>62</v>
      </c>
      <c r="I118" s="257">
        <v>121</v>
      </c>
      <c r="J118" s="260">
        <v>1.1850000000000001</v>
      </c>
      <c r="K118" s="261" t="s">
        <v>849</v>
      </c>
      <c r="L118" s="511">
        <v>2784.32</v>
      </c>
      <c r="M118" s="268" t="s">
        <v>192</v>
      </c>
      <c r="N118" s="869" t="s">
        <v>199</v>
      </c>
      <c r="O118" s="254"/>
      <c r="P118" s="269" t="s">
        <v>665</v>
      </c>
      <c r="Q118" s="269" t="s">
        <v>1103</v>
      </c>
    </row>
    <row r="119" spans="1:17" s="297" customFormat="1">
      <c r="A119" s="257">
        <v>32</v>
      </c>
      <c r="B119" s="257" t="s">
        <v>820</v>
      </c>
      <c r="C119" s="257" t="s">
        <v>822</v>
      </c>
      <c r="D119" s="267" t="s">
        <v>191</v>
      </c>
      <c r="E119" s="263">
        <v>220</v>
      </c>
      <c r="F119" s="263">
        <v>199</v>
      </c>
      <c r="G119" s="263">
        <v>158</v>
      </c>
      <c r="H119" s="257">
        <v>62</v>
      </c>
      <c r="I119" s="257">
        <v>121</v>
      </c>
      <c r="J119" s="260">
        <v>1.1850000000000001</v>
      </c>
      <c r="K119" s="261" t="s">
        <v>849</v>
      </c>
      <c r="L119" s="511">
        <v>2487.0100000000002</v>
      </c>
      <c r="M119" s="268" t="s">
        <v>192</v>
      </c>
      <c r="N119" s="869" t="s">
        <v>199</v>
      </c>
      <c r="P119" s="269" t="s">
        <v>665</v>
      </c>
      <c r="Q119" s="269" t="s">
        <v>1103</v>
      </c>
    </row>
    <row r="120" spans="1:17">
      <c r="A120" s="257"/>
      <c r="B120" s="257"/>
      <c r="C120" s="257"/>
      <c r="D120" s="267" t="s">
        <v>191</v>
      </c>
      <c r="E120" s="263"/>
      <c r="F120" s="263"/>
      <c r="G120" s="263"/>
      <c r="H120" s="257"/>
      <c r="I120" s="257"/>
      <c r="J120" s="260"/>
      <c r="K120" s="261" t="s">
        <v>849</v>
      </c>
      <c r="L120" s="511"/>
      <c r="M120" s="268" t="s">
        <v>192</v>
      </c>
      <c r="N120" s="869" t="s">
        <v>199</v>
      </c>
      <c r="P120" s="269"/>
      <c r="Q120" s="269"/>
    </row>
    <row r="121" spans="1:17">
      <c r="A121" s="257"/>
      <c r="B121" s="257"/>
      <c r="C121" s="257"/>
      <c r="D121" s="267" t="s">
        <v>191</v>
      </c>
      <c r="E121" s="263"/>
      <c r="F121" s="263"/>
      <c r="G121" s="263"/>
      <c r="H121" s="257"/>
      <c r="I121" s="257"/>
      <c r="J121" s="260"/>
      <c r="K121" s="261" t="s">
        <v>849</v>
      </c>
      <c r="L121" s="511"/>
      <c r="M121" s="268" t="s">
        <v>192</v>
      </c>
      <c r="N121" s="869" t="s">
        <v>199</v>
      </c>
      <c r="P121" s="269"/>
      <c r="Q121" s="269"/>
    </row>
    <row r="122" spans="1:17">
      <c r="A122" s="257"/>
      <c r="B122" s="257"/>
      <c r="C122" s="257"/>
      <c r="D122" s="267" t="s">
        <v>191</v>
      </c>
      <c r="E122" s="263"/>
      <c r="F122" s="263"/>
      <c r="G122" s="263"/>
      <c r="H122" s="257"/>
      <c r="I122" s="257"/>
      <c r="J122" s="260"/>
      <c r="K122" s="261" t="s">
        <v>849</v>
      </c>
      <c r="L122" s="511"/>
      <c r="M122" s="268" t="s">
        <v>192</v>
      </c>
      <c r="N122" s="869" t="s">
        <v>199</v>
      </c>
      <c r="O122" s="254"/>
      <c r="P122" s="269"/>
      <c r="Q122" s="269"/>
    </row>
    <row r="123" spans="1:17">
      <c r="A123" s="257"/>
      <c r="B123" s="257"/>
      <c r="C123" s="257"/>
      <c r="D123" s="267" t="s">
        <v>191</v>
      </c>
      <c r="E123" s="263"/>
      <c r="F123" s="263"/>
      <c r="G123" s="263"/>
      <c r="H123" s="257"/>
      <c r="I123" s="257"/>
      <c r="J123" s="260"/>
      <c r="K123" s="261" t="s">
        <v>849</v>
      </c>
      <c r="L123" s="511"/>
      <c r="M123" s="268" t="s">
        <v>192</v>
      </c>
      <c r="N123" s="869" t="s">
        <v>199</v>
      </c>
      <c r="O123" s="254"/>
      <c r="P123" s="269"/>
      <c r="Q123" s="269"/>
    </row>
    <row r="124" spans="1:17">
      <c r="A124" s="257"/>
      <c r="B124" s="257"/>
      <c r="C124" s="257"/>
      <c r="D124" s="267" t="s">
        <v>191</v>
      </c>
      <c r="E124" s="263"/>
      <c r="F124" s="263"/>
      <c r="G124" s="263"/>
      <c r="H124" s="257"/>
      <c r="I124" s="257"/>
      <c r="J124" s="260"/>
      <c r="K124" s="261" t="s">
        <v>849</v>
      </c>
      <c r="L124" s="511"/>
      <c r="M124" s="268" t="s">
        <v>192</v>
      </c>
      <c r="N124" s="869" t="s">
        <v>199</v>
      </c>
      <c r="O124" s="254"/>
      <c r="P124" s="269"/>
      <c r="Q124" s="269"/>
    </row>
    <row r="125" spans="1:17">
      <c r="A125" s="257"/>
      <c r="B125" s="257"/>
      <c r="C125" s="257"/>
      <c r="D125" s="267" t="s">
        <v>191</v>
      </c>
      <c r="E125" s="263"/>
      <c r="F125" s="263"/>
      <c r="G125" s="263"/>
      <c r="H125" s="257"/>
      <c r="I125" s="257"/>
      <c r="J125" s="260"/>
      <c r="K125" s="261" t="s">
        <v>849</v>
      </c>
      <c r="L125" s="511"/>
      <c r="M125" s="268" t="s">
        <v>192</v>
      </c>
      <c r="N125" s="869" t="s">
        <v>199</v>
      </c>
      <c r="O125" s="254"/>
      <c r="P125" s="269"/>
      <c r="Q125" s="269"/>
    </row>
    <row r="126" spans="1:17">
      <c r="A126" s="257"/>
      <c r="B126" s="257"/>
      <c r="C126" s="257"/>
      <c r="D126" s="267" t="s">
        <v>191</v>
      </c>
      <c r="E126" s="263"/>
      <c r="F126" s="263"/>
      <c r="G126" s="263"/>
      <c r="H126" s="257"/>
      <c r="I126" s="257"/>
      <c r="J126" s="260"/>
      <c r="K126" s="261" t="s">
        <v>849</v>
      </c>
      <c r="L126" s="511"/>
      <c r="M126" s="268" t="s">
        <v>192</v>
      </c>
      <c r="N126" s="869" t="s">
        <v>199</v>
      </c>
      <c r="P126" s="269"/>
      <c r="Q126" s="269"/>
    </row>
    <row r="127" spans="1:17">
      <c r="A127" s="257"/>
      <c r="B127" s="257"/>
      <c r="C127" s="257"/>
      <c r="D127" s="267" t="s">
        <v>191</v>
      </c>
      <c r="E127" s="263"/>
      <c r="F127" s="263"/>
      <c r="G127" s="263"/>
      <c r="H127" s="257"/>
      <c r="I127" s="257"/>
      <c r="J127" s="260"/>
      <c r="K127" s="261" t="s">
        <v>849</v>
      </c>
      <c r="L127" s="511"/>
      <c r="M127" s="268" t="s">
        <v>192</v>
      </c>
      <c r="N127" s="869" t="s">
        <v>199</v>
      </c>
      <c r="P127" s="269"/>
      <c r="Q127" s="269"/>
    </row>
    <row r="128" spans="1:17">
      <c r="A128" s="257"/>
      <c r="B128" s="257"/>
      <c r="C128" s="257"/>
      <c r="D128" s="267" t="s">
        <v>191</v>
      </c>
      <c r="E128" s="263"/>
      <c r="F128" s="263"/>
      <c r="G128" s="263"/>
      <c r="H128" s="257"/>
      <c r="I128" s="257"/>
      <c r="J128" s="260"/>
      <c r="K128" s="261" t="s">
        <v>849</v>
      </c>
      <c r="L128" s="511"/>
      <c r="M128" s="268" t="s">
        <v>192</v>
      </c>
      <c r="N128" s="869" t="s">
        <v>199</v>
      </c>
      <c r="O128" s="254"/>
      <c r="P128" s="269"/>
      <c r="Q128" s="269"/>
    </row>
    <row r="129" spans="1:17">
      <c r="A129" s="257"/>
      <c r="B129" s="257"/>
      <c r="C129" s="257"/>
      <c r="D129" s="267" t="s">
        <v>191</v>
      </c>
      <c r="E129" s="263"/>
      <c r="F129" s="263"/>
      <c r="G129" s="263"/>
      <c r="H129" s="257"/>
      <c r="I129" s="257"/>
      <c r="J129" s="260"/>
      <c r="K129" s="261" t="s">
        <v>849</v>
      </c>
      <c r="L129" s="511"/>
      <c r="M129" s="268" t="s">
        <v>192</v>
      </c>
      <c r="N129" s="869" t="s">
        <v>199</v>
      </c>
      <c r="P129" s="269"/>
      <c r="Q129" s="269"/>
    </row>
    <row r="130" spans="1:17" s="297" customFormat="1">
      <c r="A130" s="257">
        <v>1</v>
      </c>
      <c r="B130" s="257" t="s">
        <v>352</v>
      </c>
      <c r="C130" s="257" t="s">
        <v>353</v>
      </c>
      <c r="D130" s="267" t="s">
        <v>191</v>
      </c>
      <c r="E130" s="263">
        <v>267</v>
      </c>
      <c r="F130" s="263">
        <v>242</v>
      </c>
      <c r="G130" s="263">
        <v>160</v>
      </c>
      <c r="H130" s="257">
        <v>71</v>
      </c>
      <c r="I130" s="257">
        <v>131</v>
      </c>
      <c r="J130" s="260">
        <v>1.488</v>
      </c>
      <c r="K130" s="261" t="s">
        <v>849</v>
      </c>
      <c r="L130" s="511">
        <v>2302.7199999999998</v>
      </c>
      <c r="M130" s="268" t="s">
        <v>192</v>
      </c>
      <c r="N130" s="869" t="s">
        <v>199</v>
      </c>
      <c r="O130" s="254"/>
      <c r="P130" s="269" t="s">
        <v>664</v>
      </c>
      <c r="Q130" s="269" t="s">
        <v>1117</v>
      </c>
    </row>
    <row r="131" spans="1:17" s="297" customFormat="1">
      <c r="A131" s="257">
        <v>2</v>
      </c>
      <c r="B131" s="257" t="s">
        <v>34</v>
      </c>
      <c r="C131" s="257" t="s">
        <v>38</v>
      </c>
      <c r="D131" s="267" t="s">
        <v>191</v>
      </c>
      <c r="E131" s="263">
        <v>267</v>
      </c>
      <c r="F131" s="263">
        <v>242</v>
      </c>
      <c r="G131" s="263">
        <v>160</v>
      </c>
      <c r="H131" s="257">
        <v>71</v>
      </c>
      <c r="I131" s="257">
        <v>131</v>
      </c>
      <c r="J131" s="260">
        <v>1.488</v>
      </c>
      <c r="K131" s="261" t="s">
        <v>849</v>
      </c>
      <c r="L131" s="511">
        <v>2344.4699999999998</v>
      </c>
      <c r="M131" s="268" t="s">
        <v>192</v>
      </c>
      <c r="N131" s="869" t="s">
        <v>199</v>
      </c>
      <c r="P131" s="269" t="s">
        <v>664</v>
      </c>
      <c r="Q131" s="269" t="s">
        <v>1117</v>
      </c>
    </row>
    <row r="132" spans="1:17" s="297" customFormat="1">
      <c r="A132" s="257">
        <v>3</v>
      </c>
      <c r="B132" s="257" t="s">
        <v>395</v>
      </c>
      <c r="C132" s="257" t="s">
        <v>396</v>
      </c>
      <c r="D132" s="267" t="s">
        <v>191</v>
      </c>
      <c r="E132" s="263">
        <v>267</v>
      </c>
      <c r="F132" s="263">
        <v>242</v>
      </c>
      <c r="G132" s="263">
        <v>160</v>
      </c>
      <c r="H132" s="257">
        <v>71</v>
      </c>
      <c r="I132" s="257">
        <v>131</v>
      </c>
      <c r="J132" s="260">
        <v>1.488</v>
      </c>
      <c r="K132" s="261" t="s">
        <v>849</v>
      </c>
      <c r="L132" s="511">
        <v>2531</v>
      </c>
      <c r="M132" s="268" t="s">
        <v>192</v>
      </c>
      <c r="N132" s="869" t="s">
        <v>199</v>
      </c>
      <c r="O132" s="254"/>
      <c r="P132" s="269" t="s">
        <v>664</v>
      </c>
      <c r="Q132" s="269" t="s">
        <v>1117</v>
      </c>
    </row>
    <row r="133" spans="1:17" s="297" customFormat="1">
      <c r="A133" s="257">
        <v>4</v>
      </c>
      <c r="B133" s="257" t="s">
        <v>27</v>
      </c>
      <c r="C133" s="257" t="s">
        <v>31</v>
      </c>
      <c r="D133" s="267" t="s">
        <v>191</v>
      </c>
      <c r="E133" s="263">
        <v>267</v>
      </c>
      <c r="F133" s="263">
        <v>242</v>
      </c>
      <c r="G133" s="263">
        <v>160</v>
      </c>
      <c r="H133" s="257">
        <v>71</v>
      </c>
      <c r="I133" s="257">
        <v>131</v>
      </c>
      <c r="J133" s="260">
        <v>1.488</v>
      </c>
      <c r="K133" s="261" t="s">
        <v>849</v>
      </c>
      <c r="L133" s="511">
        <v>2662.91</v>
      </c>
      <c r="M133" s="268" t="s">
        <v>192</v>
      </c>
      <c r="N133" s="869" t="s">
        <v>199</v>
      </c>
      <c r="O133" s="254"/>
      <c r="P133" s="269" t="s">
        <v>664</v>
      </c>
      <c r="Q133" s="269" t="s">
        <v>1117</v>
      </c>
    </row>
    <row r="134" spans="1:17" s="297" customFormat="1">
      <c r="A134" s="257">
        <v>5</v>
      </c>
      <c r="B134" s="257" t="s">
        <v>28</v>
      </c>
      <c r="C134" s="257" t="s">
        <v>39</v>
      </c>
      <c r="D134" s="267" t="s">
        <v>191</v>
      </c>
      <c r="E134" s="263">
        <v>267</v>
      </c>
      <c r="F134" s="263">
        <v>242</v>
      </c>
      <c r="G134" s="263">
        <v>160</v>
      </c>
      <c r="H134" s="257">
        <v>71</v>
      </c>
      <c r="I134" s="257">
        <v>131</v>
      </c>
      <c r="J134" s="260">
        <v>1.488</v>
      </c>
      <c r="K134" s="261" t="s">
        <v>849</v>
      </c>
      <c r="L134" s="511">
        <v>2671.97</v>
      </c>
      <c r="M134" s="268" t="s">
        <v>192</v>
      </c>
      <c r="N134" s="869" t="s">
        <v>199</v>
      </c>
      <c r="O134" s="254"/>
      <c r="P134" s="269" t="s">
        <v>664</v>
      </c>
      <c r="Q134" s="269" t="s">
        <v>1117</v>
      </c>
    </row>
    <row r="135" spans="1:17" s="297" customFormat="1">
      <c r="A135" s="257">
        <v>6</v>
      </c>
      <c r="B135" s="257" t="s">
        <v>485</v>
      </c>
      <c r="C135" s="257" t="s">
        <v>486</v>
      </c>
      <c r="D135" s="267" t="s">
        <v>191</v>
      </c>
      <c r="E135" s="263">
        <v>262</v>
      </c>
      <c r="F135" s="263">
        <v>237</v>
      </c>
      <c r="G135" s="263">
        <v>160</v>
      </c>
      <c r="H135" s="257">
        <v>71</v>
      </c>
      <c r="I135" s="257">
        <v>131</v>
      </c>
      <c r="J135" s="260">
        <v>1.488</v>
      </c>
      <c r="K135" s="261" t="s">
        <v>849</v>
      </c>
      <c r="L135" s="511">
        <v>2244.61</v>
      </c>
      <c r="M135" s="268" t="s">
        <v>192</v>
      </c>
      <c r="N135" s="869" t="s">
        <v>199</v>
      </c>
      <c r="O135" s="254"/>
      <c r="P135" s="269" t="s">
        <v>665</v>
      </c>
      <c r="Q135" s="269" t="s">
        <v>1103</v>
      </c>
    </row>
    <row r="136" spans="1:17" s="297" customFormat="1">
      <c r="A136" s="257">
        <v>7</v>
      </c>
      <c r="B136" s="257" t="s">
        <v>487</v>
      </c>
      <c r="C136" s="257" t="s">
        <v>488</v>
      </c>
      <c r="D136" s="267" t="s">
        <v>191</v>
      </c>
      <c r="E136" s="263">
        <v>262</v>
      </c>
      <c r="F136" s="263">
        <v>237</v>
      </c>
      <c r="G136" s="263">
        <v>160</v>
      </c>
      <c r="H136" s="257">
        <v>71</v>
      </c>
      <c r="I136" s="257">
        <v>131</v>
      </c>
      <c r="J136" s="260">
        <v>1.488</v>
      </c>
      <c r="K136" s="261" t="s">
        <v>849</v>
      </c>
      <c r="L136" s="511">
        <v>2588.89</v>
      </c>
      <c r="M136" s="268" t="s">
        <v>192</v>
      </c>
      <c r="N136" s="869" t="s">
        <v>199</v>
      </c>
      <c r="O136" s="254"/>
      <c r="P136" s="269" t="s">
        <v>665</v>
      </c>
      <c r="Q136" s="269" t="s">
        <v>1103</v>
      </c>
    </row>
    <row r="137" spans="1:17" s="297" customFormat="1">
      <c r="A137" s="257">
        <v>8</v>
      </c>
      <c r="B137" s="257" t="s">
        <v>489</v>
      </c>
      <c r="C137" s="257" t="s">
        <v>490</v>
      </c>
      <c r="D137" s="267" t="s">
        <v>191</v>
      </c>
      <c r="E137" s="263">
        <v>262</v>
      </c>
      <c r="F137" s="263">
        <v>237</v>
      </c>
      <c r="G137" s="263">
        <v>160</v>
      </c>
      <c r="H137" s="257">
        <v>71</v>
      </c>
      <c r="I137" s="257">
        <v>131</v>
      </c>
      <c r="J137" s="260">
        <v>1.488</v>
      </c>
      <c r="K137" s="261" t="s">
        <v>849</v>
      </c>
      <c r="L137" s="511">
        <v>2450.15</v>
      </c>
      <c r="M137" s="268" t="s">
        <v>192</v>
      </c>
      <c r="N137" s="869" t="s">
        <v>199</v>
      </c>
      <c r="O137" s="254"/>
      <c r="P137" s="269" t="s">
        <v>665</v>
      </c>
      <c r="Q137" s="269" t="s">
        <v>1103</v>
      </c>
    </row>
    <row r="138" spans="1:17" s="297" customFormat="1">
      <c r="A138" s="257">
        <v>9</v>
      </c>
      <c r="B138" s="257" t="s">
        <v>491</v>
      </c>
      <c r="C138" s="257" t="s">
        <v>492</v>
      </c>
      <c r="D138" s="267" t="s">
        <v>191</v>
      </c>
      <c r="E138" s="263">
        <v>262</v>
      </c>
      <c r="F138" s="263">
        <v>237</v>
      </c>
      <c r="G138" s="263">
        <v>160</v>
      </c>
      <c r="H138" s="257">
        <v>71</v>
      </c>
      <c r="I138" s="257">
        <v>131</v>
      </c>
      <c r="J138" s="260">
        <v>1.488</v>
      </c>
      <c r="K138" s="261" t="s">
        <v>849</v>
      </c>
      <c r="L138" s="511">
        <v>2565.8200000000002</v>
      </c>
      <c r="M138" s="268" t="s">
        <v>192</v>
      </c>
      <c r="N138" s="869" t="s">
        <v>199</v>
      </c>
      <c r="O138" s="254"/>
      <c r="P138" s="269" t="s">
        <v>665</v>
      </c>
      <c r="Q138" s="269" t="s">
        <v>1103</v>
      </c>
    </row>
    <row r="139" spans="1:17" s="297" customFormat="1">
      <c r="A139" s="257">
        <v>10</v>
      </c>
      <c r="B139" s="257" t="s">
        <v>493</v>
      </c>
      <c r="C139" s="257" t="s">
        <v>494</v>
      </c>
      <c r="D139" s="267" t="s">
        <v>191</v>
      </c>
      <c r="E139" s="263">
        <v>262</v>
      </c>
      <c r="F139" s="263">
        <v>237</v>
      </c>
      <c r="G139" s="263">
        <v>160</v>
      </c>
      <c r="H139" s="257">
        <v>71</v>
      </c>
      <c r="I139" s="257">
        <v>131</v>
      </c>
      <c r="J139" s="260">
        <v>1.488</v>
      </c>
      <c r="K139" s="261" t="s">
        <v>849</v>
      </c>
      <c r="L139" s="511">
        <v>2485.34</v>
      </c>
      <c r="M139" s="268" t="s">
        <v>192</v>
      </c>
      <c r="N139" s="869" t="s">
        <v>199</v>
      </c>
      <c r="O139" s="254"/>
      <c r="P139" s="269" t="s">
        <v>665</v>
      </c>
      <c r="Q139" s="269" t="s">
        <v>1103</v>
      </c>
    </row>
    <row r="140" spans="1:17" s="297" customFormat="1">
      <c r="A140" s="257">
        <v>11</v>
      </c>
      <c r="B140" s="257" t="s">
        <v>727</v>
      </c>
      <c r="C140" s="257" t="s">
        <v>710</v>
      </c>
      <c r="D140" s="267" t="s">
        <v>191</v>
      </c>
      <c r="E140" s="263">
        <v>272</v>
      </c>
      <c r="F140" s="263">
        <v>247</v>
      </c>
      <c r="G140" s="263">
        <v>160</v>
      </c>
      <c r="H140" s="257">
        <v>71</v>
      </c>
      <c r="I140" s="257">
        <v>131</v>
      </c>
      <c r="J140" s="260">
        <v>1.488</v>
      </c>
      <c r="K140" s="261" t="s">
        <v>849</v>
      </c>
      <c r="L140" s="511">
        <v>2673.77</v>
      </c>
      <c r="M140" s="268" t="s">
        <v>192</v>
      </c>
      <c r="N140" s="869" t="s">
        <v>199</v>
      </c>
      <c r="O140" s="254"/>
      <c r="P140" s="269" t="s">
        <v>664</v>
      </c>
      <c r="Q140" s="269" t="s">
        <v>1117</v>
      </c>
    </row>
    <row r="141" spans="1:17" s="297" customFormat="1">
      <c r="A141" s="257">
        <v>12</v>
      </c>
      <c r="B141" s="257" t="s">
        <v>801</v>
      </c>
      <c r="C141" s="257" t="s">
        <v>809</v>
      </c>
      <c r="D141" s="267" t="s">
        <v>191</v>
      </c>
      <c r="E141" s="263">
        <v>272</v>
      </c>
      <c r="F141" s="263">
        <v>247</v>
      </c>
      <c r="G141" s="263">
        <v>160</v>
      </c>
      <c r="H141" s="257">
        <v>71</v>
      </c>
      <c r="I141" s="257">
        <v>131</v>
      </c>
      <c r="J141" s="260">
        <v>1.488</v>
      </c>
      <c r="K141" s="261" t="s">
        <v>849</v>
      </c>
      <c r="L141" s="511">
        <v>2715.52</v>
      </c>
      <c r="M141" s="268" t="s">
        <v>192</v>
      </c>
      <c r="N141" s="869" t="s">
        <v>199</v>
      </c>
      <c r="O141" s="254"/>
      <c r="P141" s="269" t="s">
        <v>664</v>
      </c>
      <c r="Q141" s="269" t="s">
        <v>1117</v>
      </c>
    </row>
    <row r="142" spans="1:17" s="297" customFormat="1">
      <c r="A142" s="257">
        <v>13</v>
      </c>
      <c r="B142" s="257" t="s">
        <v>803</v>
      </c>
      <c r="C142" s="257" t="s">
        <v>810</v>
      </c>
      <c r="D142" s="267" t="s">
        <v>191</v>
      </c>
      <c r="E142" s="263">
        <v>272</v>
      </c>
      <c r="F142" s="263">
        <v>247</v>
      </c>
      <c r="G142" s="263">
        <v>160</v>
      </c>
      <c r="H142" s="257">
        <v>71</v>
      </c>
      <c r="I142" s="257">
        <v>131</v>
      </c>
      <c r="J142" s="260">
        <v>1.488</v>
      </c>
      <c r="K142" s="261" t="s">
        <v>849</v>
      </c>
      <c r="L142" s="511">
        <v>3034.24</v>
      </c>
      <c r="M142" s="268" t="s">
        <v>192</v>
      </c>
      <c r="N142" s="869" t="s">
        <v>199</v>
      </c>
      <c r="O142" s="254"/>
      <c r="P142" s="269" t="s">
        <v>664</v>
      </c>
      <c r="Q142" s="269" t="s">
        <v>1117</v>
      </c>
    </row>
    <row r="143" spans="1:17" s="297" customFormat="1">
      <c r="A143" s="257">
        <v>14</v>
      </c>
      <c r="B143" s="257" t="s">
        <v>802</v>
      </c>
      <c r="C143" s="257" t="s">
        <v>811</v>
      </c>
      <c r="D143" s="267" t="s">
        <v>191</v>
      </c>
      <c r="E143" s="263">
        <v>272</v>
      </c>
      <c r="F143" s="263">
        <v>247</v>
      </c>
      <c r="G143" s="263">
        <v>160</v>
      </c>
      <c r="H143" s="257">
        <v>71</v>
      </c>
      <c r="I143" s="257">
        <v>131</v>
      </c>
      <c r="J143" s="260">
        <v>1.488</v>
      </c>
      <c r="K143" s="261" t="s">
        <v>849</v>
      </c>
      <c r="L143" s="511">
        <v>3043.29</v>
      </c>
      <c r="M143" s="268" t="s">
        <v>192</v>
      </c>
      <c r="N143" s="869" t="s">
        <v>199</v>
      </c>
      <c r="O143" s="254"/>
      <c r="P143" s="269" t="s">
        <v>664</v>
      </c>
      <c r="Q143" s="269" t="s">
        <v>1117</v>
      </c>
    </row>
    <row r="144" spans="1:17" s="297" customFormat="1">
      <c r="A144" s="257">
        <v>15</v>
      </c>
      <c r="B144" s="257" t="s">
        <v>697</v>
      </c>
      <c r="C144" s="257" t="s">
        <v>707</v>
      </c>
      <c r="D144" s="267" t="s">
        <v>191</v>
      </c>
      <c r="E144" s="263">
        <v>267</v>
      </c>
      <c r="F144" s="263">
        <v>247</v>
      </c>
      <c r="G144" s="263">
        <v>160</v>
      </c>
      <c r="H144" s="257">
        <v>71</v>
      </c>
      <c r="I144" s="257">
        <v>131</v>
      </c>
      <c r="J144" s="260">
        <v>1.488</v>
      </c>
      <c r="K144" s="261" t="s">
        <v>849</v>
      </c>
      <c r="L144" s="511">
        <v>2627.86</v>
      </c>
      <c r="M144" s="268" t="s">
        <v>192</v>
      </c>
      <c r="N144" s="869" t="s">
        <v>199</v>
      </c>
      <c r="O144" s="254"/>
      <c r="P144" s="269" t="s">
        <v>665</v>
      </c>
      <c r="Q144" s="269" t="s">
        <v>1103</v>
      </c>
    </row>
    <row r="145" spans="1:17" s="293" customFormat="1">
      <c r="A145" s="257">
        <v>16</v>
      </c>
      <c r="B145" s="257" t="s">
        <v>708</v>
      </c>
      <c r="C145" s="257" t="s">
        <v>709</v>
      </c>
      <c r="D145" s="267" t="s">
        <v>191</v>
      </c>
      <c r="E145" s="263">
        <v>267</v>
      </c>
      <c r="F145" s="263">
        <v>242</v>
      </c>
      <c r="G145" s="263">
        <v>160</v>
      </c>
      <c r="H145" s="257">
        <v>71</v>
      </c>
      <c r="I145" s="257">
        <v>131</v>
      </c>
      <c r="J145" s="260">
        <v>1.488</v>
      </c>
      <c r="K145" s="261" t="s">
        <v>849</v>
      </c>
      <c r="L145" s="511">
        <v>2832.84</v>
      </c>
      <c r="M145" s="268" t="s">
        <v>192</v>
      </c>
      <c r="N145" s="869" t="s">
        <v>199</v>
      </c>
      <c r="O145" s="254"/>
      <c r="P145" s="269" t="s">
        <v>665</v>
      </c>
      <c r="Q145" s="269" t="s">
        <v>1103</v>
      </c>
    </row>
    <row r="146" spans="1:17" s="293" customFormat="1">
      <c r="A146" s="257">
        <v>17</v>
      </c>
      <c r="B146" s="257" t="s">
        <v>836</v>
      </c>
      <c r="C146" s="257" t="s">
        <v>839</v>
      </c>
      <c r="D146" s="267" t="s">
        <v>191</v>
      </c>
      <c r="E146" s="263">
        <v>272</v>
      </c>
      <c r="F146" s="263">
        <v>247</v>
      </c>
      <c r="G146" s="263">
        <v>160</v>
      </c>
      <c r="H146" s="257">
        <v>71</v>
      </c>
      <c r="I146" s="257">
        <v>131</v>
      </c>
      <c r="J146" s="260">
        <v>1.488</v>
      </c>
      <c r="K146" s="261" t="s">
        <v>849</v>
      </c>
      <c r="L146" s="511">
        <v>2901.55</v>
      </c>
      <c r="M146" s="268" t="s">
        <v>192</v>
      </c>
      <c r="N146" s="869" t="s">
        <v>199</v>
      </c>
      <c r="O146" s="254"/>
      <c r="P146" s="269" t="s">
        <v>664</v>
      </c>
      <c r="Q146" s="269" t="s">
        <v>1117</v>
      </c>
    </row>
    <row r="147" spans="1:17" s="293" customFormat="1">
      <c r="A147" s="257">
        <v>18</v>
      </c>
      <c r="B147" s="257" t="s">
        <v>784</v>
      </c>
      <c r="C147" s="257" t="s">
        <v>771</v>
      </c>
      <c r="D147" s="267" t="s">
        <v>191</v>
      </c>
      <c r="E147" s="263">
        <v>267</v>
      </c>
      <c r="F147" s="263">
        <v>242</v>
      </c>
      <c r="G147" s="263">
        <v>160</v>
      </c>
      <c r="H147" s="257">
        <v>71</v>
      </c>
      <c r="I147" s="257">
        <v>131</v>
      </c>
      <c r="J147" s="260">
        <v>1.488</v>
      </c>
      <c r="K147" s="261" t="s">
        <v>849</v>
      </c>
      <c r="L147" s="511">
        <v>2972.41</v>
      </c>
      <c r="M147" s="268" t="s">
        <v>192</v>
      </c>
      <c r="N147" s="869" t="s">
        <v>199</v>
      </c>
      <c r="O147" s="254"/>
      <c r="P147" s="269" t="s">
        <v>665</v>
      </c>
      <c r="Q147" s="269" t="s">
        <v>1103</v>
      </c>
    </row>
    <row r="148" spans="1:17" s="293" customFormat="1">
      <c r="A148" s="257">
        <v>19</v>
      </c>
      <c r="B148" s="257" t="s">
        <v>793</v>
      </c>
      <c r="C148" s="257" t="s">
        <v>794</v>
      </c>
      <c r="D148" s="267" t="s">
        <v>191</v>
      </c>
      <c r="E148" s="263">
        <v>267</v>
      </c>
      <c r="F148" s="263">
        <v>247</v>
      </c>
      <c r="G148" s="263">
        <v>160</v>
      </c>
      <c r="H148" s="257">
        <v>71</v>
      </c>
      <c r="I148" s="257">
        <v>131</v>
      </c>
      <c r="J148" s="260">
        <v>1.488</v>
      </c>
      <c r="K148" s="261" t="s">
        <v>849</v>
      </c>
      <c r="L148" s="511">
        <v>2669.61</v>
      </c>
      <c r="M148" s="268" t="s">
        <v>192</v>
      </c>
      <c r="N148" s="869" t="s">
        <v>199</v>
      </c>
      <c r="O148" s="297"/>
      <c r="P148" s="269" t="s">
        <v>665</v>
      </c>
      <c r="Q148" s="269" t="s">
        <v>1103</v>
      </c>
    </row>
    <row r="149" spans="1:17" s="293" customFormat="1">
      <c r="A149" s="257">
        <v>20</v>
      </c>
      <c r="B149" s="257" t="s">
        <v>789</v>
      </c>
      <c r="C149" s="257" t="s">
        <v>776</v>
      </c>
      <c r="D149" s="267" t="s">
        <v>191</v>
      </c>
      <c r="E149" s="263">
        <v>267</v>
      </c>
      <c r="F149" s="263">
        <v>242</v>
      </c>
      <c r="G149" s="263">
        <v>160</v>
      </c>
      <c r="H149" s="257">
        <v>71</v>
      </c>
      <c r="I149" s="257">
        <v>131</v>
      </c>
      <c r="J149" s="260">
        <v>1.488</v>
      </c>
      <c r="K149" s="261" t="s">
        <v>849</v>
      </c>
      <c r="L149" s="511">
        <v>2949.34</v>
      </c>
      <c r="M149" s="268" t="s">
        <v>192</v>
      </c>
      <c r="N149" s="869" t="s">
        <v>199</v>
      </c>
      <c r="O149" s="297"/>
      <c r="P149" s="269" t="s">
        <v>665</v>
      </c>
      <c r="Q149" s="269" t="s">
        <v>1103</v>
      </c>
    </row>
    <row r="150" spans="1:17" s="293" customFormat="1">
      <c r="A150" s="257">
        <v>21</v>
      </c>
      <c r="B150" s="257" t="s">
        <v>787</v>
      </c>
      <c r="C150" s="257" t="s">
        <v>774</v>
      </c>
      <c r="D150" s="267" t="s">
        <v>191</v>
      </c>
      <c r="E150" s="263">
        <v>267</v>
      </c>
      <c r="F150" s="263">
        <v>242</v>
      </c>
      <c r="G150" s="263">
        <v>160</v>
      </c>
      <c r="H150" s="257">
        <v>71</v>
      </c>
      <c r="I150" s="257">
        <v>131</v>
      </c>
      <c r="J150" s="260">
        <v>1.488</v>
      </c>
      <c r="K150" s="261" t="s">
        <v>849</v>
      </c>
      <c r="L150" s="511">
        <v>2868.86</v>
      </c>
      <c r="M150" s="268" t="s">
        <v>192</v>
      </c>
      <c r="N150" s="869" t="s">
        <v>199</v>
      </c>
      <c r="O150" s="254"/>
      <c r="P150" s="269" t="s">
        <v>665</v>
      </c>
      <c r="Q150" s="269" t="s">
        <v>1103</v>
      </c>
    </row>
    <row r="151" spans="1:17" s="293" customFormat="1">
      <c r="A151" s="257">
        <v>22</v>
      </c>
      <c r="B151" s="257" t="s">
        <v>576</v>
      </c>
      <c r="C151" s="257" t="s">
        <v>577</v>
      </c>
      <c r="D151" s="267" t="s">
        <v>191</v>
      </c>
      <c r="E151" s="263">
        <v>262</v>
      </c>
      <c r="F151" s="263">
        <v>237</v>
      </c>
      <c r="G151" s="263">
        <v>160</v>
      </c>
      <c r="H151" s="257">
        <v>71</v>
      </c>
      <c r="I151" s="257">
        <v>131</v>
      </c>
      <c r="J151" s="260">
        <v>1.488</v>
      </c>
      <c r="K151" s="261" t="s">
        <v>849</v>
      </c>
      <c r="L151" s="511">
        <v>2286.36</v>
      </c>
      <c r="M151" s="268" t="s">
        <v>192</v>
      </c>
      <c r="N151" s="869" t="s">
        <v>199</v>
      </c>
      <c r="O151" s="254"/>
      <c r="P151" s="269" t="s">
        <v>665</v>
      </c>
      <c r="Q151" s="269" t="s">
        <v>1103</v>
      </c>
    </row>
    <row r="152" spans="1:17" s="293" customFormat="1">
      <c r="A152" s="257">
        <v>23</v>
      </c>
      <c r="B152" s="257" t="s">
        <v>578</v>
      </c>
      <c r="C152" s="257" t="s">
        <v>579</v>
      </c>
      <c r="D152" s="267" t="s">
        <v>191</v>
      </c>
      <c r="E152" s="263">
        <v>277</v>
      </c>
      <c r="F152" s="263">
        <v>250</v>
      </c>
      <c r="G152" s="263">
        <v>165</v>
      </c>
      <c r="H152" s="257">
        <v>72</v>
      </c>
      <c r="I152" s="257">
        <v>132</v>
      </c>
      <c r="J152" s="260">
        <v>1.5680000000000001</v>
      </c>
      <c r="K152" s="261" t="s">
        <v>849</v>
      </c>
      <c r="L152" s="511">
        <v>2593.11</v>
      </c>
      <c r="M152" s="268" t="s">
        <v>192</v>
      </c>
      <c r="N152" s="869" t="s">
        <v>199</v>
      </c>
      <c r="O152" s="254"/>
      <c r="P152" s="269" t="s">
        <v>665</v>
      </c>
      <c r="Q152" s="269" t="s">
        <v>1103</v>
      </c>
    </row>
    <row r="153" spans="1:17" s="293" customFormat="1">
      <c r="A153" s="257">
        <v>24</v>
      </c>
      <c r="B153" s="257" t="s">
        <v>830</v>
      </c>
      <c r="C153" s="257" t="s">
        <v>833</v>
      </c>
      <c r="D153" s="267" t="s">
        <v>191</v>
      </c>
      <c r="E153" s="263">
        <v>277</v>
      </c>
      <c r="F153" s="263">
        <v>250</v>
      </c>
      <c r="G153" s="263">
        <v>165</v>
      </c>
      <c r="H153" s="257">
        <v>72</v>
      </c>
      <c r="I153" s="257">
        <v>132</v>
      </c>
      <c r="J153" s="260">
        <v>1.5680000000000001</v>
      </c>
      <c r="K153" s="261" t="s">
        <v>849</v>
      </c>
      <c r="L153" s="511">
        <v>3000.12</v>
      </c>
      <c r="M153" s="268" t="s">
        <v>192</v>
      </c>
      <c r="N153" s="869" t="s">
        <v>199</v>
      </c>
      <c r="O153" s="254"/>
      <c r="P153" s="269" t="s">
        <v>665</v>
      </c>
      <c r="Q153" s="269" t="s">
        <v>1103</v>
      </c>
    </row>
    <row r="154" spans="1:17" s="293" customFormat="1">
      <c r="A154" s="257">
        <v>25</v>
      </c>
      <c r="B154" s="257" t="s">
        <v>292</v>
      </c>
      <c r="C154" s="257" t="s">
        <v>293</v>
      </c>
      <c r="D154" s="267" t="s">
        <v>191</v>
      </c>
      <c r="E154" s="263">
        <v>262</v>
      </c>
      <c r="F154" s="263">
        <v>237</v>
      </c>
      <c r="G154" s="263">
        <v>160</v>
      </c>
      <c r="H154" s="257">
        <v>71</v>
      </c>
      <c r="I154" s="257">
        <v>131</v>
      </c>
      <c r="J154" s="260">
        <v>1.488</v>
      </c>
      <c r="K154" s="261" t="s">
        <v>849</v>
      </c>
      <c r="L154" s="511">
        <v>2173.38</v>
      </c>
      <c r="M154" s="268" t="s">
        <v>192</v>
      </c>
      <c r="N154" s="869" t="s">
        <v>199</v>
      </c>
      <c r="O154" s="254"/>
      <c r="P154" s="269" t="s">
        <v>665</v>
      </c>
      <c r="Q154" s="269" t="s">
        <v>1103</v>
      </c>
    </row>
    <row r="155" spans="1:17" s="293" customFormat="1">
      <c r="A155" s="257">
        <v>26</v>
      </c>
      <c r="B155" s="257" t="s">
        <v>756</v>
      </c>
      <c r="C155" s="257" t="s">
        <v>735</v>
      </c>
      <c r="D155" s="267" t="s">
        <v>191</v>
      </c>
      <c r="E155" s="263">
        <v>267</v>
      </c>
      <c r="F155" s="263">
        <v>242</v>
      </c>
      <c r="G155" s="263">
        <v>160</v>
      </c>
      <c r="H155" s="257">
        <v>71</v>
      </c>
      <c r="I155" s="257">
        <v>131</v>
      </c>
      <c r="J155" s="260">
        <v>1.488</v>
      </c>
      <c r="K155" s="261" t="s">
        <v>849</v>
      </c>
      <c r="L155" s="511">
        <v>2540.94</v>
      </c>
      <c r="M155" s="268" t="s">
        <v>192</v>
      </c>
      <c r="N155" s="869" t="s">
        <v>199</v>
      </c>
      <c r="O155" s="254"/>
      <c r="P155" s="269" t="s">
        <v>665</v>
      </c>
      <c r="Q155" s="269" t="s">
        <v>1103</v>
      </c>
    </row>
    <row r="156" spans="1:17" s="293" customFormat="1">
      <c r="A156" s="257">
        <v>27</v>
      </c>
      <c r="B156" s="257" t="s">
        <v>660</v>
      </c>
      <c r="C156" s="257" t="s">
        <v>663</v>
      </c>
      <c r="D156" s="267" t="s">
        <v>191</v>
      </c>
      <c r="E156" s="263">
        <v>262</v>
      </c>
      <c r="F156" s="263">
        <v>237</v>
      </c>
      <c r="G156" s="263">
        <v>160</v>
      </c>
      <c r="H156" s="257">
        <v>71</v>
      </c>
      <c r="I156" s="257">
        <v>131</v>
      </c>
      <c r="J156" s="260">
        <v>1.488</v>
      </c>
      <c r="K156" s="261" t="s">
        <v>849</v>
      </c>
      <c r="L156" s="511">
        <v>2162.66</v>
      </c>
      <c r="M156" s="268" t="s">
        <v>192</v>
      </c>
      <c r="N156" s="869" t="s">
        <v>199</v>
      </c>
      <c r="O156" s="297"/>
      <c r="P156" s="269" t="s">
        <v>665</v>
      </c>
      <c r="Q156" s="269" t="s">
        <v>1103</v>
      </c>
    </row>
    <row r="157" spans="1:17" s="293" customFormat="1">
      <c r="A157" s="257">
        <v>28</v>
      </c>
      <c r="B157" s="257" t="s">
        <v>661</v>
      </c>
      <c r="C157" s="257" t="s">
        <v>662</v>
      </c>
      <c r="D157" s="267" t="s">
        <v>191</v>
      </c>
      <c r="E157" s="263">
        <v>262</v>
      </c>
      <c r="F157" s="263">
        <v>237</v>
      </c>
      <c r="G157" s="263">
        <v>160</v>
      </c>
      <c r="H157" s="257">
        <v>71</v>
      </c>
      <c r="I157" s="257">
        <v>131</v>
      </c>
      <c r="J157" s="260">
        <v>1.488</v>
      </c>
      <c r="K157" s="261" t="s">
        <v>849</v>
      </c>
      <c r="L157" s="511">
        <v>2162.66</v>
      </c>
      <c r="M157" s="268" t="s">
        <v>192</v>
      </c>
      <c r="N157" s="869" t="s">
        <v>199</v>
      </c>
      <c r="O157" s="297"/>
      <c r="P157" s="269" t="s">
        <v>665</v>
      </c>
      <c r="Q157" s="269" t="s">
        <v>1103</v>
      </c>
    </row>
    <row r="158" spans="1:17" s="293" customFormat="1">
      <c r="A158" s="257">
        <v>29</v>
      </c>
      <c r="B158" s="257" t="s">
        <v>302</v>
      </c>
      <c r="C158" s="257" t="s">
        <v>303</v>
      </c>
      <c r="D158" s="267" t="s">
        <v>191</v>
      </c>
      <c r="E158" s="263">
        <v>259</v>
      </c>
      <c r="F158" s="263">
        <v>239</v>
      </c>
      <c r="G158" s="263">
        <v>160</v>
      </c>
      <c r="H158" s="257">
        <v>71</v>
      </c>
      <c r="I158" s="257">
        <v>131</v>
      </c>
      <c r="J158" s="260">
        <v>1.488</v>
      </c>
      <c r="K158" s="261" t="s">
        <v>849</v>
      </c>
      <c r="L158" s="511">
        <v>0</v>
      </c>
      <c r="M158" s="268" t="s">
        <v>192</v>
      </c>
      <c r="N158" s="869" t="s">
        <v>199</v>
      </c>
      <c r="O158" s="254"/>
      <c r="P158" s="269" t="s">
        <v>665</v>
      </c>
      <c r="Q158" s="269" t="s">
        <v>1103</v>
      </c>
    </row>
    <row r="159" spans="1:17" s="293" customFormat="1">
      <c r="A159" s="257">
        <v>30</v>
      </c>
      <c r="B159" s="257" t="s">
        <v>22</v>
      </c>
      <c r="C159" s="257" t="s">
        <v>23</v>
      </c>
      <c r="D159" s="267" t="s">
        <v>191</v>
      </c>
      <c r="E159" s="263">
        <v>266</v>
      </c>
      <c r="F159" s="263">
        <v>246</v>
      </c>
      <c r="G159" s="263">
        <v>160</v>
      </c>
      <c r="H159" s="257">
        <v>71</v>
      </c>
      <c r="I159" s="257">
        <v>131</v>
      </c>
      <c r="J159" s="260">
        <v>1.488</v>
      </c>
      <c r="K159" s="261" t="s">
        <v>849</v>
      </c>
      <c r="L159" s="511">
        <v>0</v>
      </c>
      <c r="M159" s="268" t="s">
        <v>192</v>
      </c>
      <c r="N159" s="869" t="s">
        <v>199</v>
      </c>
      <c r="O159" s="254"/>
      <c r="P159" s="269" t="s">
        <v>665</v>
      </c>
      <c r="Q159" s="269" t="s">
        <v>1103</v>
      </c>
    </row>
    <row r="160" spans="1:17" s="297" customFormat="1">
      <c r="A160" s="257"/>
      <c r="B160" s="257"/>
      <c r="C160" s="257"/>
      <c r="D160" s="267"/>
      <c r="E160" s="263"/>
      <c r="F160" s="263"/>
      <c r="G160" s="263"/>
      <c r="H160" s="257"/>
      <c r="I160" s="257"/>
      <c r="J160" s="260"/>
      <c r="K160" s="261"/>
      <c r="L160" s="511"/>
      <c r="M160" s="268"/>
      <c r="N160" s="869"/>
      <c r="O160" s="254"/>
      <c r="P160" s="269"/>
      <c r="Q160" s="269"/>
    </row>
    <row r="161" spans="1:17" s="297" customFormat="1">
      <c r="A161" s="257"/>
      <c r="B161" s="257"/>
      <c r="C161" s="257"/>
      <c r="D161" s="267"/>
      <c r="E161" s="263"/>
      <c r="F161" s="263"/>
      <c r="G161" s="263"/>
      <c r="H161" s="257"/>
      <c r="I161" s="257"/>
      <c r="J161" s="260"/>
      <c r="K161" s="261"/>
      <c r="L161" s="511"/>
      <c r="M161" s="268"/>
      <c r="N161" s="869"/>
      <c r="O161" s="254"/>
      <c r="P161" s="269"/>
      <c r="Q161" s="269"/>
    </row>
    <row r="162" spans="1:17" s="293" customFormat="1">
      <c r="A162" s="257">
        <v>33</v>
      </c>
      <c r="B162" s="257" t="s">
        <v>729</v>
      </c>
      <c r="C162" s="257" t="s">
        <v>721</v>
      </c>
      <c r="D162" s="267" t="s">
        <v>191</v>
      </c>
      <c r="E162" s="263">
        <v>276</v>
      </c>
      <c r="F162" s="263">
        <v>256</v>
      </c>
      <c r="G162" s="263">
        <v>160</v>
      </c>
      <c r="H162" s="257">
        <v>71</v>
      </c>
      <c r="I162" s="257">
        <v>131</v>
      </c>
      <c r="J162" s="260">
        <v>1.488</v>
      </c>
      <c r="K162" s="261" t="s">
        <v>849</v>
      </c>
      <c r="L162" s="511">
        <v>2978.04</v>
      </c>
      <c r="M162" s="268" t="s">
        <v>192</v>
      </c>
      <c r="N162" s="869" t="s">
        <v>199</v>
      </c>
      <c r="O162" s="254"/>
      <c r="P162" s="269" t="s">
        <v>664</v>
      </c>
      <c r="Q162" s="269" t="s">
        <v>1117</v>
      </c>
    </row>
    <row r="163" spans="1:17" s="293" customFormat="1">
      <c r="A163" s="257">
        <v>34</v>
      </c>
      <c r="B163" s="257" t="s">
        <v>728</v>
      </c>
      <c r="C163" s="257" t="s">
        <v>720</v>
      </c>
      <c r="D163" s="267" t="s">
        <v>191</v>
      </c>
      <c r="E163" s="263">
        <v>276</v>
      </c>
      <c r="F163" s="263">
        <v>256</v>
      </c>
      <c r="G163" s="263">
        <v>160</v>
      </c>
      <c r="H163" s="257">
        <v>71</v>
      </c>
      <c r="I163" s="257">
        <v>131</v>
      </c>
      <c r="J163" s="260">
        <v>1.488</v>
      </c>
      <c r="K163" s="261" t="s">
        <v>849</v>
      </c>
      <c r="L163" s="511">
        <v>2978.04</v>
      </c>
      <c r="M163" s="268" t="s">
        <v>192</v>
      </c>
      <c r="N163" s="869" t="s">
        <v>199</v>
      </c>
      <c r="O163" s="254"/>
      <c r="P163" s="269" t="s">
        <v>664</v>
      </c>
      <c r="Q163" s="269" t="s">
        <v>1117</v>
      </c>
    </row>
    <row r="164" spans="1:17" s="297" customFormat="1">
      <c r="A164" s="257">
        <v>35</v>
      </c>
      <c r="B164" s="257" t="s">
        <v>825</v>
      </c>
      <c r="C164" s="257" t="s">
        <v>847</v>
      </c>
      <c r="D164" s="267" t="s">
        <v>191</v>
      </c>
      <c r="E164" s="263">
        <v>276</v>
      </c>
      <c r="F164" s="263">
        <v>258</v>
      </c>
      <c r="G164" s="263">
        <v>160</v>
      </c>
      <c r="H164" s="257">
        <v>71</v>
      </c>
      <c r="I164" s="257">
        <v>131</v>
      </c>
      <c r="J164" s="260">
        <v>1.488</v>
      </c>
      <c r="K164" s="261" t="s">
        <v>849</v>
      </c>
      <c r="L164" s="511">
        <v>2989.1</v>
      </c>
      <c r="M164" s="268" t="s">
        <v>192</v>
      </c>
      <c r="N164" s="869" t="s">
        <v>199</v>
      </c>
      <c r="P164" s="269" t="s">
        <v>664</v>
      </c>
      <c r="Q164" s="269" t="s">
        <v>1117</v>
      </c>
    </row>
    <row r="165" spans="1:17" s="293" customFormat="1">
      <c r="A165" s="257">
        <v>36</v>
      </c>
      <c r="B165" s="257" t="s">
        <v>743</v>
      </c>
      <c r="C165" s="257" t="s">
        <v>742</v>
      </c>
      <c r="D165" s="267" t="s">
        <v>191</v>
      </c>
      <c r="E165" s="263">
        <v>276</v>
      </c>
      <c r="F165" s="263">
        <v>256</v>
      </c>
      <c r="G165" s="263">
        <v>160</v>
      </c>
      <c r="H165" s="257">
        <v>71</v>
      </c>
      <c r="I165" s="257">
        <v>131</v>
      </c>
      <c r="J165" s="260">
        <v>1.488</v>
      </c>
      <c r="K165" s="261" t="s">
        <v>849</v>
      </c>
      <c r="L165" s="511">
        <v>2978.63</v>
      </c>
      <c r="M165" s="268" t="s">
        <v>192</v>
      </c>
      <c r="N165" s="869" t="s">
        <v>199</v>
      </c>
      <c r="O165" s="254"/>
      <c r="P165" s="269" t="s">
        <v>664</v>
      </c>
      <c r="Q165" s="269" t="s">
        <v>1117</v>
      </c>
    </row>
    <row r="166" spans="1:17" s="293" customFormat="1">
      <c r="A166" s="257">
        <v>37</v>
      </c>
      <c r="B166" s="257" t="s">
        <v>416</v>
      </c>
      <c r="C166" s="257" t="s">
        <v>417</v>
      </c>
      <c r="D166" s="267" t="s">
        <v>191</v>
      </c>
      <c r="E166" s="263">
        <v>266</v>
      </c>
      <c r="F166" s="263">
        <v>246</v>
      </c>
      <c r="G166" s="263">
        <v>160</v>
      </c>
      <c r="H166" s="257">
        <v>71</v>
      </c>
      <c r="I166" s="257">
        <v>131</v>
      </c>
      <c r="J166" s="260">
        <v>1.488</v>
      </c>
      <c r="K166" s="261" t="s">
        <v>849</v>
      </c>
      <c r="L166" s="511">
        <v>2658.38</v>
      </c>
      <c r="M166" s="268" t="s">
        <v>192</v>
      </c>
      <c r="N166" s="869" t="s">
        <v>199</v>
      </c>
      <c r="O166" s="254"/>
      <c r="P166" s="269" t="s">
        <v>664</v>
      </c>
      <c r="Q166" s="269" t="s">
        <v>1117</v>
      </c>
    </row>
    <row r="167" spans="1:17" s="293" customFormat="1">
      <c r="A167" s="257">
        <v>38</v>
      </c>
      <c r="B167" s="257" t="s">
        <v>418</v>
      </c>
      <c r="C167" s="257" t="s">
        <v>467</v>
      </c>
      <c r="D167" s="267" t="s">
        <v>191</v>
      </c>
      <c r="E167" s="263">
        <v>266</v>
      </c>
      <c r="F167" s="263">
        <v>246</v>
      </c>
      <c r="G167" s="263">
        <v>160</v>
      </c>
      <c r="H167" s="257">
        <v>71</v>
      </c>
      <c r="I167" s="257">
        <v>131</v>
      </c>
      <c r="J167" s="260">
        <v>1.488</v>
      </c>
      <c r="K167" s="261" t="s">
        <v>849</v>
      </c>
      <c r="L167" s="511">
        <v>2658.11</v>
      </c>
      <c r="M167" s="268" t="s">
        <v>192</v>
      </c>
      <c r="N167" s="869" t="s">
        <v>199</v>
      </c>
      <c r="O167" s="254"/>
      <c r="P167" s="269" t="s">
        <v>664</v>
      </c>
      <c r="Q167" s="269" t="s">
        <v>1117</v>
      </c>
    </row>
    <row r="168" spans="1:17" s="293" customFormat="1">
      <c r="A168" s="257">
        <v>39</v>
      </c>
      <c r="B168" s="257" t="s">
        <v>294</v>
      </c>
      <c r="C168" s="257" t="s">
        <v>295</v>
      </c>
      <c r="D168" s="267" t="s">
        <v>191</v>
      </c>
      <c r="E168" s="263">
        <v>266</v>
      </c>
      <c r="F168" s="263">
        <v>246</v>
      </c>
      <c r="G168" s="263">
        <v>160</v>
      </c>
      <c r="H168" s="257">
        <v>71</v>
      </c>
      <c r="I168" s="257">
        <v>131</v>
      </c>
      <c r="J168" s="260">
        <v>1.488</v>
      </c>
      <c r="K168" s="261" t="s">
        <v>849</v>
      </c>
      <c r="L168" s="511">
        <v>2895.95</v>
      </c>
      <c r="M168" s="268" t="s">
        <v>192</v>
      </c>
      <c r="N168" s="869" t="s">
        <v>199</v>
      </c>
      <c r="O168" s="254"/>
      <c r="P168" s="269" t="s">
        <v>664</v>
      </c>
      <c r="Q168" s="269" t="s">
        <v>1117</v>
      </c>
    </row>
    <row r="169" spans="1:17" s="293" customFormat="1">
      <c r="A169" s="257">
        <v>40</v>
      </c>
      <c r="B169" s="257" t="s">
        <v>296</v>
      </c>
      <c r="C169" s="257" t="s">
        <v>297</v>
      </c>
      <c r="D169" s="267" t="s">
        <v>191</v>
      </c>
      <c r="E169" s="263">
        <v>266</v>
      </c>
      <c r="F169" s="263">
        <v>246</v>
      </c>
      <c r="G169" s="263">
        <v>160</v>
      </c>
      <c r="H169" s="257">
        <v>71</v>
      </c>
      <c r="I169" s="257">
        <v>131</v>
      </c>
      <c r="J169" s="260">
        <v>1.488</v>
      </c>
      <c r="K169" s="261" t="s">
        <v>849</v>
      </c>
      <c r="L169" s="511">
        <v>2895.95</v>
      </c>
      <c r="M169" s="268" t="s">
        <v>192</v>
      </c>
      <c r="N169" s="869" t="s">
        <v>199</v>
      </c>
      <c r="O169" s="254"/>
      <c r="P169" s="269" t="s">
        <v>664</v>
      </c>
      <c r="Q169" s="269" t="s">
        <v>1117</v>
      </c>
    </row>
    <row r="170" spans="1:17" s="293" customFormat="1">
      <c r="A170" s="257">
        <v>41</v>
      </c>
      <c r="B170" s="257" t="s">
        <v>298</v>
      </c>
      <c r="C170" s="257" t="s">
        <v>299</v>
      </c>
      <c r="D170" s="267" t="s">
        <v>191</v>
      </c>
      <c r="E170" s="263">
        <v>266</v>
      </c>
      <c r="F170" s="263">
        <v>246</v>
      </c>
      <c r="G170" s="263">
        <v>160</v>
      </c>
      <c r="H170" s="257">
        <v>71</v>
      </c>
      <c r="I170" s="257">
        <v>131</v>
      </c>
      <c r="J170" s="260">
        <v>1.488</v>
      </c>
      <c r="K170" s="261" t="s">
        <v>849</v>
      </c>
      <c r="L170" s="511">
        <v>2846.44</v>
      </c>
      <c r="M170" s="268" t="s">
        <v>192</v>
      </c>
      <c r="N170" s="869" t="s">
        <v>199</v>
      </c>
      <c r="O170" s="254"/>
      <c r="P170" s="269" t="s">
        <v>664</v>
      </c>
      <c r="Q170" s="269" t="s">
        <v>1117</v>
      </c>
    </row>
    <row r="171" spans="1:17" s="293" customFormat="1">
      <c r="A171" s="257">
        <v>42</v>
      </c>
      <c r="B171" s="257" t="s">
        <v>300</v>
      </c>
      <c r="C171" s="257" t="s">
        <v>301</v>
      </c>
      <c r="D171" s="267" t="s">
        <v>191</v>
      </c>
      <c r="E171" s="263">
        <v>266</v>
      </c>
      <c r="F171" s="263">
        <v>246</v>
      </c>
      <c r="G171" s="263">
        <v>160</v>
      </c>
      <c r="H171" s="257">
        <v>71</v>
      </c>
      <c r="I171" s="257">
        <v>131</v>
      </c>
      <c r="J171" s="260">
        <v>1.488</v>
      </c>
      <c r="K171" s="261" t="s">
        <v>849</v>
      </c>
      <c r="L171" s="511">
        <v>2846.56</v>
      </c>
      <c r="M171" s="268" t="s">
        <v>192</v>
      </c>
      <c r="N171" s="869" t="s">
        <v>199</v>
      </c>
      <c r="O171" s="254"/>
      <c r="P171" s="269" t="s">
        <v>664</v>
      </c>
      <c r="Q171" s="269" t="s">
        <v>1117</v>
      </c>
    </row>
    <row r="172" spans="1:17" s="293" customFormat="1">
      <c r="A172" s="257">
        <v>43</v>
      </c>
      <c r="B172" s="257" t="s">
        <v>242</v>
      </c>
      <c r="C172" s="257" t="s">
        <v>243</v>
      </c>
      <c r="D172" s="267" t="s">
        <v>191</v>
      </c>
      <c r="E172" s="263">
        <v>266</v>
      </c>
      <c r="F172" s="263">
        <v>246</v>
      </c>
      <c r="G172" s="263">
        <v>160</v>
      </c>
      <c r="H172" s="257">
        <v>71</v>
      </c>
      <c r="I172" s="257">
        <v>131</v>
      </c>
      <c r="J172" s="260">
        <v>1.488</v>
      </c>
      <c r="K172" s="261" t="s">
        <v>849</v>
      </c>
      <c r="L172" s="511">
        <v>3015.47</v>
      </c>
      <c r="M172" s="268" t="s">
        <v>192</v>
      </c>
      <c r="N172" s="869" t="s">
        <v>199</v>
      </c>
      <c r="O172" s="254"/>
      <c r="P172" s="269" t="s">
        <v>664</v>
      </c>
      <c r="Q172" s="269" t="s">
        <v>1117</v>
      </c>
    </row>
    <row r="173" spans="1:17" s="293" customFormat="1">
      <c r="A173" s="257">
        <v>44</v>
      </c>
      <c r="B173" s="257" t="s">
        <v>244</v>
      </c>
      <c r="C173" s="257" t="s">
        <v>245</v>
      </c>
      <c r="D173" s="267" t="s">
        <v>191</v>
      </c>
      <c r="E173" s="263">
        <v>266</v>
      </c>
      <c r="F173" s="263">
        <v>246</v>
      </c>
      <c r="G173" s="263">
        <v>160</v>
      </c>
      <c r="H173" s="257">
        <v>71</v>
      </c>
      <c r="I173" s="257">
        <v>131</v>
      </c>
      <c r="J173" s="260">
        <v>1.488</v>
      </c>
      <c r="K173" s="261" t="s">
        <v>849</v>
      </c>
      <c r="L173" s="511">
        <v>3015.47</v>
      </c>
      <c r="M173" s="268" t="s">
        <v>192</v>
      </c>
      <c r="N173" s="869" t="s">
        <v>199</v>
      </c>
      <c r="O173" s="254"/>
      <c r="P173" s="269"/>
      <c r="Q173" s="269"/>
    </row>
    <row r="174" spans="1:17" s="293" customFormat="1">
      <c r="A174" s="257">
        <v>45</v>
      </c>
      <c r="B174" s="257" t="s">
        <v>861</v>
      </c>
      <c r="C174" s="257" t="s">
        <v>863</v>
      </c>
      <c r="D174" s="267" t="s">
        <v>191</v>
      </c>
      <c r="E174" s="263">
        <v>276</v>
      </c>
      <c r="F174" s="263">
        <v>256</v>
      </c>
      <c r="G174" s="263">
        <v>160</v>
      </c>
      <c r="H174" s="257">
        <v>71</v>
      </c>
      <c r="I174" s="257">
        <v>131</v>
      </c>
      <c r="J174" s="260">
        <v>1.488</v>
      </c>
      <c r="K174" s="261" t="s">
        <v>849</v>
      </c>
      <c r="L174" s="511">
        <v>3249.51</v>
      </c>
      <c r="M174" s="268" t="s">
        <v>192</v>
      </c>
      <c r="N174" s="869" t="s">
        <v>199</v>
      </c>
      <c r="O174" s="254"/>
      <c r="P174" s="269" t="s">
        <v>664</v>
      </c>
      <c r="Q174" s="269" t="s">
        <v>1117</v>
      </c>
    </row>
    <row r="175" spans="1:17" s="293" customFormat="1">
      <c r="A175" s="257">
        <v>46</v>
      </c>
      <c r="B175" s="257" t="s">
        <v>864</v>
      </c>
      <c r="C175" s="257" t="s">
        <v>865</v>
      </c>
      <c r="D175" s="267" t="s">
        <v>191</v>
      </c>
      <c r="E175" s="263">
        <v>276</v>
      </c>
      <c r="F175" s="263">
        <v>256</v>
      </c>
      <c r="G175" s="263">
        <v>160</v>
      </c>
      <c r="H175" s="257">
        <v>71</v>
      </c>
      <c r="I175" s="257">
        <v>131</v>
      </c>
      <c r="J175" s="260">
        <v>1.488</v>
      </c>
      <c r="K175" s="261" t="s">
        <v>849</v>
      </c>
      <c r="L175" s="511">
        <v>3019.49</v>
      </c>
      <c r="M175" s="268" t="s">
        <v>192</v>
      </c>
      <c r="N175" s="869" t="s">
        <v>199</v>
      </c>
      <c r="O175" s="254"/>
      <c r="P175" s="269" t="s">
        <v>664</v>
      </c>
      <c r="Q175" s="269" t="s">
        <v>1117</v>
      </c>
    </row>
    <row r="176" spans="1:17" s="293" customFormat="1">
      <c r="A176" s="257">
        <v>47</v>
      </c>
      <c r="B176" s="257" t="s">
        <v>870</v>
      </c>
      <c r="C176" s="257" t="s">
        <v>871</v>
      </c>
      <c r="D176" s="267" t="s">
        <v>191</v>
      </c>
      <c r="E176" s="263">
        <v>276</v>
      </c>
      <c r="F176" s="263">
        <v>256</v>
      </c>
      <c r="G176" s="263">
        <v>160</v>
      </c>
      <c r="H176" s="257">
        <v>71</v>
      </c>
      <c r="I176" s="257">
        <v>131</v>
      </c>
      <c r="J176" s="260">
        <v>1.488</v>
      </c>
      <c r="K176" s="261" t="s">
        <v>849</v>
      </c>
      <c r="L176" s="511">
        <v>3248.92</v>
      </c>
      <c r="M176" s="268" t="s">
        <v>192</v>
      </c>
      <c r="N176" s="869" t="s">
        <v>199</v>
      </c>
      <c r="O176" s="254"/>
      <c r="P176" s="269" t="s">
        <v>664</v>
      </c>
      <c r="Q176" s="269" t="s">
        <v>1117</v>
      </c>
    </row>
    <row r="177" spans="1:17" s="945" customFormat="1">
      <c r="A177" s="935">
        <v>31</v>
      </c>
      <c r="B177" s="935" t="s">
        <v>240</v>
      </c>
      <c r="C177" s="935" t="s">
        <v>1101</v>
      </c>
      <c r="D177" s="936" t="s">
        <v>191</v>
      </c>
      <c r="E177" s="937">
        <v>250</v>
      </c>
      <c r="F177" s="937">
        <v>237</v>
      </c>
      <c r="G177" s="937">
        <v>160</v>
      </c>
      <c r="H177" s="935">
        <v>71</v>
      </c>
      <c r="I177" s="935">
        <v>131</v>
      </c>
      <c r="J177" s="938">
        <v>1.343</v>
      </c>
      <c r="K177" s="939" t="s">
        <v>849</v>
      </c>
      <c r="L177" s="940">
        <v>2589.08</v>
      </c>
      <c r="M177" s="941" t="s">
        <v>192</v>
      </c>
      <c r="N177" s="942" t="s">
        <v>199</v>
      </c>
      <c r="O177" s="943"/>
      <c r="P177" s="944" t="s">
        <v>665</v>
      </c>
      <c r="Q177" s="944" t="s">
        <v>1103</v>
      </c>
    </row>
    <row r="178" spans="1:17" s="945" customFormat="1">
      <c r="A178" s="935">
        <v>32</v>
      </c>
      <c r="B178" s="935" t="s">
        <v>241</v>
      </c>
      <c r="C178" s="935" t="s">
        <v>1102</v>
      </c>
      <c r="D178" s="936" t="s">
        <v>191</v>
      </c>
      <c r="E178" s="937">
        <v>250</v>
      </c>
      <c r="F178" s="937">
        <v>237</v>
      </c>
      <c r="G178" s="937">
        <v>160</v>
      </c>
      <c r="H178" s="935">
        <v>71</v>
      </c>
      <c r="I178" s="935">
        <v>131</v>
      </c>
      <c r="J178" s="938">
        <v>1.343</v>
      </c>
      <c r="K178" s="939" t="s">
        <v>849</v>
      </c>
      <c r="L178" s="940">
        <v>2589.08</v>
      </c>
      <c r="M178" s="941" t="s">
        <v>192</v>
      </c>
      <c r="N178" s="942" t="s">
        <v>199</v>
      </c>
      <c r="O178" s="943"/>
      <c r="P178" s="944" t="s">
        <v>665</v>
      </c>
      <c r="Q178" s="944" t="s">
        <v>1103</v>
      </c>
    </row>
    <row r="179" spans="1:17" s="293" customFormat="1">
      <c r="A179" s="257"/>
      <c r="B179" s="257"/>
      <c r="C179" s="257"/>
      <c r="D179" s="267" t="s">
        <v>191</v>
      </c>
      <c r="E179" s="263"/>
      <c r="F179" s="263"/>
      <c r="G179" s="263"/>
      <c r="H179" s="257"/>
      <c r="I179" s="257"/>
      <c r="J179" s="260"/>
      <c r="K179" s="261" t="s">
        <v>849</v>
      </c>
      <c r="L179" s="511"/>
      <c r="M179" s="268" t="s">
        <v>192</v>
      </c>
      <c r="N179" s="869" t="s">
        <v>199</v>
      </c>
      <c r="O179" s="254"/>
      <c r="P179" s="269"/>
      <c r="Q179" s="269"/>
    </row>
    <row r="180" spans="1:17" s="293" customFormat="1">
      <c r="A180" s="257"/>
      <c r="B180" s="257"/>
      <c r="C180" s="257"/>
      <c r="D180" s="267" t="s">
        <v>191</v>
      </c>
      <c r="E180" s="263"/>
      <c r="F180" s="263"/>
      <c r="G180" s="263"/>
      <c r="H180" s="257"/>
      <c r="I180" s="257"/>
      <c r="J180" s="260"/>
      <c r="K180" s="261" t="s">
        <v>849</v>
      </c>
      <c r="L180" s="511"/>
      <c r="M180" s="268" t="s">
        <v>192</v>
      </c>
      <c r="N180" s="869" t="s">
        <v>199</v>
      </c>
      <c r="O180" s="254"/>
      <c r="P180" s="269"/>
      <c r="Q180" s="269"/>
    </row>
    <row r="181" spans="1:17" s="293" customFormat="1">
      <c r="A181" s="257"/>
      <c r="B181" s="257"/>
      <c r="C181" s="257"/>
      <c r="D181" s="267" t="s">
        <v>191</v>
      </c>
      <c r="E181" s="263"/>
      <c r="F181" s="263"/>
      <c r="G181" s="263"/>
      <c r="H181" s="257"/>
      <c r="I181" s="257"/>
      <c r="J181" s="260"/>
      <c r="K181" s="261" t="s">
        <v>849</v>
      </c>
      <c r="L181" s="511"/>
      <c r="M181" s="268" t="s">
        <v>192</v>
      </c>
      <c r="N181" s="869" t="s">
        <v>199</v>
      </c>
      <c r="O181" s="254"/>
      <c r="P181" s="269"/>
      <c r="Q181" s="269"/>
    </row>
    <row r="182" spans="1:17" s="293" customFormat="1">
      <c r="A182" s="257"/>
      <c r="B182" s="257"/>
      <c r="C182" s="257"/>
      <c r="D182" s="267" t="s">
        <v>191</v>
      </c>
      <c r="E182" s="263"/>
      <c r="F182" s="263"/>
      <c r="G182" s="263"/>
      <c r="H182" s="257"/>
      <c r="I182" s="257"/>
      <c r="J182" s="260"/>
      <c r="K182" s="261" t="s">
        <v>849</v>
      </c>
      <c r="L182" s="511"/>
      <c r="M182" s="268" t="s">
        <v>192</v>
      </c>
      <c r="N182" s="869" t="s">
        <v>199</v>
      </c>
      <c r="O182" s="254"/>
      <c r="P182" s="269"/>
      <c r="Q182" s="269"/>
    </row>
    <row r="183" spans="1:17" s="293" customFormat="1">
      <c r="A183" s="257"/>
      <c r="B183" s="257"/>
      <c r="C183" s="257"/>
      <c r="D183" s="267" t="s">
        <v>191</v>
      </c>
      <c r="E183" s="263"/>
      <c r="F183" s="263"/>
      <c r="G183" s="263"/>
      <c r="H183" s="257"/>
      <c r="I183" s="257"/>
      <c r="J183" s="260"/>
      <c r="K183" s="261" t="s">
        <v>849</v>
      </c>
      <c r="L183" s="511"/>
      <c r="M183" s="268" t="s">
        <v>192</v>
      </c>
      <c r="N183" s="869" t="s">
        <v>199</v>
      </c>
      <c r="O183" s="254"/>
      <c r="P183" s="269"/>
      <c r="Q183" s="269"/>
    </row>
    <row r="184" spans="1:17" s="293" customFormat="1">
      <c r="A184" s="257"/>
      <c r="B184" s="257"/>
      <c r="C184" s="257"/>
      <c r="D184" s="267" t="s">
        <v>191</v>
      </c>
      <c r="E184" s="263"/>
      <c r="F184" s="263"/>
      <c r="G184" s="263"/>
      <c r="H184" s="257"/>
      <c r="I184" s="257"/>
      <c r="J184" s="260"/>
      <c r="K184" s="261" t="s">
        <v>849</v>
      </c>
      <c r="L184" s="511"/>
      <c r="M184" s="268" t="s">
        <v>192</v>
      </c>
      <c r="N184" s="869" t="s">
        <v>199</v>
      </c>
      <c r="O184" s="254"/>
      <c r="P184" s="269"/>
      <c r="Q184" s="269"/>
    </row>
    <row r="185" spans="1:17" s="293" customFormat="1">
      <c r="A185" s="257"/>
      <c r="B185" s="257"/>
      <c r="C185" s="257"/>
      <c r="D185" s="267" t="s">
        <v>191</v>
      </c>
      <c r="E185" s="263"/>
      <c r="F185" s="263"/>
      <c r="G185" s="263"/>
      <c r="H185" s="257"/>
      <c r="I185" s="257"/>
      <c r="J185" s="260"/>
      <c r="K185" s="261" t="s">
        <v>849</v>
      </c>
      <c r="L185" s="511"/>
      <c r="M185" s="268" t="s">
        <v>192</v>
      </c>
      <c r="N185" s="869" t="s">
        <v>199</v>
      </c>
      <c r="O185" s="254"/>
      <c r="P185" s="269"/>
      <c r="Q185" s="269"/>
    </row>
    <row r="186" spans="1:17" s="293" customFormat="1">
      <c r="A186" s="257"/>
      <c r="B186" s="257"/>
      <c r="C186" s="257"/>
      <c r="D186" s="267" t="s">
        <v>191</v>
      </c>
      <c r="E186" s="263"/>
      <c r="F186" s="263"/>
      <c r="G186" s="263"/>
      <c r="H186" s="257"/>
      <c r="I186" s="257"/>
      <c r="J186" s="260"/>
      <c r="K186" s="261" t="s">
        <v>849</v>
      </c>
      <c r="L186" s="511"/>
      <c r="M186" s="268" t="s">
        <v>192</v>
      </c>
      <c r="N186" s="869" t="s">
        <v>199</v>
      </c>
      <c r="O186" s="254"/>
      <c r="P186" s="269"/>
      <c r="Q186" s="269"/>
    </row>
    <row r="187" spans="1:17" s="293" customFormat="1">
      <c r="A187" s="257"/>
      <c r="B187" s="257"/>
      <c r="C187" s="257"/>
      <c r="D187" s="267" t="s">
        <v>191</v>
      </c>
      <c r="E187" s="263"/>
      <c r="F187" s="263"/>
      <c r="G187" s="263"/>
      <c r="H187" s="257"/>
      <c r="I187" s="257"/>
      <c r="J187" s="260"/>
      <c r="K187" s="261" t="s">
        <v>849</v>
      </c>
      <c r="L187" s="511"/>
      <c r="M187" s="268" t="s">
        <v>192</v>
      </c>
      <c r="N187" s="869" t="s">
        <v>199</v>
      </c>
      <c r="O187" s="254"/>
      <c r="P187" s="269"/>
      <c r="Q187" s="269"/>
    </row>
    <row r="188" spans="1:17" s="293" customFormat="1">
      <c r="A188" s="257"/>
      <c r="B188" s="257"/>
      <c r="C188" s="257"/>
      <c r="D188" s="267" t="s">
        <v>191</v>
      </c>
      <c r="E188" s="263"/>
      <c r="F188" s="263"/>
      <c r="G188" s="263"/>
      <c r="H188" s="257"/>
      <c r="I188" s="257"/>
      <c r="J188" s="260"/>
      <c r="K188" s="261" t="s">
        <v>849</v>
      </c>
      <c r="L188" s="511"/>
      <c r="M188" s="268" t="s">
        <v>192</v>
      </c>
      <c r="N188" s="869" t="s">
        <v>199</v>
      </c>
      <c r="O188" s="254"/>
      <c r="P188" s="269"/>
      <c r="Q188" s="269"/>
    </row>
    <row r="189" spans="1:17" s="293" customFormat="1">
      <c r="A189" s="257"/>
      <c r="B189" s="257"/>
      <c r="C189" s="257"/>
      <c r="D189" s="267" t="s">
        <v>191</v>
      </c>
      <c r="E189" s="263"/>
      <c r="F189" s="263"/>
      <c r="G189" s="263"/>
      <c r="H189" s="257"/>
      <c r="I189" s="257"/>
      <c r="J189" s="260"/>
      <c r="K189" s="261" t="s">
        <v>849</v>
      </c>
      <c r="L189" s="511"/>
      <c r="M189" s="268" t="s">
        <v>192</v>
      </c>
      <c r="N189" s="869" t="s">
        <v>199</v>
      </c>
      <c r="O189" s="254"/>
      <c r="P189" s="269"/>
      <c r="Q189" s="269"/>
    </row>
    <row r="190" spans="1:17" s="293" customFormat="1">
      <c r="A190" s="257">
        <v>1</v>
      </c>
      <c r="B190" s="257" t="s">
        <v>339</v>
      </c>
      <c r="C190" s="257" t="s">
        <v>340</v>
      </c>
      <c r="D190" s="267" t="s">
        <v>191</v>
      </c>
      <c r="E190" s="263">
        <v>260</v>
      </c>
      <c r="F190" s="263">
        <v>235</v>
      </c>
      <c r="G190" s="263">
        <v>162</v>
      </c>
      <c r="H190" s="257">
        <v>70</v>
      </c>
      <c r="I190" s="257">
        <v>124</v>
      </c>
      <c r="J190" s="260">
        <v>1.407</v>
      </c>
      <c r="K190" s="261" t="s">
        <v>849</v>
      </c>
      <c r="L190" s="511">
        <v>0</v>
      </c>
      <c r="M190" s="268" t="s">
        <v>192</v>
      </c>
      <c r="N190" s="869" t="s">
        <v>199</v>
      </c>
      <c r="O190" s="254"/>
      <c r="P190" s="269" t="s">
        <v>664</v>
      </c>
      <c r="Q190" s="269" t="s">
        <v>1117</v>
      </c>
    </row>
    <row r="191" spans="1:17" s="293" customFormat="1">
      <c r="A191" s="257">
        <v>2</v>
      </c>
      <c r="B191" s="257" t="s">
        <v>341</v>
      </c>
      <c r="C191" s="257" t="s">
        <v>342</v>
      </c>
      <c r="D191" s="267" t="s">
        <v>191</v>
      </c>
      <c r="E191" s="263">
        <v>260</v>
      </c>
      <c r="F191" s="263">
        <v>235</v>
      </c>
      <c r="G191" s="263">
        <v>162</v>
      </c>
      <c r="H191" s="257">
        <v>70</v>
      </c>
      <c r="I191" s="257">
        <v>124</v>
      </c>
      <c r="J191" s="260">
        <v>1.407</v>
      </c>
      <c r="K191" s="261" t="s">
        <v>849</v>
      </c>
      <c r="L191" s="511">
        <v>0</v>
      </c>
      <c r="M191" s="268" t="s">
        <v>192</v>
      </c>
      <c r="N191" s="869" t="s">
        <v>199</v>
      </c>
      <c r="O191" s="254"/>
      <c r="P191" s="269" t="s">
        <v>664</v>
      </c>
      <c r="Q191" s="269" t="s">
        <v>1117</v>
      </c>
    </row>
    <row r="192" spans="1:17" s="293" customFormat="1">
      <c r="A192" s="257">
        <v>3</v>
      </c>
      <c r="B192" s="257" t="s">
        <v>343</v>
      </c>
      <c r="C192" s="257" t="s">
        <v>344</v>
      </c>
      <c r="D192" s="267" t="s">
        <v>191</v>
      </c>
      <c r="E192" s="263">
        <v>260</v>
      </c>
      <c r="F192" s="263">
        <v>235</v>
      </c>
      <c r="G192" s="263">
        <v>162</v>
      </c>
      <c r="H192" s="257">
        <v>70</v>
      </c>
      <c r="I192" s="257">
        <v>124</v>
      </c>
      <c r="J192" s="260">
        <v>1.407</v>
      </c>
      <c r="K192" s="261" t="s">
        <v>849</v>
      </c>
      <c r="L192" s="511">
        <v>0</v>
      </c>
      <c r="M192" s="268" t="s">
        <v>192</v>
      </c>
      <c r="N192" s="869" t="s">
        <v>199</v>
      </c>
      <c r="O192" s="254"/>
      <c r="P192" s="269" t="s">
        <v>664</v>
      </c>
      <c r="Q192" s="269" t="s">
        <v>1117</v>
      </c>
    </row>
    <row r="193" spans="1:17" s="293" customFormat="1">
      <c r="A193" s="257">
        <v>4</v>
      </c>
      <c r="B193" s="257" t="s">
        <v>279</v>
      </c>
      <c r="C193" s="257" t="s">
        <v>280</v>
      </c>
      <c r="D193" s="267" t="s">
        <v>191</v>
      </c>
      <c r="E193" s="263">
        <v>238</v>
      </c>
      <c r="F193" s="263">
        <v>216</v>
      </c>
      <c r="G193" s="263">
        <v>163</v>
      </c>
      <c r="H193" s="257">
        <v>65</v>
      </c>
      <c r="I193" s="257">
        <v>124</v>
      </c>
      <c r="J193" s="260">
        <v>1.3140000000000001</v>
      </c>
      <c r="K193" s="261" t="s">
        <v>849</v>
      </c>
      <c r="L193" s="511">
        <v>2268.35</v>
      </c>
      <c r="M193" s="268" t="s">
        <v>192</v>
      </c>
      <c r="N193" s="869" t="s">
        <v>199</v>
      </c>
      <c r="O193" s="254"/>
      <c r="P193" s="269" t="s">
        <v>665</v>
      </c>
      <c r="Q193" s="269" t="s">
        <v>1103</v>
      </c>
    </row>
    <row r="194" spans="1:17" s="293" customFormat="1">
      <c r="A194" s="257">
        <v>5</v>
      </c>
      <c r="B194" s="257" t="s">
        <v>281</v>
      </c>
      <c r="C194" s="257" t="s">
        <v>282</v>
      </c>
      <c r="D194" s="267" t="s">
        <v>191</v>
      </c>
      <c r="E194" s="263">
        <v>238</v>
      </c>
      <c r="F194" s="263">
        <v>216</v>
      </c>
      <c r="G194" s="263">
        <v>163</v>
      </c>
      <c r="H194" s="257">
        <v>65</v>
      </c>
      <c r="I194" s="257">
        <v>124</v>
      </c>
      <c r="J194" s="260">
        <v>1.3140000000000001</v>
      </c>
      <c r="K194" s="261" t="s">
        <v>849</v>
      </c>
      <c r="L194" s="511">
        <v>2312.42</v>
      </c>
      <c r="M194" s="268" t="s">
        <v>192</v>
      </c>
      <c r="N194" s="869" t="s">
        <v>199</v>
      </c>
      <c r="O194" s="297"/>
      <c r="P194" s="269" t="s">
        <v>665</v>
      </c>
      <c r="Q194" s="269" t="s">
        <v>1103</v>
      </c>
    </row>
    <row r="195" spans="1:17" s="293" customFormat="1">
      <c r="A195" s="257">
        <v>6</v>
      </c>
      <c r="B195" s="257" t="s">
        <v>747</v>
      </c>
      <c r="C195" s="257" t="s">
        <v>751</v>
      </c>
      <c r="D195" s="267" t="s">
        <v>191</v>
      </c>
      <c r="E195" s="263">
        <v>238</v>
      </c>
      <c r="F195" s="263">
        <v>216</v>
      </c>
      <c r="G195" s="263">
        <v>163</v>
      </c>
      <c r="H195" s="257">
        <v>65</v>
      </c>
      <c r="I195" s="257">
        <v>124</v>
      </c>
      <c r="J195" s="260">
        <v>1.3140000000000001</v>
      </c>
      <c r="K195" s="261" t="s">
        <v>849</v>
      </c>
      <c r="L195" s="511">
        <v>2209.64</v>
      </c>
      <c r="M195" s="268" t="s">
        <v>192</v>
      </c>
      <c r="N195" s="869" t="s">
        <v>199</v>
      </c>
      <c r="O195" s="297"/>
      <c r="P195" s="269" t="s">
        <v>665</v>
      </c>
      <c r="Q195" s="269" t="s">
        <v>1103</v>
      </c>
    </row>
    <row r="196" spans="1:17" s="293" customFormat="1">
      <c r="A196" s="257">
        <v>7</v>
      </c>
      <c r="B196" s="257" t="s">
        <v>748</v>
      </c>
      <c r="C196" s="257" t="s">
        <v>752</v>
      </c>
      <c r="D196" s="267" t="s">
        <v>191</v>
      </c>
      <c r="E196" s="263">
        <v>238</v>
      </c>
      <c r="F196" s="263">
        <v>216</v>
      </c>
      <c r="G196" s="263">
        <v>163</v>
      </c>
      <c r="H196" s="257">
        <v>65</v>
      </c>
      <c r="I196" s="257">
        <v>124</v>
      </c>
      <c r="J196" s="260">
        <v>1.3140000000000001</v>
      </c>
      <c r="K196" s="261" t="s">
        <v>849</v>
      </c>
      <c r="L196" s="511">
        <v>2209.64</v>
      </c>
      <c r="M196" s="268" t="s">
        <v>192</v>
      </c>
      <c r="N196" s="869" t="s">
        <v>199</v>
      </c>
      <c r="O196" s="297"/>
      <c r="P196" s="269" t="s">
        <v>665</v>
      </c>
      <c r="Q196" s="269" t="s">
        <v>1103</v>
      </c>
    </row>
    <row r="197" spans="1:17" s="293" customFormat="1">
      <c r="A197" s="257">
        <v>8</v>
      </c>
      <c r="B197" s="257" t="s">
        <v>283</v>
      </c>
      <c r="C197" s="257" t="s">
        <v>284</v>
      </c>
      <c r="D197" s="267" t="s">
        <v>191</v>
      </c>
      <c r="E197" s="263">
        <v>238</v>
      </c>
      <c r="F197" s="263">
        <v>216</v>
      </c>
      <c r="G197" s="263">
        <v>163</v>
      </c>
      <c r="H197" s="257">
        <v>65</v>
      </c>
      <c r="I197" s="257">
        <v>124</v>
      </c>
      <c r="J197" s="260">
        <v>1.3140000000000001</v>
      </c>
      <c r="K197" s="261" t="s">
        <v>849</v>
      </c>
      <c r="L197" s="511">
        <v>2401.4899999999998</v>
      </c>
      <c r="M197" s="268" t="s">
        <v>192</v>
      </c>
      <c r="N197" s="869" t="s">
        <v>199</v>
      </c>
      <c r="O197" s="297"/>
      <c r="P197" s="269" t="s">
        <v>665</v>
      </c>
      <c r="Q197" s="269" t="s">
        <v>1103</v>
      </c>
    </row>
    <row r="198" spans="1:17" s="293" customFormat="1">
      <c r="A198" s="257">
        <v>9</v>
      </c>
      <c r="B198" s="257" t="s">
        <v>271</v>
      </c>
      <c r="C198" s="257" t="s">
        <v>272</v>
      </c>
      <c r="D198" s="267" t="s">
        <v>191</v>
      </c>
      <c r="E198" s="263">
        <v>254</v>
      </c>
      <c r="F198" s="263">
        <v>229</v>
      </c>
      <c r="G198" s="263">
        <v>163</v>
      </c>
      <c r="H198" s="257">
        <v>70</v>
      </c>
      <c r="I198" s="257">
        <v>130</v>
      </c>
      <c r="J198" s="260">
        <v>1.484</v>
      </c>
      <c r="K198" s="261" t="s">
        <v>849</v>
      </c>
      <c r="L198" s="511">
        <v>2511.65</v>
      </c>
      <c r="M198" s="268" t="s">
        <v>192</v>
      </c>
      <c r="N198" s="869" t="s">
        <v>199</v>
      </c>
      <c r="O198" s="254"/>
      <c r="P198" s="269" t="s">
        <v>665</v>
      </c>
      <c r="Q198" s="269" t="s">
        <v>1103</v>
      </c>
    </row>
    <row r="199" spans="1:17" s="293" customFormat="1">
      <c r="A199" s="257">
        <v>10</v>
      </c>
      <c r="B199" s="257" t="s">
        <v>273</v>
      </c>
      <c r="C199" s="257" t="s">
        <v>274</v>
      </c>
      <c r="D199" s="267" t="s">
        <v>191</v>
      </c>
      <c r="E199" s="263">
        <v>254</v>
      </c>
      <c r="F199" s="263">
        <v>229</v>
      </c>
      <c r="G199" s="263">
        <v>163</v>
      </c>
      <c r="H199" s="257">
        <v>70</v>
      </c>
      <c r="I199" s="257">
        <v>130</v>
      </c>
      <c r="J199" s="260">
        <v>1.484</v>
      </c>
      <c r="K199" s="261" t="s">
        <v>849</v>
      </c>
      <c r="L199" s="511">
        <v>2555.37</v>
      </c>
      <c r="M199" s="268" t="s">
        <v>192</v>
      </c>
      <c r="N199" s="869" t="s">
        <v>199</v>
      </c>
      <c r="O199" s="254"/>
      <c r="P199" s="269" t="s">
        <v>665</v>
      </c>
      <c r="Q199" s="269" t="s">
        <v>1103</v>
      </c>
    </row>
    <row r="200" spans="1:17" s="297" customFormat="1">
      <c r="A200" s="257">
        <v>11</v>
      </c>
      <c r="B200" s="257" t="s">
        <v>749</v>
      </c>
      <c r="C200" s="257" t="s">
        <v>753</v>
      </c>
      <c r="D200" s="267" t="s">
        <v>191</v>
      </c>
      <c r="E200" s="263">
        <v>254</v>
      </c>
      <c r="F200" s="263">
        <v>229</v>
      </c>
      <c r="G200" s="263">
        <v>163</v>
      </c>
      <c r="H200" s="257">
        <v>70</v>
      </c>
      <c r="I200" s="257">
        <v>130</v>
      </c>
      <c r="J200" s="260">
        <v>1.484</v>
      </c>
      <c r="K200" s="261" t="s">
        <v>849</v>
      </c>
      <c r="L200" s="511">
        <v>2438.41</v>
      </c>
      <c r="M200" s="268" t="s">
        <v>192</v>
      </c>
      <c r="N200" s="869" t="s">
        <v>199</v>
      </c>
      <c r="O200" s="254"/>
      <c r="P200" s="269" t="s">
        <v>665</v>
      </c>
      <c r="Q200" s="269" t="s">
        <v>1103</v>
      </c>
    </row>
    <row r="201" spans="1:17" s="297" customFormat="1">
      <c r="A201" s="257">
        <v>12</v>
      </c>
      <c r="B201" s="257" t="s">
        <v>750</v>
      </c>
      <c r="C201" s="257" t="s">
        <v>754</v>
      </c>
      <c r="D201" s="267" t="s">
        <v>191</v>
      </c>
      <c r="E201" s="263">
        <v>254</v>
      </c>
      <c r="F201" s="263">
        <v>229</v>
      </c>
      <c r="G201" s="263">
        <v>163</v>
      </c>
      <c r="H201" s="257">
        <v>70</v>
      </c>
      <c r="I201" s="257">
        <v>130</v>
      </c>
      <c r="J201" s="260">
        <v>1.484</v>
      </c>
      <c r="K201" s="261" t="s">
        <v>849</v>
      </c>
      <c r="L201" s="511">
        <v>2438.41</v>
      </c>
      <c r="M201" s="268" t="s">
        <v>192</v>
      </c>
      <c r="N201" s="869" t="s">
        <v>199</v>
      </c>
      <c r="O201" s="254"/>
      <c r="P201" s="269" t="s">
        <v>665</v>
      </c>
      <c r="Q201" s="269" t="s">
        <v>1103</v>
      </c>
    </row>
    <row r="202" spans="1:17" s="297" customFormat="1">
      <c r="A202" s="257">
        <v>13</v>
      </c>
      <c r="B202" s="257" t="s">
        <v>275</v>
      </c>
      <c r="C202" s="257" t="s">
        <v>276</v>
      </c>
      <c r="D202" s="267" t="s">
        <v>191</v>
      </c>
      <c r="E202" s="263">
        <v>254</v>
      </c>
      <c r="F202" s="263">
        <v>229</v>
      </c>
      <c r="G202" s="263">
        <v>163</v>
      </c>
      <c r="H202" s="257">
        <v>70</v>
      </c>
      <c r="I202" s="257">
        <v>130</v>
      </c>
      <c r="J202" s="260">
        <v>1.484</v>
      </c>
      <c r="K202" s="261" t="s">
        <v>849</v>
      </c>
      <c r="L202" s="511">
        <v>2653.84</v>
      </c>
      <c r="M202" s="268" t="s">
        <v>192</v>
      </c>
      <c r="N202" s="869" t="s">
        <v>199</v>
      </c>
      <c r="O202" s="254"/>
      <c r="P202" s="269" t="s">
        <v>665</v>
      </c>
      <c r="Q202" s="269" t="s">
        <v>1103</v>
      </c>
    </row>
    <row r="203" spans="1:17" s="297" customFormat="1">
      <c r="A203" s="257">
        <v>14</v>
      </c>
      <c r="B203" s="257" t="s">
        <v>308</v>
      </c>
      <c r="C203" s="257" t="s">
        <v>309</v>
      </c>
      <c r="D203" s="267" t="s">
        <v>191</v>
      </c>
      <c r="E203" s="263">
        <v>254</v>
      </c>
      <c r="F203" s="263">
        <v>229</v>
      </c>
      <c r="G203" s="263">
        <v>163</v>
      </c>
      <c r="H203" s="257">
        <v>70</v>
      </c>
      <c r="I203" s="257">
        <v>130</v>
      </c>
      <c r="J203" s="260">
        <v>1.484</v>
      </c>
      <c r="K203" s="261" t="s">
        <v>849</v>
      </c>
      <c r="L203" s="511">
        <v>2560.27</v>
      </c>
      <c r="M203" s="268" t="s">
        <v>192</v>
      </c>
      <c r="N203" s="869" t="s">
        <v>199</v>
      </c>
      <c r="O203" s="254"/>
      <c r="P203" s="269" t="s">
        <v>665</v>
      </c>
      <c r="Q203" s="269" t="s">
        <v>1103</v>
      </c>
    </row>
    <row r="204" spans="1:17" s="293" customFormat="1">
      <c r="A204" s="257">
        <v>15</v>
      </c>
      <c r="B204" s="257" t="s">
        <v>760</v>
      </c>
      <c r="C204" s="257" t="s">
        <v>761</v>
      </c>
      <c r="D204" s="267" t="s">
        <v>191</v>
      </c>
      <c r="E204" s="263">
        <v>259</v>
      </c>
      <c r="F204" s="263">
        <v>234</v>
      </c>
      <c r="G204" s="263">
        <v>163</v>
      </c>
      <c r="H204" s="257">
        <v>70</v>
      </c>
      <c r="I204" s="257">
        <v>130</v>
      </c>
      <c r="J204" s="260">
        <v>1.484</v>
      </c>
      <c r="K204" s="261" t="s">
        <v>849</v>
      </c>
      <c r="L204" s="511">
        <v>2969.83</v>
      </c>
      <c r="M204" s="268" t="s">
        <v>192</v>
      </c>
      <c r="N204" s="869" t="s">
        <v>199</v>
      </c>
      <c r="O204" s="254"/>
      <c r="P204" s="269" t="s">
        <v>665</v>
      </c>
      <c r="Q204" s="269" t="s">
        <v>1103</v>
      </c>
    </row>
    <row r="205" spans="1:17" s="297" customFormat="1">
      <c r="A205" s="257">
        <v>16</v>
      </c>
      <c r="B205" s="257" t="s">
        <v>285</v>
      </c>
      <c r="C205" s="257" t="s">
        <v>286</v>
      </c>
      <c r="D205" s="267" t="s">
        <v>191</v>
      </c>
      <c r="E205" s="263">
        <v>238</v>
      </c>
      <c r="F205" s="263">
        <v>216</v>
      </c>
      <c r="G205" s="263">
        <v>163</v>
      </c>
      <c r="H205" s="257">
        <v>65</v>
      </c>
      <c r="I205" s="257">
        <v>124</v>
      </c>
      <c r="J205" s="260">
        <v>1.3140000000000001</v>
      </c>
      <c r="K205" s="261" t="s">
        <v>849</v>
      </c>
      <c r="L205" s="511">
        <v>2442.09</v>
      </c>
      <c r="M205" s="268" t="s">
        <v>192</v>
      </c>
      <c r="N205" s="869" t="s">
        <v>199</v>
      </c>
      <c r="O205" s="254"/>
      <c r="P205" s="269" t="s">
        <v>665</v>
      </c>
      <c r="Q205" s="269" t="s">
        <v>1103</v>
      </c>
    </row>
    <row r="206" spans="1:17" s="297" customFormat="1">
      <c r="A206" s="257">
        <v>17</v>
      </c>
      <c r="B206" s="257" t="s">
        <v>277</v>
      </c>
      <c r="C206" s="257" t="s">
        <v>278</v>
      </c>
      <c r="D206" s="267" t="s">
        <v>191</v>
      </c>
      <c r="E206" s="263">
        <v>254</v>
      </c>
      <c r="F206" s="263">
        <v>229</v>
      </c>
      <c r="G206" s="263">
        <v>163</v>
      </c>
      <c r="H206" s="257">
        <v>70</v>
      </c>
      <c r="I206" s="257">
        <v>130</v>
      </c>
      <c r="J206" s="260">
        <v>1.484</v>
      </c>
      <c r="K206" s="261" t="s">
        <v>849</v>
      </c>
      <c r="L206" s="511">
        <v>2697.53</v>
      </c>
      <c r="M206" s="268" t="s">
        <v>192</v>
      </c>
      <c r="N206" s="869" t="s">
        <v>199</v>
      </c>
      <c r="O206" s="254"/>
      <c r="P206" s="269" t="s">
        <v>665</v>
      </c>
      <c r="Q206" s="269" t="s">
        <v>1103</v>
      </c>
    </row>
    <row r="207" spans="1:17" s="297" customFormat="1">
      <c r="A207" s="257">
        <v>18</v>
      </c>
      <c r="B207" s="257" t="s">
        <v>712</v>
      </c>
      <c r="C207" s="257" t="s">
        <v>716</v>
      </c>
      <c r="D207" s="267" t="s">
        <v>191</v>
      </c>
      <c r="E207" s="263">
        <v>238</v>
      </c>
      <c r="F207" s="263">
        <v>216</v>
      </c>
      <c r="G207" s="263">
        <v>163</v>
      </c>
      <c r="H207" s="257">
        <v>65</v>
      </c>
      <c r="I207" s="257">
        <v>124</v>
      </c>
      <c r="J207" s="260">
        <v>1.3140000000000001</v>
      </c>
      <c r="K207" s="261" t="s">
        <v>849</v>
      </c>
      <c r="L207" s="511">
        <v>2665.96</v>
      </c>
      <c r="M207" s="268" t="s">
        <v>192</v>
      </c>
      <c r="N207" s="869" t="s">
        <v>199</v>
      </c>
      <c r="O207" s="254"/>
      <c r="P207" s="269" t="s">
        <v>665</v>
      </c>
      <c r="Q207" s="269" t="s">
        <v>1103</v>
      </c>
    </row>
    <row r="208" spans="1:17" s="297" customFormat="1">
      <c r="A208" s="257">
        <v>19</v>
      </c>
      <c r="B208" s="257" t="s">
        <v>759</v>
      </c>
      <c r="C208" s="257" t="s">
        <v>762</v>
      </c>
      <c r="D208" s="267" t="s">
        <v>191</v>
      </c>
      <c r="E208" s="263">
        <v>243</v>
      </c>
      <c r="F208" s="263">
        <v>221</v>
      </c>
      <c r="G208" s="263">
        <v>163</v>
      </c>
      <c r="H208" s="257">
        <v>65</v>
      </c>
      <c r="I208" s="257">
        <v>124</v>
      </c>
      <c r="J208" s="260">
        <v>1.3140000000000001</v>
      </c>
      <c r="K208" s="261" t="s">
        <v>849</v>
      </c>
      <c r="L208" s="511">
        <v>2710.22</v>
      </c>
      <c r="M208" s="268" t="s">
        <v>192</v>
      </c>
      <c r="N208" s="869" t="s">
        <v>199</v>
      </c>
      <c r="O208" s="254"/>
      <c r="P208" s="269" t="s">
        <v>665</v>
      </c>
      <c r="Q208" s="269" t="s">
        <v>1103</v>
      </c>
    </row>
    <row r="209" spans="1:17" s="297" customFormat="1">
      <c r="A209" s="257">
        <v>20</v>
      </c>
      <c r="B209" s="257" t="s">
        <v>713</v>
      </c>
      <c r="C209" s="257" t="s">
        <v>717</v>
      </c>
      <c r="D209" s="267" t="s">
        <v>191</v>
      </c>
      <c r="E209" s="263">
        <v>243</v>
      </c>
      <c r="F209" s="263">
        <v>221</v>
      </c>
      <c r="G209" s="263">
        <v>163</v>
      </c>
      <c r="H209" s="257">
        <v>65</v>
      </c>
      <c r="I209" s="257">
        <v>124</v>
      </c>
      <c r="J209" s="260">
        <v>1.3140000000000001</v>
      </c>
      <c r="K209" s="261" t="s">
        <v>849</v>
      </c>
      <c r="L209" s="511">
        <v>2798.66</v>
      </c>
      <c r="M209" s="268" t="s">
        <v>192</v>
      </c>
      <c r="N209" s="869" t="s">
        <v>199</v>
      </c>
      <c r="O209" s="254"/>
      <c r="P209" s="269" t="s">
        <v>665</v>
      </c>
      <c r="Q209" s="269" t="s">
        <v>1103</v>
      </c>
    </row>
    <row r="210" spans="1:17" s="297" customFormat="1">
      <c r="A210" s="257">
        <v>21</v>
      </c>
      <c r="B210" s="257" t="s">
        <v>829</v>
      </c>
      <c r="C210" s="257" t="s">
        <v>831</v>
      </c>
      <c r="D210" s="267" t="s">
        <v>191</v>
      </c>
      <c r="E210" s="263">
        <v>243</v>
      </c>
      <c r="F210" s="263">
        <v>221</v>
      </c>
      <c r="G210" s="263">
        <v>163</v>
      </c>
      <c r="H210" s="257">
        <v>65</v>
      </c>
      <c r="I210" s="257">
        <v>124</v>
      </c>
      <c r="J210" s="260">
        <v>1.3140000000000001</v>
      </c>
      <c r="K210" s="261" t="s">
        <v>849</v>
      </c>
      <c r="L210" s="511">
        <v>2839.31</v>
      </c>
      <c r="M210" s="268" t="s">
        <v>192</v>
      </c>
      <c r="N210" s="869" t="s">
        <v>199</v>
      </c>
      <c r="P210" s="269" t="s">
        <v>665</v>
      </c>
      <c r="Q210" s="269" t="s">
        <v>1103</v>
      </c>
    </row>
    <row r="211" spans="1:17" s="297" customFormat="1">
      <c r="A211" s="257">
        <v>22</v>
      </c>
      <c r="B211" s="257" t="s">
        <v>714</v>
      </c>
      <c r="C211" s="257" t="s">
        <v>718</v>
      </c>
      <c r="D211" s="267" t="s">
        <v>191</v>
      </c>
      <c r="E211" s="263">
        <v>254</v>
      </c>
      <c r="F211" s="263">
        <v>229</v>
      </c>
      <c r="G211" s="263">
        <v>163</v>
      </c>
      <c r="H211" s="257">
        <v>70</v>
      </c>
      <c r="I211" s="257">
        <v>130</v>
      </c>
      <c r="J211" s="260">
        <v>1.484</v>
      </c>
      <c r="K211" s="261" t="s">
        <v>849</v>
      </c>
      <c r="L211" s="511">
        <v>2921.12</v>
      </c>
      <c r="M211" s="268" t="s">
        <v>192</v>
      </c>
      <c r="N211" s="869" t="s">
        <v>199</v>
      </c>
      <c r="P211" s="269" t="s">
        <v>665</v>
      </c>
      <c r="Q211" s="269" t="s">
        <v>1103</v>
      </c>
    </row>
    <row r="212" spans="1:17" s="297" customFormat="1">
      <c r="A212" s="257">
        <v>23</v>
      </c>
      <c r="B212" s="257" t="s">
        <v>757</v>
      </c>
      <c r="C212" s="257" t="s">
        <v>758</v>
      </c>
      <c r="D212" s="267" t="s">
        <v>191</v>
      </c>
      <c r="E212" s="263">
        <v>259</v>
      </c>
      <c r="F212" s="263">
        <v>234</v>
      </c>
      <c r="G212" s="263">
        <v>163</v>
      </c>
      <c r="H212" s="257">
        <v>70</v>
      </c>
      <c r="I212" s="257">
        <v>130</v>
      </c>
      <c r="J212" s="260">
        <v>1.484</v>
      </c>
      <c r="K212" s="261" t="s">
        <v>849</v>
      </c>
      <c r="L212" s="511">
        <v>2964.84</v>
      </c>
      <c r="M212" s="268" t="s">
        <v>192</v>
      </c>
      <c r="N212" s="869" t="s">
        <v>199</v>
      </c>
      <c r="P212" s="269" t="s">
        <v>665</v>
      </c>
      <c r="Q212" s="269" t="s">
        <v>1103</v>
      </c>
    </row>
    <row r="213" spans="1:17" s="297" customFormat="1">
      <c r="A213" s="257">
        <v>24</v>
      </c>
      <c r="B213" s="257" t="s">
        <v>715</v>
      </c>
      <c r="C213" s="257" t="s">
        <v>719</v>
      </c>
      <c r="D213" s="267" t="s">
        <v>191</v>
      </c>
      <c r="E213" s="263">
        <v>259</v>
      </c>
      <c r="F213" s="263">
        <v>234</v>
      </c>
      <c r="G213" s="263">
        <v>163</v>
      </c>
      <c r="H213" s="257">
        <v>70</v>
      </c>
      <c r="I213" s="257">
        <v>130</v>
      </c>
      <c r="J213" s="260">
        <v>1.484</v>
      </c>
      <c r="K213" s="261" t="s">
        <v>849</v>
      </c>
      <c r="L213" s="511">
        <v>3062.68</v>
      </c>
      <c r="M213" s="268" t="s">
        <v>192</v>
      </c>
      <c r="N213" s="869" t="s">
        <v>199</v>
      </c>
      <c r="O213" s="254"/>
      <c r="P213" s="269" t="s">
        <v>665</v>
      </c>
      <c r="Q213" s="269" t="s">
        <v>1103</v>
      </c>
    </row>
    <row r="214" spans="1:17" s="297" customFormat="1">
      <c r="A214" s="257">
        <v>25</v>
      </c>
      <c r="B214" s="257" t="s">
        <v>828</v>
      </c>
      <c r="C214" s="257" t="s">
        <v>832</v>
      </c>
      <c r="D214" s="267" t="s">
        <v>191</v>
      </c>
      <c r="E214" s="263">
        <v>259</v>
      </c>
      <c r="F214" s="263">
        <v>234</v>
      </c>
      <c r="G214" s="263">
        <v>163</v>
      </c>
      <c r="H214" s="257">
        <v>70</v>
      </c>
      <c r="I214" s="257">
        <v>130</v>
      </c>
      <c r="J214" s="260">
        <v>1.48</v>
      </c>
      <c r="K214" s="261" t="s">
        <v>849</v>
      </c>
      <c r="L214" s="511">
        <v>3106.4</v>
      </c>
      <c r="M214" s="268" t="s">
        <v>192</v>
      </c>
      <c r="N214" s="869" t="s">
        <v>199</v>
      </c>
      <c r="O214" s="254"/>
      <c r="P214" s="269" t="s">
        <v>665</v>
      </c>
      <c r="Q214" s="269" t="s">
        <v>1103</v>
      </c>
    </row>
    <row r="215" spans="1:17" s="297" customFormat="1">
      <c r="A215" s="257">
        <v>26</v>
      </c>
      <c r="B215" s="257" t="s">
        <v>254</v>
      </c>
      <c r="C215" s="257" t="s">
        <v>255</v>
      </c>
      <c r="D215" s="267" t="s">
        <v>191</v>
      </c>
      <c r="E215" s="263">
        <v>223</v>
      </c>
      <c r="F215" s="263">
        <v>205</v>
      </c>
      <c r="G215" s="263">
        <v>156</v>
      </c>
      <c r="H215" s="257">
        <v>68</v>
      </c>
      <c r="I215" s="257">
        <v>119</v>
      </c>
      <c r="J215" s="260">
        <v>1.262</v>
      </c>
      <c r="K215" s="261" t="s">
        <v>849</v>
      </c>
      <c r="L215" s="511">
        <v>2856.61</v>
      </c>
      <c r="M215" s="268" t="s">
        <v>192</v>
      </c>
      <c r="N215" s="869" t="s">
        <v>199</v>
      </c>
      <c r="O215" s="254"/>
      <c r="P215" s="269" t="s">
        <v>664</v>
      </c>
      <c r="Q215" s="269" t="s">
        <v>1117</v>
      </c>
    </row>
    <row r="216" spans="1:17" s="297" customFormat="1">
      <c r="A216" s="257">
        <v>27</v>
      </c>
      <c r="B216" s="257" t="s">
        <v>246</v>
      </c>
      <c r="C216" s="257" t="s">
        <v>247</v>
      </c>
      <c r="D216" s="267" t="s">
        <v>191</v>
      </c>
      <c r="E216" s="263">
        <v>223</v>
      </c>
      <c r="F216" s="263">
        <v>205</v>
      </c>
      <c r="G216" s="263">
        <v>156</v>
      </c>
      <c r="H216" s="257">
        <v>68</v>
      </c>
      <c r="I216" s="257">
        <v>119</v>
      </c>
      <c r="J216" s="260">
        <v>1.262</v>
      </c>
      <c r="K216" s="261" t="s">
        <v>849</v>
      </c>
      <c r="L216" s="511">
        <v>2856.95</v>
      </c>
      <c r="M216" s="268" t="s">
        <v>192</v>
      </c>
      <c r="N216" s="869" t="s">
        <v>199</v>
      </c>
      <c r="O216" s="254"/>
      <c r="P216" s="269" t="s">
        <v>664</v>
      </c>
      <c r="Q216" s="269" t="s">
        <v>1117</v>
      </c>
    </row>
    <row r="217" spans="1:17" s="297" customFormat="1">
      <c r="A217" s="257">
        <v>28</v>
      </c>
      <c r="B217" s="257" t="s">
        <v>250</v>
      </c>
      <c r="C217" s="257" t="s">
        <v>251</v>
      </c>
      <c r="D217" s="267" t="s">
        <v>191</v>
      </c>
      <c r="E217" s="263">
        <v>223</v>
      </c>
      <c r="F217" s="263">
        <v>205</v>
      </c>
      <c r="G217" s="263">
        <v>156</v>
      </c>
      <c r="H217" s="257">
        <v>68</v>
      </c>
      <c r="I217" s="257">
        <v>119</v>
      </c>
      <c r="J217" s="260">
        <v>1.262</v>
      </c>
      <c r="K217" s="261" t="s">
        <v>849</v>
      </c>
      <c r="L217" s="511">
        <v>2855.62</v>
      </c>
      <c r="M217" s="268" t="s">
        <v>192</v>
      </c>
      <c r="N217" s="869" t="s">
        <v>199</v>
      </c>
      <c r="P217" s="269" t="s">
        <v>664</v>
      </c>
      <c r="Q217" s="269" t="s">
        <v>1117</v>
      </c>
    </row>
    <row r="218" spans="1:17" s="297" customFormat="1">
      <c r="A218" s="257">
        <v>29</v>
      </c>
      <c r="B218" s="257" t="s">
        <v>256</v>
      </c>
      <c r="C218" s="257" t="s">
        <v>257</v>
      </c>
      <c r="D218" s="267" t="s">
        <v>191</v>
      </c>
      <c r="E218" s="263">
        <v>223</v>
      </c>
      <c r="F218" s="263">
        <v>205</v>
      </c>
      <c r="G218" s="263">
        <v>156</v>
      </c>
      <c r="H218" s="257">
        <v>68</v>
      </c>
      <c r="I218" s="257">
        <v>119</v>
      </c>
      <c r="J218" s="260">
        <v>1.262</v>
      </c>
      <c r="K218" s="261" t="s">
        <v>849</v>
      </c>
      <c r="L218" s="511">
        <v>3025.22</v>
      </c>
      <c r="M218" s="268" t="s">
        <v>192</v>
      </c>
      <c r="N218" s="869" t="s">
        <v>199</v>
      </c>
      <c r="O218" s="254"/>
      <c r="P218" s="269" t="s">
        <v>664</v>
      </c>
      <c r="Q218" s="269" t="s">
        <v>1117</v>
      </c>
    </row>
    <row r="219" spans="1:17" s="297" customFormat="1">
      <c r="A219" s="257">
        <v>30</v>
      </c>
      <c r="B219" s="257" t="s">
        <v>248</v>
      </c>
      <c r="C219" s="257" t="s">
        <v>249</v>
      </c>
      <c r="D219" s="267" t="s">
        <v>191</v>
      </c>
      <c r="E219" s="263">
        <v>223</v>
      </c>
      <c r="F219" s="263">
        <v>205</v>
      </c>
      <c r="G219" s="263">
        <v>156</v>
      </c>
      <c r="H219" s="257">
        <v>68</v>
      </c>
      <c r="I219" s="257">
        <v>119</v>
      </c>
      <c r="J219" s="260">
        <v>1.262</v>
      </c>
      <c r="K219" s="261" t="s">
        <v>849</v>
      </c>
      <c r="L219" s="511">
        <v>3025.54</v>
      </c>
      <c r="M219" s="268" t="s">
        <v>192</v>
      </c>
      <c r="N219" s="869" t="s">
        <v>199</v>
      </c>
      <c r="O219" s="254"/>
      <c r="P219" s="269" t="s">
        <v>664</v>
      </c>
      <c r="Q219" s="269" t="s">
        <v>1117</v>
      </c>
    </row>
    <row r="220" spans="1:17" s="297" customFormat="1">
      <c r="A220" s="257">
        <v>31</v>
      </c>
      <c r="B220" s="257" t="s">
        <v>252</v>
      </c>
      <c r="C220" s="257" t="s">
        <v>253</v>
      </c>
      <c r="D220" s="267" t="s">
        <v>191</v>
      </c>
      <c r="E220" s="263">
        <v>223</v>
      </c>
      <c r="F220" s="263">
        <v>205</v>
      </c>
      <c r="G220" s="263">
        <v>156</v>
      </c>
      <c r="H220" s="257">
        <v>68</v>
      </c>
      <c r="I220" s="257">
        <v>119</v>
      </c>
      <c r="J220" s="260">
        <v>1.262</v>
      </c>
      <c r="K220" s="261" t="s">
        <v>849</v>
      </c>
      <c r="L220" s="511">
        <v>3024.47</v>
      </c>
      <c r="M220" s="268" t="s">
        <v>192</v>
      </c>
      <c r="N220" s="869" t="s">
        <v>199</v>
      </c>
      <c r="O220" s="254"/>
      <c r="P220" s="269" t="s">
        <v>664</v>
      </c>
      <c r="Q220" s="269" t="s">
        <v>1117</v>
      </c>
    </row>
    <row r="221" spans="1:17" s="297" customFormat="1">
      <c r="A221" s="257">
        <v>32</v>
      </c>
      <c r="B221" s="257" t="s">
        <v>566</v>
      </c>
      <c r="C221" s="257" t="s">
        <v>24</v>
      </c>
      <c r="D221" s="267" t="s">
        <v>191</v>
      </c>
      <c r="E221" s="263">
        <v>223</v>
      </c>
      <c r="F221" s="263">
        <v>205</v>
      </c>
      <c r="G221" s="263">
        <v>156</v>
      </c>
      <c r="H221" s="257">
        <v>68</v>
      </c>
      <c r="I221" s="257">
        <v>119</v>
      </c>
      <c r="J221" s="260">
        <v>1.262</v>
      </c>
      <c r="K221" s="261" t="s">
        <v>849</v>
      </c>
      <c r="L221" s="511">
        <v>0</v>
      </c>
      <c r="M221" s="268" t="s">
        <v>192</v>
      </c>
      <c r="N221" s="869" t="s">
        <v>199</v>
      </c>
      <c r="P221" s="269" t="s">
        <v>664</v>
      </c>
      <c r="Q221" s="269" t="s">
        <v>1117</v>
      </c>
    </row>
    <row r="222" spans="1:17" s="297" customFormat="1">
      <c r="A222" s="257">
        <v>33</v>
      </c>
      <c r="B222" s="257" t="s">
        <v>855</v>
      </c>
      <c r="C222" s="257" t="s">
        <v>851</v>
      </c>
      <c r="D222" s="267" t="s">
        <v>191</v>
      </c>
      <c r="E222" s="263">
        <v>232</v>
      </c>
      <c r="F222" s="263">
        <v>212</v>
      </c>
      <c r="G222" s="263">
        <v>156</v>
      </c>
      <c r="H222" s="257">
        <v>68</v>
      </c>
      <c r="I222" s="257">
        <v>119</v>
      </c>
      <c r="J222" s="260">
        <v>1.262</v>
      </c>
      <c r="K222" s="261" t="s">
        <v>849</v>
      </c>
      <c r="L222" s="511">
        <v>3372.18</v>
      </c>
      <c r="M222" s="291" t="s">
        <v>192</v>
      </c>
      <c r="N222" s="869" t="s">
        <v>199</v>
      </c>
      <c r="P222" s="269" t="s">
        <v>664</v>
      </c>
      <c r="Q222" s="269" t="s">
        <v>1117</v>
      </c>
    </row>
    <row r="223" spans="1:17" s="297" customFormat="1">
      <c r="A223" s="257">
        <v>34</v>
      </c>
      <c r="B223" s="257" t="s">
        <v>267</v>
      </c>
      <c r="C223" s="257" t="s">
        <v>268</v>
      </c>
      <c r="D223" s="267" t="s">
        <v>191</v>
      </c>
      <c r="E223" s="263">
        <v>262</v>
      </c>
      <c r="F223" s="263">
        <v>242</v>
      </c>
      <c r="G223" s="263">
        <v>164</v>
      </c>
      <c r="H223" s="257">
        <v>73</v>
      </c>
      <c r="I223" s="257">
        <v>126</v>
      </c>
      <c r="J223" s="260">
        <v>1.518</v>
      </c>
      <c r="K223" s="261" t="s">
        <v>849</v>
      </c>
      <c r="L223" s="511">
        <v>3084.04</v>
      </c>
      <c r="M223" s="291" t="s">
        <v>192</v>
      </c>
      <c r="N223" s="869" t="s">
        <v>199</v>
      </c>
      <c r="O223" s="254"/>
      <c r="P223" s="269" t="s">
        <v>664</v>
      </c>
      <c r="Q223" s="269" t="s">
        <v>1117</v>
      </c>
    </row>
    <row r="224" spans="1:17" s="297" customFormat="1">
      <c r="A224" s="257">
        <v>35</v>
      </c>
      <c r="B224" s="257" t="s">
        <v>1175</v>
      </c>
      <c r="C224" s="257" t="s">
        <v>259</v>
      </c>
      <c r="D224" s="267" t="s">
        <v>191</v>
      </c>
      <c r="E224" s="263">
        <v>262</v>
      </c>
      <c r="F224" s="263">
        <v>242</v>
      </c>
      <c r="G224" s="263">
        <v>164</v>
      </c>
      <c r="H224" s="257">
        <v>73</v>
      </c>
      <c r="I224" s="257">
        <v>126</v>
      </c>
      <c r="J224" s="260">
        <v>1.518</v>
      </c>
      <c r="K224" s="261" t="s">
        <v>849</v>
      </c>
      <c r="L224" s="511">
        <v>3082.01</v>
      </c>
      <c r="M224" s="268" t="s">
        <v>192</v>
      </c>
      <c r="N224" s="869" t="s">
        <v>199</v>
      </c>
      <c r="O224" s="254"/>
      <c r="P224" s="269" t="s">
        <v>664</v>
      </c>
      <c r="Q224" s="269" t="s">
        <v>1117</v>
      </c>
    </row>
    <row r="225" spans="1:17" s="297" customFormat="1">
      <c r="A225" s="257">
        <v>36</v>
      </c>
      <c r="B225" s="257" t="s">
        <v>1182</v>
      </c>
      <c r="C225" s="257" t="s">
        <v>263</v>
      </c>
      <c r="D225" s="267" t="s">
        <v>191</v>
      </c>
      <c r="E225" s="263">
        <v>262</v>
      </c>
      <c r="F225" s="263">
        <v>242</v>
      </c>
      <c r="G225" s="263">
        <v>164</v>
      </c>
      <c r="H225" s="257">
        <v>73</v>
      </c>
      <c r="I225" s="257">
        <v>126</v>
      </c>
      <c r="J225" s="260">
        <v>1.518</v>
      </c>
      <c r="K225" s="261" t="s">
        <v>849</v>
      </c>
      <c r="L225" s="511">
        <v>3082.41</v>
      </c>
      <c r="M225" s="268" t="s">
        <v>192</v>
      </c>
      <c r="N225" s="869" t="s">
        <v>199</v>
      </c>
      <c r="O225" s="254"/>
      <c r="P225" s="269" t="s">
        <v>664</v>
      </c>
      <c r="Q225" s="269" t="s">
        <v>1117</v>
      </c>
    </row>
    <row r="226" spans="1:17" s="297" customFormat="1">
      <c r="A226" s="257">
        <v>37</v>
      </c>
      <c r="B226" s="257" t="s">
        <v>269</v>
      </c>
      <c r="C226" s="257" t="s">
        <v>270</v>
      </c>
      <c r="D226" s="267" t="s">
        <v>191</v>
      </c>
      <c r="E226" s="263">
        <v>262</v>
      </c>
      <c r="F226" s="263">
        <v>242</v>
      </c>
      <c r="G226" s="263">
        <v>164</v>
      </c>
      <c r="H226" s="257">
        <v>73</v>
      </c>
      <c r="I226" s="257">
        <v>126</v>
      </c>
      <c r="J226" s="260">
        <v>1.518</v>
      </c>
      <c r="K226" s="261" t="s">
        <v>849</v>
      </c>
      <c r="L226" s="511">
        <v>3084.01</v>
      </c>
      <c r="M226" s="268" t="s">
        <v>192</v>
      </c>
      <c r="N226" s="869" t="s">
        <v>199</v>
      </c>
      <c r="O226" s="254"/>
      <c r="P226" s="269" t="s">
        <v>664</v>
      </c>
      <c r="Q226" s="269" t="s">
        <v>1117</v>
      </c>
    </row>
    <row r="227" spans="1:17" s="297" customFormat="1">
      <c r="A227" s="257">
        <v>38</v>
      </c>
      <c r="B227" s="257" t="s">
        <v>260</v>
      </c>
      <c r="C227" s="257" t="s">
        <v>261</v>
      </c>
      <c r="D227" s="267" t="s">
        <v>191</v>
      </c>
      <c r="E227" s="263">
        <v>262</v>
      </c>
      <c r="F227" s="263">
        <v>242</v>
      </c>
      <c r="G227" s="263">
        <v>164</v>
      </c>
      <c r="H227" s="257">
        <v>73</v>
      </c>
      <c r="I227" s="257">
        <v>126</v>
      </c>
      <c r="J227" s="260">
        <v>1.518</v>
      </c>
      <c r="K227" s="261" t="s">
        <v>849</v>
      </c>
      <c r="L227" s="511">
        <v>3081.99</v>
      </c>
      <c r="M227" s="268" t="s">
        <v>192</v>
      </c>
      <c r="N227" s="869" t="s">
        <v>199</v>
      </c>
      <c r="O227" s="254"/>
      <c r="P227" s="269" t="s">
        <v>664</v>
      </c>
      <c r="Q227" s="269" t="s">
        <v>1117</v>
      </c>
    </row>
    <row r="228" spans="1:17" s="297" customFormat="1">
      <c r="A228" s="257">
        <v>39</v>
      </c>
      <c r="B228" s="257" t="s">
        <v>264</v>
      </c>
      <c r="C228" s="257" t="s">
        <v>266</v>
      </c>
      <c r="D228" s="267" t="s">
        <v>191</v>
      </c>
      <c r="E228" s="263">
        <v>262</v>
      </c>
      <c r="F228" s="263">
        <v>242</v>
      </c>
      <c r="G228" s="263">
        <v>164</v>
      </c>
      <c r="H228" s="257">
        <v>73</v>
      </c>
      <c r="I228" s="257">
        <v>126</v>
      </c>
      <c r="J228" s="260">
        <v>1.518</v>
      </c>
      <c r="K228" s="261" t="s">
        <v>849</v>
      </c>
      <c r="L228" s="511">
        <v>3082.41</v>
      </c>
      <c r="M228" s="268" t="s">
        <v>192</v>
      </c>
      <c r="N228" s="869" t="s">
        <v>199</v>
      </c>
      <c r="O228" s="254"/>
      <c r="P228" s="269" t="s">
        <v>664</v>
      </c>
      <c r="Q228" s="269" t="s">
        <v>1117</v>
      </c>
    </row>
    <row r="229" spans="1:17" s="297" customFormat="1">
      <c r="A229" s="257">
        <v>40</v>
      </c>
      <c r="B229" s="257" t="s">
        <v>304</v>
      </c>
      <c r="C229" s="257" t="s">
        <v>305</v>
      </c>
      <c r="D229" s="267" t="s">
        <v>191</v>
      </c>
      <c r="E229" s="263">
        <v>194</v>
      </c>
      <c r="F229" s="263">
        <v>174</v>
      </c>
      <c r="G229" s="263">
        <v>157</v>
      </c>
      <c r="H229" s="257">
        <v>62</v>
      </c>
      <c r="I229" s="257">
        <v>116</v>
      </c>
      <c r="J229" s="260">
        <v>1.129</v>
      </c>
      <c r="K229" s="261" t="s">
        <v>849</v>
      </c>
      <c r="L229" s="511">
        <v>0</v>
      </c>
      <c r="M229" s="268" t="s">
        <v>192</v>
      </c>
      <c r="N229" s="869" t="s">
        <v>287</v>
      </c>
      <c r="O229" s="254"/>
      <c r="P229" s="269" t="s">
        <v>665</v>
      </c>
      <c r="Q229" s="269" t="s">
        <v>1103</v>
      </c>
    </row>
    <row r="230" spans="1:17" s="297" customFormat="1">
      <c r="A230" s="257">
        <v>41</v>
      </c>
      <c r="B230" s="257" t="s">
        <v>306</v>
      </c>
      <c r="C230" s="257" t="s">
        <v>307</v>
      </c>
      <c r="D230" s="267" t="s">
        <v>191</v>
      </c>
      <c r="E230" s="263">
        <v>215</v>
      </c>
      <c r="F230" s="263">
        <v>194</v>
      </c>
      <c r="G230" s="263">
        <v>158</v>
      </c>
      <c r="H230" s="257">
        <v>62</v>
      </c>
      <c r="I230" s="257">
        <v>121</v>
      </c>
      <c r="J230" s="260">
        <v>1.1850000000000001</v>
      </c>
      <c r="K230" s="261" t="s">
        <v>849</v>
      </c>
      <c r="L230" s="511">
        <v>0</v>
      </c>
      <c r="M230" s="268" t="s">
        <v>192</v>
      </c>
      <c r="N230" s="869" t="s">
        <v>287</v>
      </c>
      <c r="O230" s="254"/>
      <c r="P230" s="269" t="s">
        <v>665</v>
      </c>
      <c r="Q230" s="269" t="s">
        <v>1103</v>
      </c>
    </row>
    <row r="231" spans="1:17" s="297" customFormat="1">
      <c r="A231" s="257">
        <v>42</v>
      </c>
      <c r="B231" s="257" t="s">
        <v>570</v>
      </c>
      <c r="C231" s="257" t="s">
        <v>572</v>
      </c>
      <c r="D231" s="267" t="s">
        <v>191</v>
      </c>
      <c r="E231" s="263">
        <v>193</v>
      </c>
      <c r="F231" s="263">
        <v>183</v>
      </c>
      <c r="G231" s="263">
        <v>157</v>
      </c>
      <c r="H231" s="257">
        <v>62</v>
      </c>
      <c r="I231" s="257">
        <v>116</v>
      </c>
      <c r="J231" s="260">
        <v>1.129</v>
      </c>
      <c r="K231" s="261" t="s">
        <v>849</v>
      </c>
      <c r="L231" s="511">
        <v>0</v>
      </c>
      <c r="M231" s="268" t="s">
        <v>192</v>
      </c>
      <c r="N231" s="869" t="s">
        <v>287</v>
      </c>
      <c r="O231" s="254"/>
      <c r="P231" s="269" t="s">
        <v>665</v>
      </c>
      <c r="Q231" s="269" t="s">
        <v>1103</v>
      </c>
    </row>
    <row r="232" spans="1:17" s="297" customFormat="1">
      <c r="A232" s="257">
        <v>43</v>
      </c>
      <c r="B232" s="257" t="s">
        <v>571</v>
      </c>
      <c r="C232" s="257" t="s">
        <v>573</v>
      </c>
      <c r="D232" s="267" t="s">
        <v>191</v>
      </c>
      <c r="E232" s="263">
        <v>213</v>
      </c>
      <c r="F232" s="263">
        <v>203</v>
      </c>
      <c r="G232" s="263">
        <v>158</v>
      </c>
      <c r="H232" s="257">
        <v>62</v>
      </c>
      <c r="I232" s="257">
        <v>121</v>
      </c>
      <c r="J232" s="260">
        <v>1.1850000000000001</v>
      </c>
      <c r="K232" s="261" t="s">
        <v>849</v>
      </c>
      <c r="L232" s="511">
        <v>0</v>
      </c>
      <c r="M232" s="268" t="s">
        <v>192</v>
      </c>
      <c r="N232" s="869" t="s">
        <v>287</v>
      </c>
      <c r="O232" s="254"/>
      <c r="P232" s="269" t="s">
        <v>665</v>
      </c>
      <c r="Q232" s="269" t="s">
        <v>1103</v>
      </c>
    </row>
    <row r="233" spans="1:17" s="293" customFormat="1">
      <c r="A233" s="257">
        <v>1</v>
      </c>
      <c r="B233" s="257" t="s">
        <v>900</v>
      </c>
      <c r="C233" s="257" t="s">
        <v>889</v>
      </c>
      <c r="D233" s="267" t="s">
        <v>191</v>
      </c>
      <c r="E233" s="263">
        <v>260</v>
      </c>
      <c r="F233" s="263">
        <v>235</v>
      </c>
      <c r="G233" s="263">
        <v>162</v>
      </c>
      <c r="H233" s="257">
        <v>70</v>
      </c>
      <c r="I233" s="257">
        <v>124</v>
      </c>
      <c r="J233" s="260">
        <v>1.407</v>
      </c>
      <c r="K233" s="261" t="s">
        <v>849</v>
      </c>
      <c r="L233" s="511">
        <v>2518.09</v>
      </c>
      <c r="M233" s="268" t="s">
        <v>192</v>
      </c>
      <c r="N233" s="869" t="s">
        <v>199</v>
      </c>
      <c r="O233" s="254"/>
      <c r="P233" s="269" t="s">
        <v>664</v>
      </c>
      <c r="Q233" s="269" t="s">
        <v>1117</v>
      </c>
    </row>
    <row r="234" spans="1:17" s="293" customFormat="1">
      <c r="A234" s="257">
        <v>2</v>
      </c>
      <c r="B234" s="257" t="s">
        <v>897</v>
      </c>
      <c r="C234" s="257" t="s">
        <v>890</v>
      </c>
      <c r="D234" s="267" t="s">
        <v>191</v>
      </c>
      <c r="E234" s="263">
        <v>265</v>
      </c>
      <c r="F234" s="263">
        <v>240</v>
      </c>
      <c r="G234" s="263">
        <v>162</v>
      </c>
      <c r="H234" s="257">
        <v>70</v>
      </c>
      <c r="I234" s="257">
        <v>124</v>
      </c>
      <c r="J234" s="260">
        <v>1.407</v>
      </c>
      <c r="K234" s="261" t="s">
        <v>849</v>
      </c>
      <c r="L234" s="511">
        <v>2919.87</v>
      </c>
      <c r="M234" s="268" t="s">
        <v>192</v>
      </c>
      <c r="N234" s="869" t="s">
        <v>199</v>
      </c>
      <c r="O234" s="254"/>
      <c r="P234" s="269" t="s">
        <v>664</v>
      </c>
      <c r="Q234" s="269" t="s">
        <v>1117</v>
      </c>
    </row>
    <row r="235" spans="1:17" s="293" customFormat="1">
      <c r="A235" s="257">
        <v>3</v>
      </c>
      <c r="B235" s="257" t="s">
        <v>895</v>
      </c>
      <c r="C235" s="257" t="s">
        <v>891</v>
      </c>
      <c r="D235" s="267" t="s">
        <v>191</v>
      </c>
      <c r="E235" s="263">
        <v>270</v>
      </c>
      <c r="F235" s="263">
        <v>230</v>
      </c>
      <c r="G235" s="263">
        <v>162</v>
      </c>
      <c r="H235" s="257">
        <v>70</v>
      </c>
      <c r="I235" s="257">
        <v>124</v>
      </c>
      <c r="J235" s="260">
        <v>1.4039999999999999</v>
      </c>
      <c r="K235" s="261" t="s">
        <v>849</v>
      </c>
      <c r="L235" s="511">
        <v>2650.46</v>
      </c>
      <c r="M235" s="268" t="s">
        <v>192</v>
      </c>
      <c r="N235" s="869" t="s">
        <v>199</v>
      </c>
      <c r="O235" s="254"/>
      <c r="P235" s="269" t="s">
        <v>664</v>
      </c>
      <c r="Q235" s="269" t="s">
        <v>1117</v>
      </c>
    </row>
    <row r="236" spans="1:17">
      <c r="A236" s="257"/>
      <c r="B236" s="257" t="s">
        <v>896</v>
      </c>
      <c r="C236" s="257" t="s">
        <v>892</v>
      </c>
      <c r="D236" s="267" t="s">
        <v>191</v>
      </c>
      <c r="E236" s="263">
        <v>265</v>
      </c>
      <c r="F236" s="263">
        <v>240</v>
      </c>
      <c r="G236" s="263">
        <v>162</v>
      </c>
      <c r="H236" s="257">
        <v>70</v>
      </c>
      <c r="I236" s="257">
        <v>124</v>
      </c>
      <c r="J236" s="260">
        <v>1.407</v>
      </c>
      <c r="K236" s="261" t="s">
        <v>849</v>
      </c>
      <c r="L236" s="511">
        <v>3103.93</v>
      </c>
      <c r="M236" s="268" t="s">
        <v>192</v>
      </c>
      <c r="N236" s="869" t="s">
        <v>199</v>
      </c>
      <c r="O236" s="254"/>
      <c r="P236" s="269" t="s">
        <v>664</v>
      </c>
      <c r="Q236" s="269" t="s">
        <v>1117</v>
      </c>
    </row>
    <row r="237" spans="1:17">
      <c r="A237" s="257"/>
      <c r="B237" s="257" t="s">
        <v>898</v>
      </c>
      <c r="C237" s="257" t="s">
        <v>893</v>
      </c>
      <c r="D237" s="267" t="s">
        <v>191</v>
      </c>
      <c r="E237" s="263">
        <v>260</v>
      </c>
      <c r="F237" s="263">
        <v>235</v>
      </c>
      <c r="G237" s="263">
        <v>162</v>
      </c>
      <c r="H237" s="257">
        <v>70</v>
      </c>
      <c r="I237" s="257">
        <v>124</v>
      </c>
      <c r="J237" s="260">
        <v>1.407</v>
      </c>
      <c r="K237" s="261" t="s">
        <v>849</v>
      </c>
      <c r="L237" s="511">
        <v>2253.08</v>
      </c>
      <c r="M237" s="268" t="s">
        <v>192</v>
      </c>
      <c r="N237" s="869" t="s">
        <v>199</v>
      </c>
      <c r="O237" s="254"/>
      <c r="P237" s="269" t="s">
        <v>664</v>
      </c>
      <c r="Q237" s="269" t="s">
        <v>1117</v>
      </c>
    </row>
    <row r="238" spans="1:17">
      <c r="A238" s="257"/>
      <c r="B238" s="257" t="s">
        <v>899</v>
      </c>
      <c r="C238" s="257" t="s">
        <v>894</v>
      </c>
      <c r="D238" s="267" t="s">
        <v>191</v>
      </c>
      <c r="E238" s="263">
        <v>260</v>
      </c>
      <c r="F238" s="263">
        <v>235</v>
      </c>
      <c r="G238" s="263">
        <v>162</v>
      </c>
      <c r="H238" s="257">
        <v>70</v>
      </c>
      <c r="I238" s="257">
        <v>124</v>
      </c>
      <c r="J238" s="260">
        <v>1.407</v>
      </c>
      <c r="K238" s="261" t="s">
        <v>849</v>
      </c>
      <c r="L238" s="511">
        <v>2696.84</v>
      </c>
      <c r="M238" s="268" t="s">
        <v>192</v>
      </c>
      <c r="N238" s="869" t="s">
        <v>199</v>
      </c>
      <c r="O238" s="254"/>
      <c r="P238" s="269" t="s">
        <v>664</v>
      </c>
      <c r="Q238" s="269" t="s">
        <v>1117</v>
      </c>
    </row>
    <row r="239" spans="1:17">
      <c r="A239" s="257"/>
      <c r="B239" s="257"/>
      <c r="C239" s="257"/>
      <c r="D239" s="267" t="s">
        <v>191</v>
      </c>
      <c r="E239" s="263"/>
      <c r="F239" s="263"/>
      <c r="G239" s="263"/>
      <c r="H239" s="257"/>
      <c r="I239" s="257"/>
      <c r="J239" s="260"/>
      <c r="K239" s="261"/>
      <c r="L239" s="513"/>
      <c r="M239" s="268" t="s">
        <v>192</v>
      </c>
      <c r="N239" s="869"/>
      <c r="O239" s="254"/>
      <c r="P239" s="269"/>
      <c r="Q239" s="269"/>
    </row>
    <row r="240" spans="1:17">
      <c r="A240" s="257"/>
      <c r="B240" s="257"/>
      <c r="C240" s="257"/>
      <c r="D240" s="267" t="s">
        <v>191</v>
      </c>
      <c r="E240" s="263"/>
      <c r="F240" s="263"/>
      <c r="G240" s="263"/>
      <c r="H240" s="257"/>
      <c r="I240" s="257"/>
      <c r="J240" s="260"/>
      <c r="K240" s="261"/>
      <c r="L240" s="513"/>
      <c r="M240" s="268" t="s">
        <v>192</v>
      </c>
      <c r="N240" s="869"/>
      <c r="O240" s="254"/>
      <c r="P240" s="269"/>
      <c r="Q240" s="269"/>
    </row>
    <row r="241" spans="1:17" s="297" customFormat="1">
      <c r="A241" s="257"/>
      <c r="B241" s="257"/>
      <c r="C241" s="257"/>
      <c r="D241" s="267" t="s">
        <v>191</v>
      </c>
      <c r="E241" s="263"/>
      <c r="F241" s="263"/>
      <c r="G241" s="263"/>
      <c r="H241" s="257"/>
      <c r="I241" s="257"/>
      <c r="J241" s="260"/>
      <c r="K241" s="261"/>
      <c r="L241" s="512"/>
      <c r="M241" s="268" t="s">
        <v>192</v>
      </c>
      <c r="N241" s="869"/>
      <c r="O241" s="254"/>
      <c r="P241" s="269"/>
      <c r="Q241" s="269"/>
    </row>
    <row r="242" spans="1:17" s="297" customFormat="1">
      <c r="A242" s="257">
        <v>1</v>
      </c>
      <c r="B242" s="257" t="s">
        <v>1127</v>
      </c>
      <c r="C242" s="257" t="s">
        <v>355</v>
      </c>
      <c r="D242" s="267" t="s">
        <v>191</v>
      </c>
      <c r="E242" s="263">
        <v>305</v>
      </c>
      <c r="F242" s="263">
        <v>269</v>
      </c>
      <c r="G242" s="263">
        <v>169</v>
      </c>
      <c r="H242" s="257">
        <v>55</v>
      </c>
      <c r="I242" s="257">
        <v>165</v>
      </c>
      <c r="J242" s="260">
        <v>1.534</v>
      </c>
      <c r="K242" s="261" t="s">
        <v>850</v>
      </c>
      <c r="L242" s="511">
        <v>4283.6499999999996</v>
      </c>
      <c r="M242" s="268" t="s">
        <v>192</v>
      </c>
      <c r="N242" s="869" t="s">
        <v>199</v>
      </c>
      <c r="O242" s="254"/>
      <c r="P242" s="269" t="s">
        <v>664</v>
      </c>
      <c r="Q242" s="269" t="s">
        <v>1117</v>
      </c>
    </row>
    <row r="243" spans="1:17" s="297" customFormat="1">
      <c r="A243" s="257">
        <v>2</v>
      </c>
      <c r="B243" s="257" t="s">
        <v>356</v>
      </c>
      <c r="C243" s="257" t="s">
        <v>357</v>
      </c>
      <c r="D243" s="267" t="s">
        <v>191</v>
      </c>
      <c r="E243" s="263">
        <v>297</v>
      </c>
      <c r="F243" s="263">
        <v>262</v>
      </c>
      <c r="G243" s="263">
        <v>169</v>
      </c>
      <c r="H243" s="257">
        <v>55</v>
      </c>
      <c r="I243" s="257">
        <v>165</v>
      </c>
      <c r="J243" s="260">
        <v>1.534</v>
      </c>
      <c r="K243" s="261" t="s">
        <v>850</v>
      </c>
      <c r="L243" s="511">
        <v>4233.07</v>
      </c>
      <c r="M243" s="268" t="s">
        <v>192</v>
      </c>
      <c r="N243" s="869" t="s">
        <v>199</v>
      </c>
      <c r="O243" s="254"/>
      <c r="P243" s="269" t="s">
        <v>665</v>
      </c>
      <c r="Q243" s="269" t="s">
        <v>1103</v>
      </c>
    </row>
    <row r="244" spans="1:17" s="297" customFormat="1">
      <c r="A244" s="257">
        <v>3</v>
      </c>
      <c r="B244" s="257" t="s">
        <v>1128</v>
      </c>
      <c r="C244" s="257" t="s">
        <v>362</v>
      </c>
      <c r="D244" s="267" t="s">
        <v>191</v>
      </c>
      <c r="E244" s="263">
        <v>305</v>
      </c>
      <c r="F244" s="263">
        <v>269</v>
      </c>
      <c r="G244" s="263">
        <v>169</v>
      </c>
      <c r="H244" s="257">
        <v>55</v>
      </c>
      <c r="I244" s="257">
        <v>165</v>
      </c>
      <c r="J244" s="260">
        <v>1.534</v>
      </c>
      <c r="K244" s="261" t="s">
        <v>850</v>
      </c>
      <c r="L244" s="511">
        <v>4283.7299999999996</v>
      </c>
      <c r="M244" s="268" t="s">
        <v>192</v>
      </c>
      <c r="N244" s="869" t="s">
        <v>199</v>
      </c>
      <c r="O244" s="254"/>
      <c r="P244" s="269" t="s">
        <v>664</v>
      </c>
      <c r="Q244" s="269" t="s">
        <v>1117</v>
      </c>
    </row>
    <row r="245" spans="1:17" s="297" customFormat="1">
      <c r="A245" s="257">
        <v>4</v>
      </c>
      <c r="B245" s="257">
        <v>60</v>
      </c>
      <c r="C245" s="257" t="s">
        <v>364</v>
      </c>
      <c r="D245" s="267" t="s">
        <v>191</v>
      </c>
      <c r="E245" s="263">
        <v>298</v>
      </c>
      <c r="F245" s="263">
        <v>262</v>
      </c>
      <c r="G245" s="263">
        <v>169</v>
      </c>
      <c r="H245" s="257">
        <v>55</v>
      </c>
      <c r="I245" s="257">
        <v>165</v>
      </c>
      <c r="J245" s="260">
        <v>1.534</v>
      </c>
      <c r="K245" s="261" t="s">
        <v>850</v>
      </c>
      <c r="L245" s="511">
        <v>4271.01</v>
      </c>
      <c r="M245" s="268" t="s">
        <v>192</v>
      </c>
      <c r="N245" s="869" t="s">
        <v>199</v>
      </c>
      <c r="O245" s="254"/>
      <c r="P245" s="269" t="s">
        <v>665</v>
      </c>
      <c r="Q245" s="269" t="s">
        <v>1103</v>
      </c>
    </row>
    <row r="246" spans="1:17" s="297" customFormat="1">
      <c r="A246" s="257">
        <v>5</v>
      </c>
      <c r="B246" s="257" t="s">
        <v>1179</v>
      </c>
      <c r="C246" s="257" t="s">
        <v>537</v>
      </c>
      <c r="D246" s="267" t="s">
        <v>191</v>
      </c>
      <c r="E246" s="263">
        <v>305</v>
      </c>
      <c r="F246" s="263">
        <v>269</v>
      </c>
      <c r="G246" s="263">
        <v>169</v>
      </c>
      <c r="H246" s="257">
        <v>55</v>
      </c>
      <c r="I246" s="257">
        <v>165</v>
      </c>
      <c r="J246" s="260">
        <v>1.534</v>
      </c>
      <c r="K246" s="261" t="s">
        <v>850</v>
      </c>
      <c r="L246" s="511">
        <v>4658.5600000000004</v>
      </c>
      <c r="M246" s="268" t="s">
        <v>192</v>
      </c>
      <c r="N246" s="869" t="s">
        <v>199</v>
      </c>
      <c r="O246" s="254"/>
      <c r="P246" s="269" t="s">
        <v>664</v>
      </c>
      <c r="Q246" s="269" t="s">
        <v>1117</v>
      </c>
    </row>
    <row r="247" spans="1:17" s="297" customFormat="1">
      <c r="A247" s="257">
        <v>6</v>
      </c>
      <c r="B247" s="257" t="s">
        <v>518</v>
      </c>
      <c r="C247" s="257" t="s">
        <v>519</v>
      </c>
      <c r="D247" s="267" t="s">
        <v>191</v>
      </c>
      <c r="E247" s="263">
        <v>305</v>
      </c>
      <c r="F247" s="263">
        <v>269</v>
      </c>
      <c r="G247" s="263">
        <v>169</v>
      </c>
      <c r="H247" s="257">
        <v>55</v>
      </c>
      <c r="I247" s="257">
        <v>165</v>
      </c>
      <c r="J247" s="260">
        <v>1.534</v>
      </c>
      <c r="K247" s="261" t="s">
        <v>850</v>
      </c>
      <c r="L247" s="511">
        <v>4603.6099999999997</v>
      </c>
      <c r="M247" s="268" t="s">
        <v>192</v>
      </c>
      <c r="N247" s="869" t="s">
        <v>199</v>
      </c>
      <c r="O247" s="254"/>
      <c r="P247" s="269" t="s">
        <v>665</v>
      </c>
      <c r="Q247" s="269" t="s">
        <v>1103</v>
      </c>
    </row>
    <row r="248" spans="1:17" s="297" customFormat="1">
      <c r="A248" s="257">
        <v>7</v>
      </c>
      <c r="B248" s="257" t="s">
        <v>1130</v>
      </c>
      <c r="C248" s="257" t="s">
        <v>41</v>
      </c>
      <c r="D248" s="267" t="s">
        <v>191</v>
      </c>
      <c r="E248" s="263">
        <v>305</v>
      </c>
      <c r="F248" s="263">
        <v>269</v>
      </c>
      <c r="G248" s="263">
        <v>169</v>
      </c>
      <c r="H248" s="257">
        <v>55</v>
      </c>
      <c r="I248" s="257">
        <v>165</v>
      </c>
      <c r="J248" s="260">
        <v>1.534</v>
      </c>
      <c r="K248" s="261" t="s">
        <v>850</v>
      </c>
      <c r="L248" s="511">
        <v>4657.7700000000004</v>
      </c>
      <c r="M248" s="268" t="s">
        <v>192</v>
      </c>
      <c r="N248" s="869" t="s">
        <v>199</v>
      </c>
      <c r="O248" s="254"/>
      <c r="P248" s="269" t="s">
        <v>664</v>
      </c>
      <c r="Q248" s="269" t="s">
        <v>1117</v>
      </c>
    </row>
    <row r="249" spans="1:17" s="297" customFormat="1">
      <c r="A249" s="257">
        <v>8</v>
      </c>
      <c r="B249" s="257" t="s">
        <v>856</v>
      </c>
      <c r="C249" s="257" t="s">
        <v>852</v>
      </c>
      <c r="D249" s="267" t="s">
        <v>191</v>
      </c>
      <c r="E249" s="263">
        <v>311</v>
      </c>
      <c r="F249" s="263">
        <v>275</v>
      </c>
      <c r="G249" s="263">
        <v>169</v>
      </c>
      <c r="H249" s="257">
        <v>55</v>
      </c>
      <c r="I249" s="257">
        <v>165</v>
      </c>
      <c r="J249" s="260">
        <v>1.534</v>
      </c>
      <c r="K249" s="261" t="s">
        <v>850</v>
      </c>
      <c r="L249" s="511">
        <v>6146.37</v>
      </c>
      <c r="M249" s="268" t="s">
        <v>192</v>
      </c>
      <c r="N249" s="869" t="s">
        <v>199</v>
      </c>
      <c r="O249" s="254"/>
      <c r="P249" s="269" t="s">
        <v>664</v>
      </c>
      <c r="Q249" s="269" t="s">
        <v>1117</v>
      </c>
    </row>
    <row r="250" spans="1:17" s="297" customFormat="1">
      <c r="A250" s="257">
        <v>9</v>
      </c>
      <c r="B250" s="257" t="s">
        <v>813</v>
      </c>
      <c r="C250" s="257" t="s">
        <v>814</v>
      </c>
      <c r="D250" s="267" t="s">
        <v>191</v>
      </c>
      <c r="E250" s="263">
        <v>311</v>
      </c>
      <c r="F250" s="263">
        <v>275</v>
      </c>
      <c r="G250" s="263">
        <v>169</v>
      </c>
      <c r="H250" s="257">
        <v>55</v>
      </c>
      <c r="I250" s="257">
        <v>165</v>
      </c>
      <c r="J250" s="260">
        <v>1.534</v>
      </c>
      <c r="K250" s="261" t="s">
        <v>850</v>
      </c>
      <c r="L250" s="511">
        <v>6222</v>
      </c>
      <c r="M250" s="268" t="s">
        <v>192</v>
      </c>
      <c r="N250" s="869" t="s">
        <v>199</v>
      </c>
      <c r="O250" s="254"/>
      <c r="P250" s="269" t="s">
        <v>664</v>
      </c>
      <c r="Q250" s="269" t="s">
        <v>1117</v>
      </c>
    </row>
    <row r="251" spans="1:17" s="297" customFormat="1">
      <c r="A251" s="257">
        <v>10</v>
      </c>
      <c r="B251" s="257" t="s">
        <v>371</v>
      </c>
      <c r="C251" s="257" t="s">
        <v>372</v>
      </c>
      <c r="D251" s="267" t="s">
        <v>191</v>
      </c>
      <c r="E251" s="263">
        <v>305</v>
      </c>
      <c r="F251" s="263">
        <v>269</v>
      </c>
      <c r="G251" s="263">
        <v>169</v>
      </c>
      <c r="H251" s="257">
        <v>55</v>
      </c>
      <c r="I251" s="257">
        <v>165</v>
      </c>
      <c r="J251" s="260">
        <v>1.534</v>
      </c>
      <c r="K251" s="261" t="s">
        <v>850</v>
      </c>
      <c r="L251" s="511">
        <v>5429.35</v>
      </c>
      <c r="M251" s="268" t="s">
        <v>192</v>
      </c>
      <c r="N251" s="869" t="s">
        <v>199</v>
      </c>
      <c r="O251" s="254"/>
      <c r="P251" s="269" t="s">
        <v>664</v>
      </c>
      <c r="Q251" s="269" t="s">
        <v>1117</v>
      </c>
    </row>
    <row r="252" spans="1:17" s="297" customFormat="1">
      <c r="A252" s="257">
        <v>11</v>
      </c>
      <c r="B252" s="257" t="s">
        <v>373</v>
      </c>
      <c r="C252" s="257" t="s">
        <v>374</v>
      </c>
      <c r="D252" s="267" t="s">
        <v>191</v>
      </c>
      <c r="E252" s="263">
        <v>297</v>
      </c>
      <c r="F252" s="263">
        <v>262</v>
      </c>
      <c r="G252" s="263">
        <v>169</v>
      </c>
      <c r="H252" s="257">
        <v>55</v>
      </c>
      <c r="I252" s="257">
        <v>165</v>
      </c>
      <c r="J252" s="260">
        <v>1.534</v>
      </c>
      <c r="K252" s="261" t="s">
        <v>850</v>
      </c>
      <c r="L252" s="511">
        <v>5360.69</v>
      </c>
      <c r="M252" s="268" t="s">
        <v>192</v>
      </c>
      <c r="N252" s="869" t="s">
        <v>199</v>
      </c>
      <c r="O252" s="254"/>
      <c r="P252" s="269" t="s">
        <v>665</v>
      </c>
      <c r="Q252" s="269" t="s">
        <v>1103</v>
      </c>
    </row>
    <row r="253" spans="1:17" s="297" customFormat="1">
      <c r="A253" s="257">
        <v>12</v>
      </c>
      <c r="B253" s="257" t="s">
        <v>375</v>
      </c>
      <c r="C253" s="257" t="s">
        <v>376</v>
      </c>
      <c r="D253" s="267" t="s">
        <v>191</v>
      </c>
      <c r="E253" s="263">
        <v>305</v>
      </c>
      <c r="F253" s="263">
        <v>269</v>
      </c>
      <c r="G253" s="263">
        <v>169</v>
      </c>
      <c r="H253" s="257">
        <v>55</v>
      </c>
      <c r="I253" s="257">
        <v>165</v>
      </c>
      <c r="J253" s="260">
        <v>1.534</v>
      </c>
      <c r="K253" s="261" t="s">
        <v>850</v>
      </c>
      <c r="L253" s="511">
        <v>5429.44</v>
      </c>
      <c r="M253" s="268" t="s">
        <v>192</v>
      </c>
      <c r="N253" s="869" t="s">
        <v>199</v>
      </c>
      <c r="O253" s="254"/>
      <c r="P253" s="269" t="s">
        <v>664</v>
      </c>
      <c r="Q253" s="269" t="s">
        <v>1117</v>
      </c>
    </row>
    <row r="254" spans="1:17" s="297" customFormat="1">
      <c r="A254" s="257">
        <v>13</v>
      </c>
      <c r="B254" s="257" t="s">
        <v>365</v>
      </c>
      <c r="C254" s="257" t="s">
        <v>366</v>
      </c>
      <c r="D254" s="267" t="s">
        <v>191</v>
      </c>
      <c r="E254" s="263">
        <v>305</v>
      </c>
      <c r="F254" s="263">
        <v>269</v>
      </c>
      <c r="G254" s="263">
        <v>169</v>
      </c>
      <c r="H254" s="257">
        <v>55</v>
      </c>
      <c r="I254" s="257">
        <v>165</v>
      </c>
      <c r="J254" s="260">
        <v>1.534</v>
      </c>
      <c r="K254" s="261" t="s">
        <v>850</v>
      </c>
      <c r="L254" s="511">
        <v>5431.83</v>
      </c>
      <c r="M254" s="268" t="s">
        <v>192</v>
      </c>
      <c r="N254" s="869" t="s">
        <v>199</v>
      </c>
      <c r="O254" s="254"/>
      <c r="P254" s="269" t="s">
        <v>664</v>
      </c>
      <c r="Q254" s="269" t="s">
        <v>1117</v>
      </c>
    </row>
    <row r="255" spans="1:17" s="297" customFormat="1">
      <c r="A255" s="257">
        <v>14</v>
      </c>
      <c r="B255" s="257" t="s">
        <v>367</v>
      </c>
      <c r="C255" s="257" t="s">
        <v>368</v>
      </c>
      <c r="D255" s="267" t="s">
        <v>191</v>
      </c>
      <c r="E255" s="263">
        <v>297</v>
      </c>
      <c r="F255" s="263">
        <v>262</v>
      </c>
      <c r="G255" s="263">
        <v>169</v>
      </c>
      <c r="H255" s="257">
        <v>55</v>
      </c>
      <c r="I255" s="257">
        <v>165</v>
      </c>
      <c r="J255" s="260">
        <v>1.534</v>
      </c>
      <c r="K255" s="261" t="s">
        <v>850</v>
      </c>
      <c r="L255" s="511">
        <v>5362.98</v>
      </c>
      <c r="M255" s="268" t="s">
        <v>192</v>
      </c>
      <c r="N255" s="869" t="s">
        <v>199</v>
      </c>
      <c r="O255" s="254"/>
      <c r="P255" s="269" t="s">
        <v>665</v>
      </c>
      <c r="Q255" s="269" t="s">
        <v>1103</v>
      </c>
    </row>
    <row r="256" spans="1:17" s="297" customFormat="1">
      <c r="A256" s="257">
        <v>15</v>
      </c>
      <c r="B256" s="257" t="s">
        <v>369</v>
      </c>
      <c r="C256" s="257" t="s">
        <v>370</v>
      </c>
      <c r="D256" s="267" t="s">
        <v>191</v>
      </c>
      <c r="E256" s="263">
        <v>305</v>
      </c>
      <c r="F256" s="263">
        <v>269</v>
      </c>
      <c r="G256" s="263">
        <v>169</v>
      </c>
      <c r="H256" s="257">
        <v>55</v>
      </c>
      <c r="I256" s="257">
        <v>165</v>
      </c>
      <c r="J256" s="260">
        <v>1.534</v>
      </c>
      <c r="K256" s="261" t="s">
        <v>850</v>
      </c>
      <c r="L256" s="511">
        <v>5431.9</v>
      </c>
      <c r="M256" s="268" t="s">
        <v>192</v>
      </c>
      <c r="N256" s="869" t="s">
        <v>199</v>
      </c>
      <c r="O256" s="254"/>
      <c r="P256" s="269" t="s">
        <v>664</v>
      </c>
      <c r="Q256" s="269" t="s">
        <v>1117</v>
      </c>
    </row>
    <row r="257" spans="1:17" s="297" customFormat="1">
      <c r="A257" s="257">
        <v>16</v>
      </c>
      <c r="B257" s="257" t="s">
        <v>1198</v>
      </c>
      <c r="C257" s="257" t="s">
        <v>378</v>
      </c>
      <c r="D257" s="267" t="s">
        <v>191</v>
      </c>
      <c r="E257" s="263">
        <v>323</v>
      </c>
      <c r="F257" s="263">
        <v>285</v>
      </c>
      <c r="G257" s="263">
        <v>199</v>
      </c>
      <c r="H257" s="257">
        <v>55</v>
      </c>
      <c r="I257" s="257">
        <v>165</v>
      </c>
      <c r="J257" s="260">
        <v>1.806</v>
      </c>
      <c r="K257" s="261" t="s">
        <v>850</v>
      </c>
      <c r="L257" s="511">
        <v>6360.77</v>
      </c>
      <c r="M257" s="268" t="s">
        <v>192</v>
      </c>
      <c r="N257" s="869" t="s">
        <v>199</v>
      </c>
      <c r="O257" s="254"/>
      <c r="P257" s="269" t="s">
        <v>664</v>
      </c>
      <c r="Q257" s="269" t="s">
        <v>1117</v>
      </c>
    </row>
    <row r="258" spans="1:17" s="297" customFormat="1">
      <c r="A258" s="257">
        <v>17</v>
      </c>
      <c r="B258" s="257" t="s">
        <v>1197</v>
      </c>
      <c r="C258" s="257" t="s">
        <v>382</v>
      </c>
      <c r="D258" s="267" t="s">
        <v>191</v>
      </c>
      <c r="E258" s="263">
        <v>323</v>
      </c>
      <c r="F258" s="263">
        <v>285</v>
      </c>
      <c r="G258" s="263">
        <v>199</v>
      </c>
      <c r="H258" s="257">
        <v>55</v>
      </c>
      <c r="I258" s="257">
        <v>165</v>
      </c>
      <c r="J258" s="260">
        <v>1.806</v>
      </c>
      <c r="K258" s="261" t="s">
        <v>850</v>
      </c>
      <c r="L258" s="511">
        <v>6360.69</v>
      </c>
      <c r="M258" s="268" t="s">
        <v>192</v>
      </c>
      <c r="N258" s="869" t="s">
        <v>199</v>
      </c>
      <c r="O258" s="254"/>
      <c r="P258" s="269" t="s">
        <v>664</v>
      </c>
      <c r="Q258" s="269" t="s">
        <v>1117</v>
      </c>
    </row>
    <row r="259" spans="1:17" s="297" customFormat="1">
      <c r="A259" s="257">
        <v>18</v>
      </c>
      <c r="B259" s="257" t="s">
        <v>1191</v>
      </c>
      <c r="C259" s="257" t="s">
        <v>380</v>
      </c>
      <c r="D259" s="267" t="s">
        <v>191</v>
      </c>
      <c r="E259" s="263">
        <v>317</v>
      </c>
      <c r="F259" s="263">
        <v>279</v>
      </c>
      <c r="G259" s="263">
        <v>199</v>
      </c>
      <c r="H259" s="257">
        <v>55</v>
      </c>
      <c r="I259" s="257">
        <v>165</v>
      </c>
      <c r="J259" s="260">
        <v>1.806</v>
      </c>
      <c r="K259" s="261" t="s">
        <v>850</v>
      </c>
      <c r="L259" s="511">
        <v>6409.6</v>
      </c>
      <c r="M259" s="268" t="s">
        <v>192</v>
      </c>
      <c r="N259" s="869" t="s">
        <v>199</v>
      </c>
      <c r="O259" s="254"/>
      <c r="P259" s="269" t="s">
        <v>664</v>
      </c>
      <c r="Q259" s="269" t="s">
        <v>1117</v>
      </c>
    </row>
    <row r="260" spans="1:17" s="297" customFormat="1">
      <c r="A260" s="257">
        <v>19</v>
      </c>
      <c r="B260" s="257" t="s">
        <v>1218</v>
      </c>
      <c r="C260" s="257" t="s">
        <v>384</v>
      </c>
      <c r="D260" s="267" t="s">
        <v>191</v>
      </c>
      <c r="E260" s="263">
        <v>317</v>
      </c>
      <c r="F260" s="263">
        <v>279</v>
      </c>
      <c r="G260" s="263">
        <v>199</v>
      </c>
      <c r="H260" s="257">
        <v>55</v>
      </c>
      <c r="I260" s="257">
        <v>165</v>
      </c>
      <c r="J260" s="260">
        <v>1.806</v>
      </c>
      <c r="K260" s="261" t="s">
        <v>850</v>
      </c>
      <c r="L260" s="511">
        <v>6409.55</v>
      </c>
      <c r="M260" s="268" t="s">
        <v>192</v>
      </c>
      <c r="N260" s="869" t="s">
        <v>199</v>
      </c>
      <c r="O260" s="254"/>
      <c r="P260" s="269" t="s">
        <v>664</v>
      </c>
      <c r="Q260" s="269" t="s">
        <v>1117</v>
      </c>
    </row>
    <row r="261" spans="1:17" s="297" customFormat="1">
      <c r="A261" s="257">
        <v>20</v>
      </c>
      <c r="B261" s="257" t="s">
        <v>1123</v>
      </c>
      <c r="C261" s="257" t="s">
        <v>390</v>
      </c>
      <c r="D261" s="267" t="s">
        <v>191</v>
      </c>
      <c r="E261" s="263">
        <v>305</v>
      </c>
      <c r="F261" s="263">
        <v>269</v>
      </c>
      <c r="G261" s="263">
        <v>169</v>
      </c>
      <c r="H261" s="257">
        <v>55</v>
      </c>
      <c r="I261" s="257">
        <v>165</v>
      </c>
      <c r="J261" s="260">
        <v>1.534</v>
      </c>
      <c r="K261" s="261" t="s">
        <v>850</v>
      </c>
      <c r="L261" s="511">
        <v>4199.1400000000003</v>
      </c>
      <c r="M261" s="268" t="s">
        <v>192</v>
      </c>
      <c r="N261" s="869" t="s">
        <v>199</v>
      </c>
      <c r="P261" s="269" t="s">
        <v>664</v>
      </c>
      <c r="Q261" s="269" t="s">
        <v>1117</v>
      </c>
    </row>
    <row r="262" spans="1:17" s="297" customFormat="1">
      <c r="A262" s="257">
        <v>21</v>
      </c>
      <c r="B262" s="257" t="s">
        <v>1120</v>
      </c>
      <c r="C262" s="257" t="s">
        <v>388</v>
      </c>
      <c r="D262" s="267" t="s">
        <v>191</v>
      </c>
      <c r="E262" s="263">
        <v>305</v>
      </c>
      <c r="F262" s="263">
        <v>269</v>
      </c>
      <c r="G262" s="263">
        <v>169</v>
      </c>
      <c r="H262" s="257">
        <v>55</v>
      </c>
      <c r="I262" s="257">
        <v>165</v>
      </c>
      <c r="J262" s="260">
        <v>1.534</v>
      </c>
      <c r="K262" s="261" t="s">
        <v>850</v>
      </c>
      <c r="L262" s="511">
        <v>4199.1400000000003</v>
      </c>
      <c r="M262" s="268" t="s">
        <v>192</v>
      </c>
      <c r="N262" s="869" t="s">
        <v>199</v>
      </c>
      <c r="P262" s="269" t="s">
        <v>664</v>
      </c>
      <c r="Q262" s="269" t="s">
        <v>1117</v>
      </c>
    </row>
    <row r="263" spans="1:17" s="297" customFormat="1">
      <c r="A263" s="257">
        <v>22</v>
      </c>
      <c r="B263" s="257" t="s">
        <v>1140</v>
      </c>
      <c r="C263" s="257" t="s">
        <v>498</v>
      </c>
      <c r="D263" s="267" t="s">
        <v>191</v>
      </c>
      <c r="E263" s="263">
        <v>305</v>
      </c>
      <c r="F263" s="263">
        <v>269</v>
      </c>
      <c r="G263" s="263">
        <v>169</v>
      </c>
      <c r="H263" s="257">
        <v>55</v>
      </c>
      <c r="I263" s="257">
        <v>165</v>
      </c>
      <c r="J263" s="260">
        <v>1.534</v>
      </c>
      <c r="K263" s="261" t="s">
        <v>850</v>
      </c>
      <c r="L263" s="511">
        <v>4586.8100000000004</v>
      </c>
      <c r="M263" s="268" t="s">
        <v>192</v>
      </c>
      <c r="N263" s="869" t="s">
        <v>199</v>
      </c>
      <c r="P263" s="269" t="s">
        <v>664</v>
      </c>
      <c r="Q263" s="269" t="s">
        <v>1117</v>
      </c>
    </row>
    <row r="264" spans="1:17" s="297" customFormat="1">
      <c r="A264" s="257">
        <v>23</v>
      </c>
      <c r="B264" s="257" t="s">
        <v>1136</v>
      </c>
      <c r="C264" s="257" t="s">
        <v>496</v>
      </c>
      <c r="D264" s="267" t="s">
        <v>191</v>
      </c>
      <c r="E264" s="263">
        <v>305</v>
      </c>
      <c r="F264" s="263">
        <v>269</v>
      </c>
      <c r="G264" s="263">
        <v>169</v>
      </c>
      <c r="H264" s="257">
        <v>55</v>
      </c>
      <c r="I264" s="257">
        <v>165</v>
      </c>
      <c r="J264" s="260">
        <v>1.534</v>
      </c>
      <c r="K264" s="261" t="s">
        <v>850</v>
      </c>
      <c r="L264" s="511">
        <v>4587.26</v>
      </c>
      <c r="M264" s="268" t="s">
        <v>192</v>
      </c>
      <c r="N264" s="869" t="s">
        <v>199</v>
      </c>
      <c r="P264" s="269" t="s">
        <v>664</v>
      </c>
      <c r="Q264" s="269" t="s">
        <v>1117</v>
      </c>
    </row>
    <row r="265" spans="1:17" s="297" customFormat="1">
      <c r="A265" s="257">
        <v>24</v>
      </c>
      <c r="B265" s="257" t="s">
        <v>1122</v>
      </c>
      <c r="C265" s="257" t="s">
        <v>401</v>
      </c>
      <c r="D265" s="267" t="s">
        <v>191</v>
      </c>
      <c r="E265" s="263">
        <v>328</v>
      </c>
      <c r="F265" s="263">
        <v>292</v>
      </c>
      <c r="G265" s="263">
        <v>199</v>
      </c>
      <c r="H265" s="257">
        <v>55</v>
      </c>
      <c r="I265" s="257">
        <v>165</v>
      </c>
      <c r="J265" s="260">
        <v>1.806</v>
      </c>
      <c r="K265" s="261" t="s">
        <v>850</v>
      </c>
      <c r="L265" s="511">
        <v>4322.58</v>
      </c>
      <c r="M265" s="268" t="s">
        <v>192</v>
      </c>
      <c r="N265" s="869" t="s">
        <v>199</v>
      </c>
      <c r="P265" s="269" t="s">
        <v>664</v>
      </c>
      <c r="Q265" s="269" t="s">
        <v>1117</v>
      </c>
    </row>
    <row r="266" spans="1:17" s="297" customFormat="1">
      <c r="A266" s="257">
        <v>25</v>
      </c>
      <c r="B266" s="257" t="s">
        <v>1121</v>
      </c>
      <c r="C266" s="257" t="s">
        <v>399</v>
      </c>
      <c r="D266" s="267" t="s">
        <v>191</v>
      </c>
      <c r="E266" s="263">
        <v>328</v>
      </c>
      <c r="F266" s="263">
        <v>292</v>
      </c>
      <c r="G266" s="263">
        <v>199</v>
      </c>
      <c r="H266" s="257">
        <v>55</v>
      </c>
      <c r="I266" s="257">
        <v>165</v>
      </c>
      <c r="J266" s="260">
        <v>1.806</v>
      </c>
      <c r="K266" s="261" t="s">
        <v>850</v>
      </c>
      <c r="L266" s="511">
        <v>4322.68</v>
      </c>
      <c r="M266" s="268" t="s">
        <v>192</v>
      </c>
      <c r="N266" s="869" t="s">
        <v>199</v>
      </c>
      <c r="O266" s="254"/>
      <c r="P266" s="269" t="s">
        <v>664</v>
      </c>
      <c r="Q266" s="269" t="s">
        <v>1117</v>
      </c>
    </row>
    <row r="267" spans="1:17" s="297" customFormat="1">
      <c r="A267" s="257">
        <v>26</v>
      </c>
      <c r="B267" s="257" t="s">
        <v>1158</v>
      </c>
      <c r="C267" s="257" t="s">
        <v>502</v>
      </c>
      <c r="D267" s="267" t="s">
        <v>191</v>
      </c>
      <c r="E267" s="263">
        <v>328</v>
      </c>
      <c r="F267" s="263">
        <v>292</v>
      </c>
      <c r="G267" s="263">
        <v>199</v>
      </c>
      <c r="H267" s="257">
        <v>55</v>
      </c>
      <c r="I267" s="257">
        <v>165</v>
      </c>
      <c r="J267" s="260">
        <v>1.806</v>
      </c>
      <c r="K267" s="261" t="s">
        <v>850</v>
      </c>
      <c r="L267" s="511">
        <v>4787.6899999999996</v>
      </c>
      <c r="M267" s="268" t="s">
        <v>192</v>
      </c>
      <c r="N267" s="869" t="s">
        <v>199</v>
      </c>
      <c r="P267" s="269" t="s">
        <v>664</v>
      </c>
      <c r="Q267" s="269" t="s">
        <v>1117</v>
      </c>
    </row>
    <row r="268" spans="1:17" s="297" customFormat="1">
      <c r="A268" s="257">
        <v>27</v>
      </c>
      <c r="B268" s="257" t="s">
        <v>1159</v>
      </c>
      <c r="C268" s="257" t="s">
        <v>500</v>
      </c>
      <c r="D268" s="267" t="s">
        <v>191</v>
      </c>
      <c r="E268" s="263">
        <v>328</v>
      </c>
      <c r="F268" s="263">
        <v>292</v>
      </c>
      <c r="G268" s="263">
        <v>199</v>
      </c>
      <c r="H268" s="257">
        <v>55</v>
      </c>
      <c r="I268" s="257">
        <v>165</v>
      </c>
      <c r="J268" s="260">
        <v>1.806</v>
      </c>
      <c r="K268" s="261" t="s">
        <v>850</v>
      </c>
      <c r="L268" s="511">
        <v>4787.6899999999996</v>
      </c>
      <c r="M268" s="268" t="s">
        <v>192</v>
      </c>
      <c r="N268" s="869" t="s">
        <v>199</v>
      </c>
      <c r="P268" s="269" t="s">
        <v>664</v>
      </c>
      <c r="Q268" s="269" t="s">
        <v>1117</v>
      </c>
    </row>
    <row r="269" spans="1:17" s="297" customFormat="1">
      <c r="A269" s="257">
        <v>28</v>
      </c>
      <c r="B269" s="257" t="s">
        <v>347</v>
      </c>
      <c r="C269" s="257" t="s">
        <v>568</v>
      </c>
      <c r="D269" s="267" t="s">
        <v>191</v>
      </c>
      <c r="E269" s="263">
        <v>338</v>
      </c>
      <c r="F269" s="263">
        <v>297</v>
      </c>
      <c r="G269" s="263">
        <v>199</v>
      </c>
      <c r="H269" s="257">
        <v>55</v>
      </c>
      <c r="I269" s="257">
        <v>165</v>
      </c>
      <c r="J269" s="260">
        <v>1.806</v>
      </c>
      <c r="K269" s="261" t="s">
        <v>850</v>
      </c>
      <c r="L269" s="511">
        <v>5913.05</v>
      </c>
      <c r="M269" s="268" t="s">
        <v>192</v>
      </c>
      <c r="N269" s="869" t="s">
        <v>199</v>
      </c>
      <c r="O269" s="254"/>
      <c r="P269" s="269" t="s">
        <v>665</v>
      </c>
      <c r="Q269" s="269" t="s">
        <v>1103</v>
      </c>
    </row>
    <row r="270" spans="1:17" s="297" customFormat="1">
      <c r="A270" s="257">
        <v>29</v>
      </c>
      <c r="B270" s="257" t="s">
        <v>406</v>
      </c>
      <c r="C270" s="257" t="s">
        <v>407</v>
      </c>
      <c r="D270" s="267" t="s">
        <v>191</v>
      </c>
      <c r="E270" s="263">
        <v>338</v>
      </c>
      <c r="F270" s="263">
        <v>304</v>
      </c>
      <c r="G270" s="263">
        <v>199</v>
      </c>
      <c r="H270" s="257">
        <v>55</v>
      </c>
      <c r="I270" s="257">
        <v>165</v>
      </c>
      <c r="J270" s="260">
        <v>1.806</v>
      </c>
      <c r="K270" s="261" t="s">
        <v>850</v>
      </c>
      <c r="L270" s="511">
        <v>6876.72</v>
      </c>
      <c r="M270" s="268" t="s">
        <v>192</v>
      </c>
      <c r="N270" s="869" t="s">
        <v>199</v>
      </c>
      <c r="O270" s="254"/>
      <c r="P270" s="269" t="s">
        <v>664</v>
      </c>
      <c r="Q270" s="269" t="s">
        <v>1117</v>
      </c>
    </row>
    <row r="271" spans="1:17" s="297" customFormat="1">
      <c r="A271" s="257">
        <v>30</v>
      </c>
      <c r="B271" s="257" t="s">
        <v>409</v>
      </c>
      <c r="C271" s="257" t="s">
        <v>411</v>
      </c>
      <c r="D271" s="267" t="s">
        <v>191</v>
      </c>
      <c r="E271" s="263">
        <v>338</v>
      </c>
      <c r="F271" s="263">
        <v>297</v>
      </c>
      <c r="G271" s="263">
        <v>199</v>
      </c>
      <c r="H271" s="257">
        <v>55</v>
      </c>
      <c r="I271" s="257">
        <v>165</v>
      </c>
      <c r="J271" s="260">
        <v>1.806</v>
      </c>
      <c r="K271" s="261" t="s">
        <v>850</v>
      </c>
      <c r="L271" s="511">
        <v>6831.9</v>
      </c>
      <c r="M271" s="268" t="s">
        <v>192</v>
      </c>
      <c r="N271" s="869" t="s">
        <v>199</v>
      </c>
      <c r="O271" s="254"/>
      <c r="P271" s="269" t="s">
        <v>664</v>
      </c>
      <c r="Q271" s="269" t="s">
        <v>1117</v>
      </c>
    </row>
    <row r="272" spans="1:17" s="297" customFormat="1">
      <c r="A272" s="257">
        <v>31</v>
      </c>
      <c r="B272" s="257" t="s">
        <v>408</v>
      </c>
      <c r="C272" s="257" t="s">
        <v>410</v>
      </c>
      <c r="D272" s="267" t="s">
        <v>191</v>
      </c>
      <c r="E272" s="263">
        <v>345</v>
      </c>
      <c r="F272" s="263">
        <v>304</v>
      </c>
      <c r="G272" s="263">
        <v>199</v>
      </c>
      <c r="H272" s="257">
        <v>55</v>
      </c>
      <c r="I272" s="257">
        <v>165</v>
      </c>
      <c r="J272" s="260">
        <v>1.806</v>
      </c>
      <c r="K272" s="261" t="s">
        <v>850</v>
      </c>
      <c r="L272" s="511">
        <v>6633.78</v>
      </c>
      <c r="M272" s="268" t="s">
        <v>192</v>
      </c>
      <c r="N272" s="869" t="s">
        <v>199</v>
      </c>
      <c r="O272" s="254"/>
      <c r="P272" s="269" t="s">
        <v>664</v>
      </c>
      <c r="Q272" s="269" t="s">
        <v>1117</v>
      </c>
    </row>
    <row r="273" spans="1:17" s="297" customFormat="1">
      <c r="A273" s="257">
        <v>32</v>
      </c>
      <c r="B273" s="257" t="s">
        <v>402</v>
      </c>
      <c r="C273" s="257" t="s">
        <v>403</v>
      </c>
      <c r="D273" s="267" t="s">
        <v>191</v>
      </c>
      <c r="E273" s="263">
        <v>345</v>
      </c>
      <c r="F273" s="263">
        <v>304</v>
      </c>
      <c r="G273" s="263">
        <v>199</v>
      </c>
      <c r="H273" s="257">
        <v>55</v>
      </c>
      <c r="I273" s="257">
        <v>165</v>
      </c>
      <c r="J273" s="260">
        <v>1.806</v>
      </c>
      <c r="K273" s="261" t="s">
        <v>850</v>
      </c>
      <c r="L273" s="511">
        <v>6636.37</v>
      </c>
      <c r="M273" s="268" t="s">
        <v>192</v>
      </c>
      <c r="N273" s="869" t="s">
        <v>199</v>
      </c>
      <c r="P273" s="269" t="s">
        <v>664</v>
      </c>
      <c r="Q273" s="269" t="s">
        <v>1117</v>
      </c>
    </row>
    <row r="274" spans="1:17" s="297" customFormat="1">
      <c r="A274" s="257">
        <v>33</v>
      </c>
      <c r="B274" s="257" t="s">
        <v>412</v>
      </c>
      <c r="C274" s="257" t="s">
        <v>413</v>
      </c>
      <c r="D274" s="267" t="s">
        <v>191</v>
      </c>
      <c r="E274" s="263">
        <v>345</v>
      </c>
      <c r="F274" s="263">
        <v>304</v>
      </c>
      <c r="G274" s="263">
        <v>199</v>
      </c>
      <c r="H274" s="257">
        <v>55</v>
      </c>
      <c r="I274" s="257">
        <v>165</v>
      </c>
      <c r="J274" s="260">
        <v>1.806</v>
      </c>
      <c r="K274" s="261" t="s">
        <v>850</v>
      </c>
      <c r="L274" s="511">
        <v>6633.93</v>
      </c>
      <c r="M274" s="268" t="s">
        <v>192</v>
      </c>
      <c r="N274" s="869" t="s">
        <v>199</v>
      </c>
      <c r="P274" s="269" t="s">
        <v>664</v>
      </c>
      <c r="Q274" s="269" t="s">
        <v>1117</v>
      </c>
    </row>
    <row r="275" spans="1:17" s="297" customFormat="1">
      <c r="A275" s="257">
        <v>34</v>
      </c>
      <c r="B275" s="257" t="s">
        <v>414</v>
      </c>
      <c r="C275" s="257" t="s">
        <v>415</v>
      </c>
      <c r="D275" s="267" t="s">
        <v>191</v>
      </c>
      <c r="E275" s="263">
        <v>345</v>
      </c>
      <c r="F275" s="263">
        <v>304</v>
      </c>
      <c r="G275" s="263">
        <v>199</v>
      </c>
      <c r="H275" s="257">
        <v>55</v>
      </c>
      <c r="I275" s="257">
        <v>165</v>
      </c>
      <c r="J275" s="260">
        <v>1.806</v>
      </c>
      <c r="K275" s="261" t="s">
        <v>850</v>
      </c>
      <c r="L275" s="511">
        <v>6630.5</v>
      </c>
      <c r="M275" s="268" t="s">
        <v>192</v>
      </c>
      <c r="N275" s="869" t="s">
        <v>199</v>
      </c>
      <c r="P275" s="269" t="s">
        <v>664</v>
      </c>
      <c r="Q275" s="269" t="s">
        <v>1117</v>
      </c>
    </row>
    <row r="276" spans="1:17" s="297" customFormat="1">
      <c r="A276" s="257">
        <v>35</v>
      </c>
      <c r="B276" s="257" t="s">
        <v>1139</v>
      </c>
      <c r="C276" s="257" t="s">
        <v>555</v>
      </c>
      <c r="D276" s="267" t="s">
        <v>191</v>
      </c>
      <c r="E276" s="263">
        <v>344</v>
      </c>
      <c r="F276" s="263">
        <v>303</v>
      </c>
      <c r="G276" s="263">
        <v>199</v>
      </c>
      <c r="H276" s="257">
        <v>55</v>
      </c>
      <c r="I276" s="257">
        <v>165</v>
      </c>
      <c r="J276" s="260">
        <v>1.806</v>
      </c>
      <c r="K276" s="261" t="s">
        <v>850</v>
      </c>
      <c r="L276" s="511">
        <v>5770.31</v>
      </c>
      <c r="M276" s="268" t="s">
        <v>192</v>
      </c>
      <c r="N276" s="869" t="s">
        <v>199</v>
      </c>
      <c r="P276" s="269" t="s">
        <v>664</v>
      </c>
      <c r="Q276" s="269" t="s">
        <v>1117</v>
      </c>
    </row>
    <row r="277" spans="1:17" s="297" customFormat="1">
      <c r="A277" s="257">
        <v>36</v>
      </c>
      <c r="B277" s="257" t="s">
        <v>1133</v>
      </c>
      <c r="C277" s="257" t="s">
        <v>556</v>
      </c>
      <c r="D277" s="267" t="s">
        <v>191</v>
      </c>
      <c r="E277" s="263">
        <v>344</v>
      </c>
      <c r="F277" s="263">
        <v>303</v>
      </c>
      <c r="G277" s="263">
        <v>199</v>
      </c>
      <c r="H277" s="257">
        <v>55</v>
      </c>
      <c r="I277" s="257">
        <v>165</v>
      </c>
      <c r="J277" s="260">
        <v>1.806</v>
      </c>
      <c r="K277" s="261" t="s">
        <v>850</v>
      </c>
      <c r="L277" s="511">
        <v>5770.33</v>
      </c>
      <c r="M277" s="268" t="s">
        <v>192</v>
      </c>
      <c r="N277" s="869" t="s">
        <v>199</v>
      </c>
      <c r="O277" s="254"/>
      <c r="P277" s="269" t="s">
        <v>664</v>
      </c>
      <c r="Q277" s="269" t="s">
        <v>1117</v>
      </c>
    </row>
    <row r="278" spans="1:17" s="297" customFormat="1">
      <c r="A278" s="257">
        <v>37</v>
      </c>
      <c r="B278" s="257" t="s">
        <v>857</v>
      </c>
      <c r="C278" s="257" t="s">
        <v>666</v>
      </c>
      <c r="D278" s="267" t="s">
        <v>191</v>
      </c>
      <c r="E278" s="263">
        <v>345</v>
      </c>
      <c r="F278" s="263">
        <v>304</v>
      </c>
      <c r="G278" s="263">
        <v>199</v>
      </c>
      <c r="H278" s="257">
        <v>55</v>
      </c>
      <c r="I278" s="257">
        <v>165</v>
      </c>
      <c r="J278" s="260">
        <v>1.806</v>
      </c>
      <c r="K278" s="261" t="s">
        <v>850</v>
      </c>
      <c r="L278" s="511">
        <v>6673.44</v>
      </c>
      <c r="M278" s="268" t="s">
        <v>192</v>
      </c>
      <c r="N278" s="869" t="s">
        <v>199</v>
      </c>
      <c r="O278" s="254"/>
      <c r="P278" s="269" t="s">
        <v>665</v>
      </c>
      <c r="Q278" s="269" t="s">
        <v>1103</v>
      </c>
    </row>
    <row r="279" spans="1:17" s="293" customFormat="1">
      <c r="A279" s="257">
        <v>38</v>
      </c>
      <c r="B279" s="257" t="s">
        <v>858</v>
      </c>
      <c r="C279" s="257" t="s">
        <v>667</v>
      </c>
      <c r="D279" s="267" t="s">
        <v>191</v>
      </c>
      <c r="E279" s="263">
        <v>345</v>
      </c>
      <c r="F279" s="263">
        <v>304</v>
      </c>
      <c r="G279" s="263">
        <v>199</v>
      </c>
      <c r="H279" s="257">
        <v>55</v>
      </c>
      <c r="I279" s="257">
        <v>165</v>
      </c>
      <c r="J279" s="260">
        <v>1.806</v>
      </c>
      <c r="K279" s="261" t="s">
        <v>850</v>
      </c>
      <c r="L279" s="511">
        <v>0</v>
      </c>
      <c r="M279" s="268" t="s">
        <v>192</v>
      </c>
      <c r="N279" s="869" t="s">
        <v>199</v>
      </c>
      <c r="O279" s="254"/>
      <c r="P279" s="269" t="s">
        <v>664</v>
      </c>
      <c r="Q279" s="269" t="s">
        <v>1117</v>
      </c>
    </row>
    <row r="280" spans="1:17" s="297" customFormat="1">
      <c r="A280" s="257">
        <v>39</v>
      </c>
      <c r="B280" s="257" t="s">
        <v>310</v>
      </c>
      <c r="C280" s="257" t="s">
        <v>311</v>
      </c>
      <c r="D280" s="267" t="s">
        <v>191</v>
      </c>
      <c r="E280" s="263">
        <v>345</v>
      </c>
      <c r="F280" s="263">
        <v>304</v>
      </c>
      <c r="G280" s="263">
        <v>199</v>
      </c>
      <c r="H280" s="257">
        <v>55</v>
      </c>
      <c r="I280" s="257">
        <v>165</v>
      </c>
      <c r="J280" s="260">
        <v>1.806</v>
      </c>
      <c r="K280" s="261" t="s">
        <v>850</v>
      </c>
      <c r="L280" s="511">
        <v>7364.57</v>
      </c>
      <c r="M280" s="268" t="s">
        <v>192</v>
      </c>
      <c r="N280" s="869" t="s">
        <v>199</v>
      </c>
      <c r="P280" s="269" t="s">
        <v>664</v>
      </c>
      <c r="Q280" s="269" t="s">
        <v>1117</v>
      </c>
    </row>
    <row r="281" spans="1:17" s="297" customFormat="1">
      <c r="A281" s="257">
        <v>40</v>
      </c>
      <c r="B281" s="257" t="s">
        <v>312</v>
      </c>
      <c r="C281" s="257" t="s">
        <v>313</v>
      </c>
      <c r="D281" s="267" t="s">
        <v>191</v>
      </c>
      <c r="E281" s="263">
        <v>338</v>
      </c>
      <c r="F281" s="263">
        <v>297</v>
      </c>
      <c r="G281" s="263">
        <v>199</v>
      </c>
      <c r="H281" s="257">
        <v>55</v>
      </c>
      <c r="I281" s="257">
        <v>165</v>
      </c>
      <c r="J281" s="260">
        <v>1.806</v>
      </c>
      <c r="K281" s="261" t="s">
        <v>850</v>
      </c>
      <c r="L281" s="511">
        <v>7332.41</v>
      </c>
      <c r="M281" s="268" t="s">
        <v>192</v>
      </c>
      <c r="N281" s="869" t="s">
        <v>199</v>
      </c>
      <c r="P281" s="269" t="s">
        <v>665</v>
      </c>
      <c r="Q281" s="269" t="s">
        <v>1103</v>
      </c>
    </row>
    <row r="282" spans="1:17" s="297" customFormat="1">
      <c r="A282" s="257">
        <v>41</v>
      </c>
      <c r="B282" s="257" t="s">
        <v>314</v>
      </c>
      <c r="C282" s="257" t="s">
        <v>315</v>
      </c>
      <c r="D282" s="267" t="s">
        <v>191</v>
      </c>
      <c r="E282" s="263">
        <v>345</v>
      </c>
      <c r="F282" s="263">
        <v>304</v>
      </c>
      <c r="G282" s="263">
        <v>199</v>
      </c>
      <c r="H282" s="257">
        <v>55</v>
      </c>
      <c r="I282" s="257">
        <v>165</v>
      </c>
      <c r="J282" s="260">
        <v>1.806</v>
      </c>
      <c r="K282" s="261" t="s">
        <v>850</v>
      </c>
      <c r="L282" s="511">
        <v>7120.55</v>
      </c>
      <c r="M282" s="268" t="s">
        <v>192</v>
      </c>
      <c r="N282" s="869" t="s">
        <v>199</v>
      </c>
      <c r="P282" s="269" t="s">
        <v>664</v>
      </c>
      <c r="Q282" s="269" t="s">
        <v>1117</v>
      </c>
    </row>
    <row r="283" spans="1:17" s="297" customFormat="1">
      <c r="A283" s="257">
        <v>42</v>
      </c>
      <c r="B283" s="257" t="s">
        <v>316</v>
      </c>
      <c r="C283" s="257" t="s">
        <v>317</v>
      </c>
      <c r="D283" s="267" t="s">
        <v>191</v>
      </c>
      <c r="E283" s="263">
        <v>345</v>
      </c>
      <c r="F283" s="263">
        <v>304</v>
      </c>
      <c r="G283" s="263">
        <v>199</v>
      </c>
      <c r="H283" s="257">
        <v>55</v>
      </c>
      <c r="I283" s="257">
        <v>165</v>
      </c>
      <c r="J283" s="260">
        <v>1.806</v>
      </c>
      <c r="K283" s="261" t="s">
        <v>850</v>
      </c>
      <c r="L283" s="511">
        <v>7036.52</v>
      </c>
      <c r="M283" s="268" t="s">
        <v>192</v>
      </c>
      <c r="N283" s="869" t="s">
        <v>199</v>
      </c>
      <c r="P283" s="269" t="s">
        <v>664</v>
      </c>
      <c r="Q283" s="269" t="s">
        <v>1117</v>
      </c>
    </row>
    <row r="284" spans="1:17" s="297" customFormat="1">
      <c r="A284" s="257">
        <v>43</v>
      </c>
      <c r="B284" s="257" t="s">
        <v>404</v>
      </c>
      <c r="C284" s="257" t="s">
        <v>405</v>
      </c>
      <c r="D284" s="267" t="s">
        <v>191</v>
      </c>
      <c r="E284" s="263">
        <v>345</v>
      </c>
      <c r="F284" s="263">
        <v>304</v>
      </c>
      <c r="G284" s="263">
        <v>199</v>
      </c>
      <c r="H284" s="257">
        <v>55</v>
      </c>
      <c r="I284" s="257">
        <v>165</v>
      </c>
      <c r="J284" s="260">
        <v>1.806</v>
      </c>
      <c r="K284" s="261" t="s">
        <v>850</v>
      </c>
      <c r="L284" s="511">
        <v>7123.12</v>
      </c>
      <c r="M284" s="268" t="s">
        <v>192</v>
      </c>
      <c r="N284" s="869" t="s">
        <v>199</v>
      </c>
      <c r="P284" s="269" t="s">
        <v>664</v>
      </c>
      <c r="Q284" s="269" t="s">
        <v>1117</v>
      </c>
    </row>
    <row r="285" spans="1:17" s="297" customFormat="1">
      <c r="A285" s="257">
        <v>44</v>
      </c>
      <c r="B285" s="257" t="s">
        <v>656</v>
      </c>
      <c r="C285" s="257" t="s">
        <v>657</v>
      </c>
      <c r="D285" s="267" t="s">
        <v>191</v>
      </c>
      <c r="E285" s="263">
        <v>345</v>
      </c>
      <c r="F285" s="263">
        <v>304</v>
      </c>
      <c r="G285" s="263">
        <v>199</v>
      </c>
      <c r="H285" s="257">
        <v>55</v>
      </c>
      <c r="I285" s="257">
        <v>165</v>
      </c>
      <c r="J285" s="260">
        <v>1.806</v>
      </c>
      <c r="K285" s="261" t="s">
        <v>850</v>
      </c>
      <c r="L285" s="511">
        <v>7032.69</v>
      </c>
      <c r="M285" s="268" t="s">
        <v>192</v>
      </c>
      <c r="N285" s="869" t="s">
        <v>199</v>
      </c>
      <c r="P285" s="269" t="s">
        <v>664</v>
      </c>
      <c r="Q285" s="269" t="s">
        <v>1117</v>
      </c>
    </row>
    <row r="286" spans="1:17" s="297" customFormat="1">
      <c r="A286" s="257">
        <v>45</v>
      </c>
      <c r="B286" s="257" t="s">
        <v>639</v>
      </c>
      <c r="C286" s="257" t="s">
        <v>640</v>
      </c>
      <c r="D286" s="267" t="s">
        <v>191</v>
      </c>
      <c r="E286" s="263">
        <v>345</v>
      </c>
      <c r="F286" s="263">
        <v>304</v>
      </c>
      <c r="G286" s="263">
        <v>199</v>
      </c>
      <c r="H286" s="257">
        <v>55</v>
      </c>
      <c r="I286" s="257">
        <v>165</v>
      </c>
      <c r="J286" s="260">
        <v>1.806</v>
      </c>
      <c r="K286" s="261" t="s">
        <v>850</v>
      </c>
      <c r="L286" s="511">
        <v>7160.07</v>
      </c>
      <c r="M286" s="268" t="s">
        <v>192</v>
      </c>
      <c r="N286" s="869" t="s">
        <v>199</v>
      </c>
      <c r="P286" s="269" t="s">
        <v>664</v>
      </c>
      <c r="Q286" s="269" t="s">
        <v>1117</v>
      </c>
    </row>
    <row r="287" spans="1:17" s="297" customFormat="1">
      <c r="A287" s="257">
        <v>46</v>
      </c>
      <c r="B287" s="257" t="s">
        <v>318</v>
      </c>
      <c r="C287" s="257" t="s">
        <v>319</v>
      </c>
      <c r="D287" s="267" t="s">
        <v>191</v>
      </c>
      <c r="E287" s="263">
        <v>345</v>
      </c>
      <c r="F287" s="263">
        <v>304</v>
      </c>
      <c r="G287" s="263">
        <v>199</v>
      </c>
      <c r="H287" s="257">
        <v>55</v>
      </c>
      <c r="I287" s="257">
        <v>165</v>
      </c>
      <c r="J287" s="260">
        <v>1.806</v>
      </c>
      <c r="K287" s="261" t="s">
        <v>850</v>
      </c>
      <c r="L287" s="511">
        <v>8031.74</v>
      </c>
      <c r="M287" s="268" t="s">
        <v>192</v>
      </c>
      <c r="N287" s="869" t="s">
        <v>199</v>
      </c>
      <c r="O287" s="254"/>
      <c r="P287" s="269" t="s">
        <v>664</v>
      </c>
      <c r="Q287" s="269" t="s">
        <v>1117</v>
      </c>
    </row>
    <row r="288" spans="1:17" s="297" customFormat="1">
      <c r="A288" s="257">
        <v>47</v>
      </c>
      <c r="B288" s="257" t="s">
        <v>320</v>
      </c>
      <c r="C288" s="257" t="s">
        <v>321</v>
      </c>
      <c r="D288" s="267" t="s">
        <v>191</v>
      </c>
      <c r="E288" s="263">
        <v>338</v>
      </c>
      <c r="F288" s="263">
        <v>297</v>
      </c>
      <c r="G288" s="263">
        <v>199</v>
      </c>
      <c r="H288" s="257">
        <v>55</v>
      </c>
      <c r="I288" s="257">
        <v>165</v>
      </c>
      <c r="J288" s="260">
        <v>1.806</v>
      </c>
      <c r="K288" s="261" t="s">
        <v>850</v>
      </c>
      <c r="L288" s="511">
        <v>7970.27</v>
      </c>
      <c r="M288" s="268" t="s">
        <v>192</v>
      </c>
      <c r="N288" s="869" t="s">
        <v>199</v>
      </c>
      <c r="P288" s="269" t="s">
        <v>665</v>
      </c>
      <c r="Q288" s="269" t="s">
        <v>1103</v>
      </c>
    </row>
    <row r="289" spans="1:17" s="297" customFormat="1">
      <c r="A289" s="257">
        <v>48</v>
      </c>
      <c r="B289" s="257" t="s">
        <v>322</v>
      </c>
      <c r="C289" s="257" t="s">
        <v>323</v>
      </c>
      <c r="D289" s="267" t="s">
        <v>191</v>
      </c>
      <c r="E289" s="263">
        <v>345</v>
      </c>
      <c r="F289" s="263">
        <v>304</v>
      </c>
      <c r="G289" s="263">
        <v>199</v>
      </c>
      <c r="H289" s="257">
        <v>55</v>
      </c>
      <c r="I289" s="257">
        <v>165</v>
      </c>
      <c r="J289" s="260">
        <v>1.806</v>
      </c>
      <c r="K289" s="261" t="s">
        <v>850</v>
      </c>
      <c r="L289" s="511">
        <v>7787.72</v>
      </c>
      <c r="M289" s="268" t="s">
        <v>192</v>
      </c>
      <c r="N289" s="869" t="s">
        <v>199</v>
      </c>
      <c r="O289" s="254"/>
      <c r="P289" s="269" t="s">
        <v>664</v>
      </c>
      <c r="Q289" s="269" t="s">
        <v>1117</v>
      </c>
    </row>
    <row r="290" spans="1:17" s="297" customFormat="1">
      <c r="A290" s="257">
        <v>49</v>
      </c>
      <c r="B290" s="257" t="s">
        <v>324</v>
      </c>
      <c r="C290" s="257" t="s">
        <v>325</v>
      </c>
      <c r="D290" s="267" t="s">
        <v>191</v>
      </c>
      <c r="E290" s="263">
        <v>345</v>
      </c>
      <c r="F290" s="263">
        <v>304</v>
      </c>
      <c r="G290" s="263">
        <v>199</v>
      </c>
      <c r="H290" s="257">
        <v>55</v>
      </c>
      <c r="I290" s="257">
        <v>165</v>
      </c>
      <c r="J290" s="260">
        <v>1.806</v>
      </c>
      <c r="K290" s="261" t="s">
        <v>850</v>
      </c>
      <c r="L290" s="511">
        <v>7778.81</v>
      </c>
      <c r="M290" s="268" t="s">
        <v>192</v>
      </c>
      <c r="N290" s="869" t="s">
        <v>199</v>
      </c>
      <c r="O290" s="254"/>
      <c r="P290" s="269" t="s">
        <v>664</v>
      </c>
      <c r="Q290" s="269" t="s">
        <v>1117</v>
      </c>
    </row>
    <row r="291" spans="1:17" s="297" customFormat="1">
      <c r="A291" s="257">
        <v>50</v>
      </c>
      <c r="B291" s="257" t="s">
        <v>327</v>
      </c>
      <c r="C291" s="257" t="s">
        <v>326</v>
      </c>
      <c r="D291" s="267" t="s">
        <v>191</v>
      </c>
      <c r="E291" s="263">
        <v>345</v>
      </c>
      <c r="F291" s="263">
        <v>304</v>
      </c>
      <c r="G291" s="263">
        <v>199</v>
      </c>
      <c r="H291" s="257">
        <v>55</v>
      </c>
      <c r="I291" s="257">
        <v>165</v>
      </c>
      <c r="J291" s="260">
        <v>1.806</v>
      </c>
      <c r="K291" s="261" t="s">
        <v>850</v>
      </c>
      <c r="L291" s="511">
        <v>8032.52</v>
      </c>
      <c r="M291" s="268" t="s">
        <v>192</v>
      </c>
      <c r="N291" s="869" t="s">
        <v>199</v>
      </c>
      <c r="O291" s="254"/>
      <c r="P291" s="269" t="s">
        <v>664</v>
      </c>
      <c r="Q291" s="269" t="s">
        <v>1117</v>
      </c>
    </row>
    <row r="292" spans="1:17" s="299" customFormat="1">
      <c r="A292" s="257">
        <v>51</v>
      </c>
      <c r="B292" s="257" t="s">
        <v>328</v>
      </c>
      <c r="C292" s="273" t="s">
        <v>329</v>
      </c>
      <c r="D292" s="279" t="s">
        <v>191</v>
      </c>
      <c r="E292" s="263">
        <v>338</v>
      </c>
      <c r="F292" s="263">
        <v>297</v>
      </c>
      <c r="G292" s="263">
        <v>199</v>
      </c>
      <c r="H292" s="257">
        <v>55</v>
      </c>
      <c r="I292" s="257">
        <v>165</v>
      </c>
      <c r="J292" s="260">
        <v>1.806</v>
      </c>
      <c r="K292" s="261" t="s">
        <v>850</v>
      </c>
      <c r="L292" s="511">
        <v>7971.68</v>
      </c>
      <c r="M292" s="268" t="s">
        <v>192</v>
      </c>
      <c r="N292" s="302" t="s">
        <v>199</v>
      </c>
      <c r="O292" s="298"/>
      <c r="P292" s="269" t="s">
        <v>665</v>
      </c>
      <c r="Q292" s="269" t="s">
        <v>1103</v>
      </c>
    </row>
    <row r="293" spans="1:17" s="297" customFormat="1">
      <c r="A293" s="257">
        <v>52</v>
      </c>
      <c r="B293" s="257" t="s">
        <v>330</v>
      </c>
      <c r="C293" s="257" t="s">
        <v>331</v>
      </c>
      <c r="D293" s="267" t="s">
        <v>191</v>
      </c>
      <c r="E293" s="263">
        <v>345</v>
      </c>
      <c r="F293" s="263">
        <v>304</v>
      </c>
      <c r="G293" s="263">
        <v>199</v>
      </c>
      <c r="H293" s="257">
        <v>55</v>
      </c>
      <c r="I293" s="257">
        <v>165</v>
      </c>
      <c r="J293" s="260">
        <v>1.806</v>
      </c>
      <c r="K293" s="261" t="s">
        <v>850</v>
      </c>
      <c r="L293" s="511">
        <v>7789.37</v>
      </c>
      <c r="M293" s="268" t="s">
        <v>192</v>
      </c>
      <c r="N293" s="869" t="s">
        <v>199</v>
      </c>
      <c r="P293" s="269" t="s">
        <v>664</v>
      </c>
      <c r="Q293" s="269" t="s">
        <v>1117</v>
      </c>
    </row>
    <row r="294" spans="1:17" s="297" customFormat="1">
      <c r="A294" s="257">
        <v>53</v>
      </c>
      <c r="B294" s="257" t="s">
        <v>332</v>
      </c>
      <c r="C294" s="257" t="s">
        <v>333</v>
      </c>
      <c r="D294" s="267" t="s">
        <v>191</v>
      </c>
      <c r="E294" s="263">
        <v>345</v>
      </c>
      <c r="F294" s="263">
        <v>304</v>
      </c>
      <c r="G294" s="263">
        <v>199</v>
      </c>
      <c r="H294" s="257">
        <v>55</v>
      </c>
      <c r="I294" s="257">
        <v>165</v>
      </c>
      <c r="J294" s="260">
        <v>1.806</v>
      </c>
      <c r="K294" s="261" t="s">
        <v>850</v>
      </c>
      <c r="L294" s="511">
        <v>7791.97</v>
      </c>
      <c r="M294" s="268" t="s">
        <v>192</v>
      </c>
      <c r="N294" s="869" t="s">
        <v>199</v>
      </c>
      <c r="P294" s="269" t="s">
        <v>664</v>
      </c>
      <c r="Q294" s="269" t="s">
        <v>1117</v>
      </c>
    </row>
    <row r="295" spans="1:17" s="297" customFormat="1">
      <c r="A295" s="257">
        <v>54</v>
      </c>
      <c r="B295" s="257" t="s">
        <v>334</v>
      </c>
      <c r="C295" s="257" t="s">
        <v>335</v>
      </c>
      <c r="D295" s="267" t="s">
        <v>191</v>
      </c>
      <c r="E295" s="263">
        <v>345</v>
      </c>
      <c r="F295" s="263">
        <v>304</v>
      </c>
      <c r="G295" s="263">
        <v>199</v>
      </c>
      <c r="H295" s="257">
        <v>55</v>
      </c>
      <c r="I295" s="257">
        <v>165</v>
      </c>
      <c r="J295" s="260">
        <v>1.806</v>
      </c>
      <c r="K295" s="261" t="s">
        <v>850</v>
      </c>
      <c r="L295" s="511">
        <v>7789.53</v>
      </c>
      <c r="M295" s="268" t="s">
        <v>192</v>
      </c>
      <c r="N295" s="869" t="s">
        <v>199</v>
      </c>
      <c r="O295" s="254"/>
      <c r="P295" s="269" t="s">
        <v>664</v>
      </c>
      <c r="Q295" s="269" t="s">
        <v>1117</v>
      </c>
    </row>
    <row r="296" spans="1:17" s="297" customFormat="1">
      <c r="A296" s="257">
        <v>55</v>
      </c>
      <c r="B296" s="257" t="s">
        <v>1138</v>
      </c>
      <c r="C296" s="257" t="s">
        <v>558</v>
      </c>
      <c r="D296" s="267" t="s">
        <v>191</v>
      </c>
      <c r="E296" s="263">
        <v>344</v>
      </c>
      <c r="F296" s="263">
        <v>303</v>
      </c>
      <c r="G296" s="263">
        <v>199</v>
      </c>
      <c r="H296" s="257">
        <v>55</v>
      </c>
      <c r="I296" s="257">
        <v>165</v>
      </c>
      <c r="J296" s="260">
        <v>1.806</v>
      </c>
      <c r="K296" s="261" t="s">
        <v>850</v>
      </c>
      <c r="L296" s="511">
        <v>5718.01</v>
      </c>
      <c r="M296" s="268" t="s">
        <v>192</v>
      </c>
      <c r="N296" s="869" t="s">
        <v>199</v>
      </c>
      <c r="O296" s="254"/>
      <c r="P296" s="269" t="s">
        <v>664</v>
      </c>
      <c r="Q296" s="269" t="s">
        <v>1117</v>
      </c>
    </row>
    <row r="297" spans="1:17" s="297" customFormat="1">
      <c r="A297" s="257">
        <v>56</v>
      </c>
      <c r="B297" s="257" t="s">
        <v>1137</v>
      </c>
      <c r="C297" s="257" t="s">
        <v>557</v>
      </c>
      <c r="D297" s="267" t="s">
        <v>191</v>
      </c>
      <c r="E297" s="263">
        <v>344</v>
      </c>
      <c r="F297" s="263">
        <v>303</v>
      </c>
      <c r="G297" s="263">
        <v>199</v>
      </c>
      <c r="H297" s="257">
        <v>55</v>
      </c>
      <c r="I297" s="257">
        <v>165</v>
      </c>
      <c r="J297" s="260">
        <v>1.806</v>
      </c>
      <c r="K297" s="261" t="s">
        <v>850</v>
      </c>
      <c r="L297" s="511">
        <v>5722.04</v>
      </c>
      <c r="M297" s="268" t="s">
        <v>192</v>
      </c>
      <c r="N297" s="869" t="s">
        <v>199</v>
      </c>
      <c r="O297" s="254"/>
      <c r="P297" s="269" t="s">
        <v>664</v>
      </c>
      <c r="Q297" s="269" t="s">
        <v>1117</v>
      </c>
    </row>
    <row r="298" spans="1:17" s="297" customFormat="1">
      <c r="A298" s="257">
        <v>57</v>
      </c>
      <c r="B298" s="257" t="s">
        <v>730</v>
      </c>
      <c r="C298" s="257" t="s">
        <v>724</v>
      </c>
      <c r="D298" s="267" t="s">
        <v>191</v>
      </c>
      <c r="E298" s="263">
        <v>310</v>
      </c>
      <c r="F298" s="263">
        <v>274</v>
      </c>
      <c r="G298" s="263">
        <v>169</v>
      </c>
      <c r="H298" s="257">
        <v>55</v>
      </c>
      <c r="I298" s="257">
        <v>165</v>
      </c>
      <c r="J298" s="260">
        <v>1.534</v>
      </c>
      <c r="K298" s="261" t="s">
        <v>850</v>
      </c>
      <c r="L298" s="511">
        <v>5076.5600000000004</v>
      </c>
      <c r="M298" s="268" t="s">
        <v>192</v>
      </c>
      <c r="N298" s="869" t="s">
        <v>199</v>
      </c>
      <c r="O298" s="254"/>
      <c r="P298" s="269" t="s">
        <v>664</v>
      </c>
      <c r="Q298" s="269" t="s">
        <v>1117</v>
      </c>
    </row>
    <row r="299" spans="1:17" s="297" customFormat="1">
      <c r="A299" s="257">
        <v>58</v>
      </c>
      <c r="B299" s="257" t="s">
        <v>698</v>
      </c>
      <c r="C299" s="257" t="s">
        <v>711</v>
      </c>
      <c r="D299" s="267" t="s">
        <v>191</v>
      </c>
      <c r="E299" s="263">
        <v>302</v>
      </c>
      <c r="F299" s="263">
        <v>267</v>
      </c>
      <c r="G299" s="263">
        <v>169</v>
      </c>
      <c r="H299" s="257">
        <v>55</v>
      </c>
      <c r="I299" s="257">
        <v>165</v>
      </c>
      <c r="J299" s="260">
        <v>1.534</v>
      </c>
      <c r="K299" s="261" t="s">
        <v>850</v>
      </c>
      <c r="L299" s="511">
        <v>5024.08</v>
      </c>
      <c r="M299" s="268" t="s">
        <v>192</v>
      </c>
      <c r="N299" s="869" t="s">
        <v>199</v>
      </c>
      <c r="O299" s="254"/>
      <c r="P299" s="269" t="s">
        <v>665</v>
      </c>
      <c r="Q299" s="269" t="s">
        <v>1103</v>
      </c>
    </row>
    <row r="300" spans="1:17" s="297" customFormat="1">
      <c r="A300" s="257">
        <v>59</v>
      </c>
      <c r="B300" s="257" t="s">
        <v>804</v>
      </c>
      <c r="C300" s="257" t="s">
        <v>812</v>
      </c>
      <c r="D300" s="267" t="s">
        <v>191</v>
      </c>
      <c r="E300" s="263">
        <v>310</v>
      </c>
      <c r="F300" s="263">
        <v>274</v>
      </c>
      <c r="G300" s="263">
        <v>169</v>
      </c>
      <c r="H300" s="257">
        <v>55</v>
      </c>
      <c r="I300" s="257">
        <v>165</v>
      </c>
      <c r="J300" s="260">
        <v>1.534</v>
      </c>
      <c r="K300" s="261" t="s">
        <v>850</v>
      </c>
      <c r="L300" s="511">
        <v>5067.25</v>
      </c>
      <c r="M300" s="291" t="s">
        <v>192</v>
      </c>
      <c r="N300" s="869" t="s">
        <v>199</v>
      </c>
      <c r="O300" s="254"/>
      <c r="P300" s="269" t="s">
        <v>664</v>
      </c>
      <c r="Q300" s="269" t="s">
        <v>1117</v>
      </c>
    </row>
    <row r="301" spans="1:17" s="297" customFormat="1">
      <c r="A301" s="257">
        <v>60</v>
      </c>
      <c r="B301" s="257" t="s">
        <v>791</v>
      </c>
      <c r="C301" s="257" t="s">
        <v>792</v>
      </c>
      <c r="D301" s="267" t="s">
        <v>191</v>
      </c>
      <c r="E301" s="263">
        <v>310</v>
      </c>
      <c r="F301" s="263">
        <v>274</v>
      </c>
      <c r="G301" s="263">
        <v>169</v>
      </c>
      <c r="H301" s="257">
        <v>55</v>
      </c>
      <c r="I301" s="257">
        <v>165</v>
      </c>
      <c r="J301" s="260">
        <v>1.534</v>
      </c>
      <c r="K301" s="261" t="s">
        <v>850</v>
      </c>
      <c r="L301" s="511">
        <v>5067.25</v>
      </c>
      <c r="M301" s="291" t="s">
        <v>192</v>
      </c>
      <c r="N301" s="869" t="s">
        <v>199</v>
      </c>
      <c r="O301" s="254"/>
      <c r="P301" s="269" t="s">
        <v>664</v>
      </c>
      <c r="Q301" s="269" t="s">
        <v>1117</v>
      </c>
    </row>
    <row r="302" spans="1:17" s="297" customFormat="1">
      <c r="A302" s="257">
        <v>61</v>
      </c>
      <c r="B302" s="257" t="s">
        <v>826</v>
      </c>
      <c r="C302" s="257" t="s">
        <v>848</v>
      </c>
      <c r="D302" s="267" t="s">
        <v>191</v>
      </c>
      <c r="E302" s="263">
        <v>310</v>
      </c>
      <c r="F302" s="263">
        <v>274</v>
      </c>
      <c r="G302" s="263">
        <v>169</v>
      </c>
      <c r="H302" s="257">
        <v>55</v>
      </c>
      <c r="I302" s="257">
        <v>165</v>
      </c>
      <c r="J302" s="260">
        <v>1.534</v>
      </c>
      <c r="K302" s="261" t="s">
        <v>850</v>
      </c>
      <c r="L302" s="511">
        <v>5076.3</v>
      </c>
      <c r="M302" s="291" t="s">
        <v>192</v>
      </c>
      <c r="N302" s="869" t="s">
        <v>199</v>
      </c>
      <c r="O302" s="254"/>
      <c r="P302" s="269" t="s">
        <v>664</v>
      </c>
      <c r="Q302" s="269" t="s">
        <v>1117</v>
      </c>
    </row>
    <row r="303" spans="1:17" s="297" customFormat="1">
      <c r="A303" s="257">
        <v>62</v>
      </c>
      <c r="B303" s="257" t="s">
        <v>744</v>
      </c>
      <c r="C303" s="257" t="s">
        <v>745</v>
      </c>
      <c r="D303" s="267" t="s">
        <v>191</v>
      </c>
      <c r="E303" s="263">
        <v>310</v>
      </c>
      <c r="F303" s="263">
        <v>274</v>
      </c>
      <c r="G303" s="263">
        <v>169</v>
      </c>
      <c r="H303" s="257">
        <v>55</v>
      </c>
      <c r="I303" s="257">
        <v>165</v>
      </c>
      <c r="J303" s="260">
        <v>1.534</v>
      </c>
      <c r="K303" s="261" t="s">
        <v>850</v>
      </c>
      <c r="L303" s="511">
        <v>5067.32</v>
      </c>
      <c r="M303" s="291" t="s">
        <v>192</v>
      </c>
      <c r="N303" s="869" t="s">
        <v>199</v>
      </c>
      <c r="O303" s="254"/>
      <c r="P303" s="269" t="s">
        <v>664</v>
      </c>
      <c r="Q303" s="269" t="s">
        <v>1117</v>
      </c>
    </row>
    <row r="304" spans="1:17" s="297" customFormat="1">
      <c r="A304" s="257">
        <v>63</v>
      </c>
      <c r="B304" s="257" t="s">
        <v>840</v>
      </c>
      <c r="C304" s="257" t="s">
        <v>841</v>
      </c>
      <c r="D304" s="267" t="s">
        <v>191</v>
      </c>
      <c r="E304" s="263">
        <v>302</v>
      </c>
      <c r="F304" s="263">
        <v>267</v>
      </c>
      <c r="G304" s="263">
        <v>169</v>
      </c>
      <c r="H304" s="257">
        <v>55</v>
      </c>
      <c r="I304" s="257">
        <v>165</v>
      </c>
      <c r="J304" s="260">
        <v>1.534</v>
      </c>
      <c r="K304" s="261" t="s">
        <v>850</v>
      </c>
      <c r="L304" s="511">
        <v>6154.81</v>
      </c>
      <c r="M304" s="291" t="s">
        <v>192</v>
      </c>
      <c r="N304" s="869" t="s">
        <v>199</v>
      </c>
      <c r="O304" s="254"/>
      <c r="P304" s="269" t="s">
        <v>665</v>
      </c>
      <c r="Q304" s="269" t="s">
        <v>1103</v>
      </c>
    </row>
    <row r="305" spans="1:18" s="297" customFormat="1">
      <c r="A305" s="257">
        <v>64</v>
      </c>
      <c r="B305" s="257" t="s">
        <v>854</v>
      </c>
      <c r="C305" s="257" t="s">
        <v>853</v>
      </c>
      <c r="D305" s="267" t="s">
        <v>191</v>
      </c>
      <c r="E305" s="263">
        <v>302</v>
      </c>
      <c r="F305" s="263">
        <v>267</v>
      </c>
      <c r="G305" s="263">
        <v>169</v>
      </c>
      <c r="H305" s="257">
        <v>55</v>
      </c>
      <c r="I305" s="257">
        <v>165</v>
      </c>
      <c r="J305" s="260">
        <v>1.534</v>
      </c>
      <c r="K305" s="261" t="s">
        <v>850</v>
      </c>
      <c r="L305" s="511">
        <v>6224.31</v>
      </c>
      <c r="M305" s="291" t="s">
        <v>192</v>
      </c>
      <c r="N305" s="869" t="s">
        <v>199</v>
      </c>
      <c r="O305" s="254"/>
      <c r="P305" s="269" t="s">
        <v>664</v>
      </c>
      <c r="Q305" s="269" t="s">
        <v>1117</v>
      </c>
    </row>
    <row r="306" spans="1:18" s="297" customFormat="1">
      <c r="A306" s="257">
        <v>65</v>
      </c>
      <c r="B306" s="257" t="s">
        <v>722</v>
      </c>
      <c r="C306" s="257" t="s">
        <v>723</v>
      </c>
      <c r="D306" s="267" t="s">
        <v>191</v>
      </c>
      <c r="E306" s="263">
        <v>302</v>
      </c>
      <c r="F306" s="263">
        <v>267</v>
      </c>
      <c r="G306" s="263">
        <v>169</v>
      </c>
      <c r="H306" s="257">
        <v>55</v>
      </c>
      <c r="I306" s="257">
        <v>165</v>
      </c>
      <c r="J306" s="260">
        <v>1.534</v>
      </c>
      <c r="K306" s="261" t="s">
        <v>850</v>
      </c>
      <c r="L306" s="511">
        <v>5394.15</v>
      </c>
      <c r="M306" s="291" t="s">
        <v>192</v>
      </c>
      <c r="N306" s="869" t="s">
        <v>199</v>
      </c>
      <c r="O306" s="254"/>
      <c r="P306" s="269" t="s">
        <v>665</v>
      </c>
      <c r="Q306" s="269" t="s">
        <v>1103</v>
      </c>
    </row>
    <row r="307" spans="1:18" s="297" customFormat="1">
      <c r="A307" s="257">
        <v>66</v>
      </c>
      <c r="B307" s="257" t="s">
        <v>867</v>
      </c>
      <c r="C307" s="257" t="s">
        <v>866</v>
      </c>
      <c r="D307" s="267" t="s">
        <v>191</v>
      </c>
      <c r="E307" s="263">
        <v>310</v>
      </c>
      <c r="F307" s="263">
        <v>274</v>
      </c>
      <c r="G307" s="263">
        <v>169</v>
      </c>
      <c r="H307" s="257">
        <v>55</v>
      </c>
      <c r="I307" s="257">
        <v>165</v>
      </c>
      <c r="J307" s="260">
        <v>1.534</v>
      </c>
      <c r="K307" s="261" t="s">
        <v>850</v>
      </c>
      <c r="L307" s="511">
        <v>5449.94</v>
      </c>
      <c r="M307" s="268" t="s">
        <v>192</v>
      </c>
      <c r="N307" s="869" t="s">
        <v>199</v>
      </c>
      <c r="O307" s="254"/>
      <c r="P307" s="269" t="s">
        <v>664</v>
      </c>
      <c r="Q307" s="269" t="s">
        <v>1117</v>
      </c>
    </row>
    <row r="308" spans="1:18" s="297" customFormat="1">
      <c r="A308" s="257">
        <v>67</v>
      </c>
      <c r="B308" s="257" t="s">
        <v>872</v>
      </c>
      <c r="C308" s="257" t="s">
        <v>903</v>
      </c>
      <c r="D308" s="267" t="s">
        <v>191</v>
      </c>
      <c r="E308" s="263">
        <v>310</v>
      </c>
      <c r="F308" s="263">
        <v>274</v>
      </c>
      <c r="G308" s="263">
        <v>169</v>
      </c>
      <c r="H308" s="257">
        <v>55</v>
      </c>
      <c r="I308" s="257">
        <v>165</v>
      </c>
      <c r="J308" s="260">
        <v>1.534</v>
      </c>
      <c r="K308" s="261" t="s">
        <v>850</v>
      </c>
      <c r="L308" s="511">
        <v>5449.1</v>
      </c>
      <c r="M308" s="268" t="s">
        <v>192</v>
      </c>
      <c r="N308" s="869" t="s">
        <v>199</v>
      </c>
      <c r="O308" s="254"/>
      <c r="P308" s="269" t="s">
        <v>664</v>
      </c>
      <c r="Q308" s="269" t="s">
        <v>1117</v>
      </c>
    </row>
    <row r="309" spans="1:18" s="297" customFormat="1">
      <c r="A309" s="257">
        <v>68</v>
      </c>
      <c r="B309" s="257" t="s">
        <v>905</v>
      </c>
      <c r="C309" s="257" t="s">
        <v>906</v>
      </c>
      <c r="D309" s="267" t="s">
        <v>191</v>
      </c>
      <c r="E309" s="263">
        <v>310</v>
      </c>
      <c r="F309" s="263">
        <v>274</v>
      </c>
      <c r="G309" s="263">
        <v>169</v>
      </c>
      <c r="H309" s="257">
        <v>55</v>
      </c>
      <c r="I309" s="257">
        <v>165</v>
      </c>
      <c r="J309" s="260">
        <v>1.534</v>
      </c>
      <c r="K309" s="261" t="s">
        <v>850</v>
      </c>
      <c r="L309" s="511">
        <v>5440.8</v>
      </c>
      <c r="M309" s="268" t="s">
        <v>192</v>
      </c>
      <c r="N309" s="869" t="s">
        <v>199</v>
      </c>
      <c r="P309" s="254"/>
      <c r="Q309" s="254"/>
      <c r="R309" s="269" t="s">
        <v>664</v>
      </c>
    </row>
    <row r="310" spans="1:18" s="945" customFormat="1">
      <c r="A310" s="935"/>
      <c r="B310" s="935" t="s">
        <v>354</v>
      </c>
      <c r="C310" s="935" t="s">
        <v>1104</v>
      </c>
      <c r="D310" s="936" t="s">
        <v>191</v>
      </c>
      <c r="E310" s="937">
        <v>305</v>
      </c>
      <c r="F310" s="937">
        <v>262</v>
      </c>
      <c r="G310" s="937">
        <v>169</v>
      </c>
      <c r="H310" s="935">
        <v>55</v>
      </c>
      <c r="I310" s="935">
        <v>165</v>
      </c>
      <c r="J310" s="938">
        <v>1.534</v>
      </c>
      <c r="K310" s="939" t="s">
        <v>850</v>
      </c>
      <c r="L310" s="940">
        <v>4274.5</v>
      </c>
      <c r="M310" s="941" t="s">
        <v>192</v>
      </c>
      <c r="N310" s="942" t="s">
        <v>199</v>
      </c>
      <c r="O310" s="943"/>
      <c r="P310" s="944" t="s">
        <v>665</v>
      </c>
      <c r="Q310" s="944" t="s">
        <v>1103</v>
      </c>
    </row>
    <row r="311" spans="1:18" s="945" customFormat="1">
      <c r="A311" s="935"/>
      <c r="B311" s="935" t="s">
        <v>358</v>
      </c>
      <c r="C311" s="935" t="s">
        <v>1105</v>
      </c>
      <c r="D311" s="936" t="s">
        <v>191</v>
      </c>
      <c r="E311" s="937">
        <v>305</v>
      </c>
      <c r="F311" s="937">
        <v>262</v>
      </c>
      <c r="G311" s="937">
        <v>169</v>
      </c>
      <c r="H311" s="935">
        <v>55</v>
      </c>
      <c r="I311" s="935">
        <v>165</v>
      </c>
      <c r="J311" s="938">
        <v>1.534</v>
      </c>
      <c r="K311" s="939" t="s">
        <v>850</v>
      </c>
      <c r="L311" s="940">
        <v>4274.57</v>
      </c>
      <c r="M311" s="941" t="s">
        <v>192</v>
      </c>
      <c r="N311" s="942" t="s">
        <v>199</v>
      </c>
      <c r="O311" s="943"/>
      <c r="P311" s="944" t="s">
        <v>665</v>
      </c>
      <c r="Q311" s="944" t="s">
        <v>1103</v>
      </c>
    </row>
    <row r="312" spans="1:18" s="945" customFormat="1">
      <c r="A312" s="935"/>
      <c r="B312" s="935" t="s">
        <v>387</v>
      </c>
      <c r="C312" s="935" t="s">
        <v>1106</v>
      </c>
      <c r="D312" s="936" t="s">
        <v>191</v>
      </c>
      <c r="E312" s="937">
        <v>296</v>
      </c>
      <c r="F312" s="937">
        <v>260</v>
      </c>
      <c r="G312" s="937">
        <v>169</v>
      </c>
      <c r="H312" s="935">
        <v>55</v>
      </c>
      <c r="I312" s="935">
        <v>165</v>
      </c>
      <c r="J312" s="938">
        <v>1.534</v>
      </c>
      <c r="K312" s="939" t="s">
        <v>850</v>
      </c>
      <c r="L312" s="940">
        <v>4224.12</v>
      </c>
      <c r="M312" s="941" t="s">
        <v>192</v>
      </c>
      <c r="N312" s="942" t="s">
        <v>199</v>
      </c>
      <c r="P312" s="944" t="s">
        <v>665</v>
      </c>
      <c r="Q312" s="944" t="s">
        <v>1103</v>
      </c>
    </row>
    <row r="313" spans="1:18" s="945" customFormat="1">
      <c r="A313" s="935"/>
      <c r="B313" s="935" t="s">
        <v>389</v>
      </c>
      <c r="C313" s="935" t="s">
        <v>1107</v>
      </c>
      <c r="D313" s="936" t="s">
        <v>191</v>
      </c>
      <c r="E313" s="937">
        <v>296</v>
      </c>
      <c r="F313" s="937">
        <v>260</v>
      </c>
      <c r="G313" s="937">
        <v>169</v>
      </c>
      <c r="H313" s="935">
        <v>55</v>
      </c>
      <c r="I313" s="935">
        <v>165</v>
      </c>
      <c r="J313" s="938">
        <v>1.534</v>
      </c>
      <c r="K313" s="939" t="s">
        <v>850</v>
      </c>
      <c r="L313" s="940">
        <v>4224.12</v>
      </c>
      <c r="M313" s="941" t="s">
        <v>192</v>
      </c>
      <c r="N313" s="942" t="s">
        <v>199</v>
      </c>
      <c r="P313" s="944" t="s">
        <v>665</v>
      </c>
      <c r="Q313" s="944" t="s">
        <v>1103</v>
      </c>
    </row>
    <row r="314" spans="1:18" s="945" customFormat="1">
      <c r="A314" s="935"/>
      <c r="B314" s="935" t="s">
        <v>398</v>
      </c>
      <c r="C314" s="935" t="s">
        <v>1108</v>
      </c>
      <c r="D314" s="936" t="s">
        <v>191</v>
      </c>
      <c r="E314" s="937">
        <v>318</v>
      </c>
      <c r="F314" s="937">
        <v>282</v>
      </c>
      <c r="G314" s="937">
        <v>199</v>
      </c>
      <c r="H314" s="935">
        <v>55</v>
      </c>
      <c r="I314" s="935">
        <v>165</v>
      </c>
      <c r="J314" s="938">
        <v>1.806</v>
      </c>
      <c r="K314" s="939" t="s">
        <v>850</v>
      </c>
      <c r="L314" s="940">
        <v>4347.66</v>
      </c>
      <c r="M314" s="941" t="s">
        <v>192</v>
      </c>
      <c r="N314" s="942" t="s">
        <v>199</v>
      </c>
      <c r="O314" s="943"/>
      <c r="P314" s="944" t="s">
        <v>665</v>
      </c>
      <c r="Q314" s="944" t="s">
        <v>1103</v>
      </c>
    </row>
    <row r="315" spans="1:18" s="945" customFormat="1">
      <c r="A315" s="935"/>
      <c r="B315" s="935" t="s">
        <v>400</v>
      </c>
      <c r="C315" s="935" t="s">
        <v>1109</v>
      </c>
      <c r="D315" s="936" t="s">
        <v>191</v>
      </c>
      <c r="E315" s="937">
        <v>318</v>
      </c>
      <c r="F315" s="937">
        <v>282</v>
      </c>
      <c r="G315" s="937">
        <v>199</v>
      </c>
      <c r="H315" s="935">
        <v>55</v>
      </c>
      <c r="I315" s="935">
        <v>165</v>
      </c>
      <c r="J315" s="938">
        <v>1.806</v>
      </c>
      <c r="K315" s="939" t="s">
        <v>850</v>
      </c>
      <c r="L315" s="940">
        <v>4347.5600000000004</v>
      </c>
      <c r="M315" s="941" t="s">
        <v>192</v>
      </c>
      <c r="N315" s="942" t="s">
        <v>199</v>
      </c>
      <c r="P315" s="944" t="s">
        <v>665</v>
      </c>
      <c r="Q315" s="944" t="s">
        <v>1103</v>
      </c>
    </row>
    <row r="316" spans="1:18" s="945" customFormat="1">
      <c r="A316" s="935"/>
      <c r="B316" s="935" t="s">
        <v>692</v>
      </c>
      <c r="C316" s="935" t="s">
        <v>1110</v>
      </c>
      <c r="D316" s="936" t="s">
        <v>191</v>
      </c>
      <c r="E316" s="937">
        <v>334</v>
      </c>
      <c r="F316" s="937">
        <v>293</v>
      </c>
      <c r="G316" s="937">
        <v>199</v>
      </c>
      <c r="H316" s="935">
        <v>55</v>
      </c>
      <c r="I316" s="935">
        <v>165</v>
      </c>
      <c r="J316" s="938">
        <v>1.806</v>
      </c>
      <c r="K316" s="939" t="s">
        <v>850</v>
      </c>
      <c r="L316" s="940">
        <v>5716.5</v>
      </c>
      <c r="M316" s="941" t="s">
        <v>192</v>
      </c>
      <c r="N316" s="942" t="s">
        <v>199</v>
      </c>
      <c r="O316" s="943"/>
      <c r="P316" s="944" t="s">
        <v>665</v>
      </c>
      <c r="Q316" s="944" t="s">
        <v>1103</v>
      </c>
    </row>
    <row r="317" spans="1:18" s="945" customFormat="1">
      <c r="A317" s="935"/>
      <c r="B317" s="935" t="s">
        <v>691</v>
      </c>
      <c r="C317" s="935" t="s">
        <v>1111</v>
      </c>
      <c r="D317" s="936" t="s">
        <v>191</v>
      </c>
      <c r="E317" s="937">
        <v>334</v>
      </c>
      <c r="F317" s="937">
        <v>293</v>
      </c>
      <c r="G317" s="937">
        <v>199</v>
      </c>
      <c r="H317" s="935">
        <v>55</v>
      </c>
      <c r="I317" s="935">
        <v>165</v>
      </c>
      <c r="J317" s="938">
        <v>1.806</v>
      </c>
      <c r="K317" s="939" t="s">
        <v>850</v>
      </c>
      <c r="L317" s="940">
        <v>5716.48</v>
      </c>
      <c r="M317" s="941" t="s">
        <v>192</v>
      </c>
      <c r="N317" s="942" t="s">
        <v>199</v>
      </c>
      <c r="P317" s="944" t="s">
        <v>665</v>
      </c>
      <c r="Q317" s="944" t="s">
        <v>1103</v>
      </c>
    </row>
    <row r="318" spans="1:18" s="945" customFormat="1">
      <c r="A318" s="935"/>
      <c r="B318" s="935" t="s">
        <v>231</v>
      </c>
      <c r="C318" s="935" t="s">
        <v>1112</v>
      </c>
      <c r="D318" s="936" t="s">
        <v>191</v>
      </c>
      <c r="E318" s="937">
        <v>334</v>
      </c>
      <c r="F318" s="937">
        <v>293</v>
      </c>
      <c r="G318" s="937">
        <v>199</v>
      </c>
      <c r="H318" s="935">
        <v>55</v>
      </c>
      <c r="I318" s="935">
        <v>165</v>
      </c>
      <c r="J318" s="938">
        <v>1.806</v>
      </c>
      <c r="K318" s="939" t="s">
        <v>850</v>
      </c>
      <c r="L318" s="940">
        <v>5668.21</v>
      </c>
      <c r="M318" s="941" t="s">
        <v>192</v>
      </c>
      <c r="N318" s="942" t="s">
        <v>199</v>
      </c>
      <c r="O318" s="943"/>
      <c r="P318" s="944" t="s">
        <v>665</v>
      </c>
      <c r="Q318" s="944" t="s">
        <v>1103</v>
      </c>
    </row>
    <row r="319" spans="1:18" s="945" customFormat="1">
      <c r="A319" s="935"/>
      <c r="B319" s="935" t="s">
        <v>232</v>
      </c>
      <c r="C319" s="935" t="s">
        <v>1113</v>
      </c>
      <c r="D319" s="936" t="s">
        <v>191</v>
      </c>
      <c r="E319" s="937">
        <v>334</v>
      </c>
      <c r="F319" s="937">
        <v>293</v>
      </c>
      <c r="G319" s="937">
        <v>199</v>
      </c>
      <c r="H319" s="935">
        <v>55</v>
      </c>
      <c r="I319" s="935">
        <v>165</v>
      </c>
      <c r="J319" s="938">
        <v>1.806</v>
      </c>
      <c r="K319" s="939" t="s">
        <v>850</v>
      </c>
      <c r="L319" s="940">
        <v>5664.17</v>
      </c>
      <c r="M319" s="941" t="s">
        <v>192</v>
      </c>
      <c r="N319" s="942" t="s">
        <v>199</v>
      </c>
      <c r="O319" s="943"/>
      <c r="P319" s="944" t="s">
        <v>665</v>
      </c>
      <c r="Q319" s="944" t="s">
        <v>1103</v>
      </c>
    </row>
    <row r="320" spans="1:18" s="297" customFormat="1">
      <c r="A320" s="257"/>
      <c r="B320" s="256"/>
      <c r="C320" s="257"/>
      <c r="D320" s="267" t="s">
        <v>191</v>
      </c>
      <c r="E320" s="263"/>
      <c r="F320" s="263"/>
      <c r="G320" s="263"/>
      <c r="H320" s="257"/>
      <c r="I320" s="257"/>
      <c r="J320" s="260"/>
      <c r="K320" s="261"/>
      <c r="L320" s="511"/>
      <c r="M320" s="291" t="s">
        <v>192</v>
      </c>
      <c r="N320" s="869"/>
      <c r="P320" s="255"/>
      <c r="Q320" s="255"/>
    </row>
    <row r="321" spans="1:17" s="297" customFormat="1">
      <c r="A321" s="257"/>
      <c r="B321" s="256"/>
      <c r="C321" s="257"/>
      <c r="D321" s="267" t="s">
        <v>191</v>
      </c>
      <c r="E321" s="259"/>
      <c r="F321" s="257"/>
      <c r="G321" s="257"/>
      <c r="H321" s="257"/>
      <c r="I321" s="257"/>
      <c r="J321" s="260"/>
      <c r="K321" s="261"/>
      <c r="L321" s="511"/>
      <c r="M321" s="291" t="s">
        <v>192</v>
      </c>
      <c r="N321" s="869"/>
      <c r="P321" s="255"/>
      <c r="Q321" s="255"/>
    </row>
    <row r="322" spans="1:17">
      <c r="A322" s="257"/>
      <c r="B322" s="257"/>
      <c r="C322" s="257"/>
      <c r="D322" s="267" t="s">
        <v>191</v>
      </c>
      <c r="E322" s="295"/>
      <c r="F322" s="257"/>
      <c r="G322" s="257"/>
      <c r="H322" s="257"/>
      <c r="I322" s="257"/>
      <c r="J322" s="260"/>
      <c r="K322" s="261"/>
      <c r="L322" s="511"/>
      <c r="M322" s="291" t="s">
        <v>192</v>
      </c>
      <c r="N322" s="869"/>
      <c r="P322" s="255"/>
      <c r="Q322" s="255"/>
    </row>
    <row r="323" spans="1:17">
      <c r="A323" s="257"/>
      <c r="B323" s="256"/>
      <c r="C323" s="257"/>
      <c r="D323" s="267" t="s">
        <v>191</v>
      </c>
      <c r="E323" s="265"/>
      <c r="F323" s="262"/>
      <c r="G323" s="257"/>
      <c r="H323" s="257"/>
      <c r="I323" s="257"/>
      <c r="J323" s="260"/>
      <c r="K323" s="261"/>
      <c r="L323" s="511"/>
      <c r="M323" s="291" t="s">
        <v>192</v>
      </c>
      <c r="N323" s="869"/>
      <c r="P323" s="255"/>
      <c r="Q323" s="255"/>
    </row>
    <row r="324" spans="1:17">
      <c r="A324" s="257"/>
      <c r="B324" s="256"/>
      <c r="C324" s="257"/>
      <c r="D324" s="267" t="s">
        <v>191</v>
      </c>
      <c r="E324" s="265"/>
      <c r="F324" s="262"/>
      <c r="G324" s="257"/>
      <c r="H324" s="257"/>
      <c r="I324" s="257"/>
      <c r="J324" s="260"/>
      <c r="K324" s="261"/>
      <c r="L324" s="511"/>
      <c r="M324" s="291" t="s">
        <v>192</v>
      </c>
      <c r="N324" s="869"/>
      <c r="O324" s="254"/>
      <c r="P324" s="255"/>
      <c r="Q324" s="255"/>
    </row>
    <row r="325" spans="1:17">
      <c r="A325" s="257"/>
      <c r="B325" s="256"/>
      <c r="C325" s="257"/>
      <c r="D325" s="267" t="s">
        <v>191</v>
      </c>
      <c r="E325" s="265"/>
      <c r="F325" s="262"/>
      <c r="G325" s="257"/>
      <c r="H325" s="257"/>
      <c r="I325" s="257"/>
      <c r="J325" s="260"/>
      <c r="K325" s="261"/>
      <c r="L325" s="511"/>
      <c r="M325" s="291" t="s">
        <v>192</v>
      </c>
      <c r="N325" s="869"/>
      <c r="O325" s="254"/>
      <c r="P325" s="255"/>
      <c r="Q325" s="255"/>
    </row>
    <row r="326" spans="1:17">
      <c r="A326" s="257"/>
      <c r="B326" s="256"/>
      <c r="C326" s="257"/>
      <c r="D326" s="267" t="s">
        <v>191</v>
      </c>
      <c r="E326" s="265"/>
      <c r="F326" s="262"/>
      <c r="G326" s="257"/>
      <c r="H326" s="257"/>
      <c r="I326" s="257"/>
      <c r="J326" s="260"/>
      <c r="K326" s="261"/>
      <c r="L326" s="511"/>
      <c r="M326" s="291" t="s">
        <v>192</v>
      </c>
      <c r="N326" s="869"/>
      <c r="O326" s="254"/>
      <c r="P326" s="255"/>
      <c r="Q326" s="255"/>
    </row>
    <row r="327" spans="1:17">
      <c r="A327" s="257"/>
      <c r="B327" s="256"/>
      <c r="C327" s="257"/>
      <c r="D327" s="267" t="s">
        <v>191</v>
      </c>
      <c r="E327" s="265"/>
      <c r="F327" s="262"/>
      <c r="G327" s="257"/>
      <c r="H327" s="257"/>
      <c r="I327" s="257"/>
      <c r="J327" s="260"/>
      <c r="K327" s="261"/>
      <c r="L327" s="511"/>
      <c r="M327" s="291" t="s">
        <v>192</v>
      </c>
      <c r="N327" s="869"/>
      <c r="O327" s="254"/>
      <c r="P327" s="255"/>
      <c r="Q327" s="255"/>
    </row>
    <row r="328" spans="1:17">
      <c r="A328" s="257">
        <v>1</v>
      </c>
      <c r="B328" s="257" t="s">
        <v>79</v>
      </c>
      <c r="C328" s="257" t="s">
        <v>385</v>
      </c>
      <c r="D328" s="267" t="s">
        <v>191</v>
      </c>
      <c r="E328" s="263">
        <v>9.5</v>
      </c>
      <c r="F328" s="263">
        <v>7.5</v>
      </c>
      <c r="G328" s="263">
        <v>83</v>
      </c>
      <c r="H328" s="257">
        <v>43</v>
      </c>
      <c r="I328" s="257">
        <v>13</v>
      </c>
      <c r="J328" s="260">
        <v>4.5999999999999999E-2</v>
      </c>
      <c r="K328" s="261"/>
      <c r="L328" s="511">
        <v>79.66</v>
      </c>
      <c r="M328" s="291" t="s">
        <v>192</v>
      </c>
      <c r="N328" s="869"/>
      <c r="O328" s="254"/>
      <c r="P328" s="255"/>
      <c r="Q328" s="255"/>
    </row>
    <row r="329" spans="1:17">
      <c r="A329" s="257">
        <v>2</v>
      </c>
      <c r="B329" s="257" t="s">
        <v>80</v>
      </c>
      <c r="C329" s="257" t="s">
        <v>386</v>
      </c>
      <c r="D329" s="267" t="s">
        <v>191</v>
      </c>
      <c r="E329" s="263">
        <v>7</v>
      </c>
      <c r="F329" s="263">
        <v>6.4</v>
      </c>
      <c r="G329" s="263">
        <v>67</v>
      </c>
      <c r="H329" s="257">
        <v>35</v>
      </c>
      <c r="I329" s="257">
        <v>13.5</v>
      </c>
      <c r="J329" s="260">
        <v>3.2000000000000001E-2</v>
      </c>
      <c r="K329" s="261"/>
      <c r="L329" s="511">
        <v>86.66</v>
      </c>
      <c r="M329" s="291" t="s">
        <v>192</v>
      </c>
      <c r="N329" s="869"/>
      <c r="O329" s="254"/>
      <c r="P329" s="255"/>
      <c r="Q329" s="255"/>
    </row>
    <row r="330" spans="1:17">
      <c r="A330" s="257">
        <v>3</v>
      </c>
      <c r="B330" s="257" t="s">
        <v>193</v>
      </c>
      <c r="C330" s="257" t="s">
        <v>194</v>
      </c>
      <c r="D330" s="267" t="s">
        <v>191</v>
      </c>
      <c r="E330" s="263">
        <v>7</v>
      </c>
      <c r="F330" s="263">
        <v>6.4</v>
      </c>
      <c r="G330" s="263">
        <v>67</v>
      </c>
      <c r="H330" s="257">
        <v>35</v>
      </c>
      <c r="I330" s="257">
        <v>13.5</v>
      </c>
      <c r="J330" s="260">
        <v>3.2000000000000001E-2</v>
      </c>
      <c r="K330" s="261"/>
      <c r="L330" s="511">
        <v>57.46</v>
      </c>
      <c r="M330" s="291" t="s">
        <v>192</v>
      </c>
      <c r="N330" s="869"/>
      <c r="O330" s="254"/>
      <c r="P330" s="255"/>
      <c r="Q330" s="255"/>
    </row>
    <row r="331" spans="1:17">
      <c r="A331" s="257">
        <v>4</v>
      </c>
      <c r="B331" s="257" t="s">
        <v>668</v>
      </c>
      <c r="C331" s="257" t="s">
        <v>681</v>
      </c>
      <c r="D331" s="267" t="s">
        <v>191</v>
      </c>
      <c r="E331" s="263">
        <v>7</v>
      </c>
      <c r="F331" s="263">
        <v>6.4</v>
      </c>
      <c r="G331" s="263">
        <v>67</v>
      </c>
      <c r="H331" s="257">
        <v>35</v>
      </c>
      <c r="I331" s="257">
        <v>13.5</v>
      </c>
      <c r="J331" s="260">
        <v>3.2000000000000001E-2</v>
      </c>
      <c r="K331" s="261"/>
      <c r="L331" s="511">
        <v>73.38</v>
      </c>
      <c r="M331" s="268" t="s">
        <v>192</v>
      </c>
      <c r="N331" s="869"/>
      <c r="O331" s="254"/>
      <c r="P331" s="294"/>
      <c r="Q331" s="294"/>
    </row>
    <row r="332" spans="1:17">
      <c r="A332" s="257">
        <v>5</v>
      </c>
      <c r="B332" s="257" t="s">
        <v>669</v>
      </c>
      <c r="C332" s="257" t="s">
        <v>682</v>
      </c>
      <c r="D332" s="267" t="s">
        <v>191</v>
      </c>
      <c r="E332" s="263">
        <v>7</v>
      </c>
      <c r="F332" s="263">
        <v>6.4</v>
      </c>
      <c r="G332" s="263">
        <v>67</v>
      </c>
      <c r="H332" s="257">
        <v>35</v>
      </c>
      <c r="I332" s="257">
        <v>13.5</v>
      </c>
      <c r="J332" s="260">
        <v>3.2000000000000001E-2</v>
      </c>
      <c r="K332" s="261"/>
      <c r="L332" s="511">
        <v>73.38</v>
      </c>
      <c r="M332" s="291" t="s">
        <v>192</v>
      </c>
      <c r="N332" s="869"/>
      <c r="O332" s="254"/>
      <c r="P332" s="255"/>
      <c r="Q332" s="255"/>
    </row>
    <row r="333" spans="1:17">
      <c r="A333" s="257">
        <v>6</v>
      </c>
      <c r="B333" s="257" t="s">
        <v>817</v>
      </c>
      <c r="C333" s="257" t="s">
        <v>818</v>
      </c>
      <c r="D333" s="267" t="s">
        <v>191</v>
      </c>
      <c r="E333" s="263">
        <v>7</v>
      </c>
      <c r="F333" s="263">
        <v>6.4</v>
      </c>
      <c r="G333" s="263">
        <v>67</v>
      </c>
      <c r="H333" s="257">
        <v>35</v>
      </c>
      <c r="I333" s="257">
        <v>14</v>
      </c>
      <c r="J333" s="260">
        <v>3.3000000000000002E-2</v>
      </c>
      <c r="K333" s="261"/>
      <c r="L333" s="511">
        <v>80.16</v>
      </c>
      <c r="M333" s="291" t="s">
        <v>192</v>
      </c>
      <c r="N333" s="869"/>
      <c r="O333" s="254"/>
      <c r="P333" s="294"/>
      <c r="Q333" s="294"/>
    </row>
    <row r="334" spans="1:17">
      <c r="A334" s="257">
        <v>7</v>
      </c>
      <c r="B334" s="257" t="s">
        <v>670</v>
      </c>
      <c r="C334" s="257" t="s">
        <v>634</v>
      </c>
      <c r="D334" s="267" t="s">
        <v>191</v>
      </c>
      <c r="E334" s="263">
        <v>7</v>
      </c>
      <c r="F334" s="263">
        <v>6.4</v>
      </c>
      <c r="G334" s="263">
        <v>67</v>
      </c>
      <c r="H334" s="257">
        <v>35</v>
      </c>
      <c r="I334" s="257">
        <v>13.5</v>
      </c>
      <c r="J334" s="260">
        <v>3.2000000000000001E-2</v>
      </c>
      <c r="K334" s="261"/>
      <c r="L334" s="511">
        <v>91.13</v>
      </c>
      <c r="M334" s="291" t="s">
        <v>192</v>
      </c>
      <c r="N334" s="869"/>
      <c r="O334" s="254"/>
      <c r="P334" s="294"/>
      <c r="Q334" s="294"/>
    </row>
    <row r="335" spans="1:17">
      <c r="A335" s="257">
        <v>8</v>
      </c>
      <c r="B335" s="257" t="s">
        <v>671</v>
      </c>
      <c r="C335" s="257" t="s">
        <v>683</v>
      </c>
      <c r="D335" s="267" t="s">
        <v>191</v>
      </c>
      <c r="E335" s="263">
        <v>7.6</v>
      </c>
      <c r="F335" s="263">
        <v>7</v>
      </c>
      <c r="G335" s="263">
        <v>0</v>
      </c>
      <c r="H335" s="257">
        <v>0</v>
      </c>
      <c r="I335" s="257">
        <v>0</v>
      </c>
      <c r="J335" s="260">
        <v>0.04</v>
      </c>
      <c r="K335" s="261"/>
      <c r="L335" s="511">
        <v>93.88</v>
      </c>
      <c r="M335" s="291" t="s">
        <v>192</v>
      </c>
      <c r="N335" s="869"/>
      <c r="O335" s="254"/>
      <c r="P335" s="294"/>
      <c r="Q335" s="294"/>
    </row>
    <row r="336" spans="1:17">
      <c r="A336" s="257">
        <v>9</v>
      </c>
      <c r="B336" s="257" t="s">
        <v>672</v>
      </c>
      <c r="C336" s="257" t="s">
        <v>195</v>
      </c>
      <c r="D336" s="267" t="s">
        <v>191</v>
      </c>
      <c r="E336" s="263">
        <v>12.1</v>
      </c>
      <c r="F336" s="263">
        <v>10.1</v>
      </c>
      <c r="G336" s="263">
        <v>90.9</v>
      </c>
      <c r="H336" s="257">
        <v>42.4</v>
      </c>
      <c r="I336" s="257">
        <v>10</v>
      </c>
      <c r="J336" s="260">
        <v>3.9E-2</v>
      </c>
      <c r="K336" s="261"/>
      <c r="L336" s="511">
        <v>357.66</v>
      </c>
      <c r="M336" s="291" t="s">
        <v>192</v>
      </c>
      <c r="N336" s="869"/>
      <c r="O336" s="254"/>
      <c r="P336" s="294"/>
      <c r="Q336" s="294"/>
    </row>
    <row r="337" spans="1:17">
      <c r="A337" s="257">
        <v>10</v>
      </c>
      <c r="B337" s="257" t="s">
        <v>673</v>
      </c>
      <c r="C337" s="257" t="s">
        <v>196</v>
      </c>
      <c r="D337" s="267" t="s">
        <v>191</v>
      </c>
      <c r="E337" s="263">
        <v>11.6</v>
      </c>
      <c r="F337" s="263">
        <v>9.6</v>
      </c>
      <c r="G337" s="263">
        <v>90.9</v>
      </c>
      <c r="H337" s="257">
        <v>42.4</v>
      </c>
      <c r="I337" s="257">
        <v>10</v>
      </c>
      <c r="J337" s="260">
        <v>3.9E-2</v>
      </c>
      <c r="K337" s="261"/>
      <c r="L337" s="511">
        <v>350.5</v>
      </c>
      <c r="M337" s="291" t="s">
        <v>192</v>
      </c>
      <c r="N337" s="869"/>
      <c r="O337" s="254"/>
      <c r="P337" s="294"/>
      <c r="Q337" s="294"/>
    </row>
    <row r="338" spans="1:17">
      <c r="A338" s="257">
        <v>11</v>
      </c>
      <c r="B338" s="257" t="s">
        <v>674</v>
      </c>
      <c r="C338" s="257" t="s">
        <v>684</v>
      </c>
      <c r="D338" s="267" t="s">
        <v>191</v>
      </c>
      <c r="E338" s="263">
        <v>7.6</v>
      </c>
      <c r="F338" s="263">
        <v>7</v>
      </c>
      <c r="G338" s="263">
        <v>0</v>
      </c>
      <c r="H338" s="257">
        <v>0</v>
      </c>
      <c r="I338" s="257">
        <v>0</v>
      </c>
      <c r="J338" s="260">
        <v>0.04</v>
      </c>
      <c r="K338" s="261"/>
      <c r="L338" s="511">
        <v>89.51</v>
      </c>
      <c r="M338" s="291" t="s">
        <v>192</v>
      </c>
      <c r="N338" s="869"/>
      <c r="O338" s="254"/>
      <c r="P338" s="294"/>
      <c r="Q338" s="294"/>
    </row>
    <row r="339" spans="1:17">
      <c r="A339" s="257">
        <v>12</v>
      </c>
      <c r="B339" s="257" t="s">
        <v>675</v>
      </c>
      <c r="C339" s="257" t="s">
        <v>685</v>
      </c>
      <c r="D339" s="267" t="s">
        <v>191</v>
      </c>
      <c r="E339" s="263">
        <v>7.6</v>
      </c>
      <c r="F339" s="263">
        <v>7</v>
      </c>
      <c r="G339" s="263">
        <v>0</v>
      </c>
      <c r="H339" s="257">
        <v>0</v>
      </c>
      <c r="I339" s="257">
        <v>0</v>
      </c>
      <c r="J339" s="260">
        <v>0.04</v>
      </c>
      <c r="K339" s="261"/>
      <c r="L339" s="511">
        <v>96.7</v>
      </c>
      <c r="M339" s="291" t="s">
        <v>192</v>
      </c>
      <c r="N339" s="869"/>
      <c r="O339" s="254"/>
      <c r="P339" s="255"/>
      <c r="Q339" s="255"/>
    </row>
    <row r="340" spans="1:17">
      <c r="A340" s="257">
        <v>13</v>
      </c>
      <c r="B340" s="257" t="s">
        <v>643</v>
      </c>
      <c r="C340" s="257" t="s">
        <v>642</v>
      </c>
      <c r="D340" s="267" t="s">
        <v>191</v>
      </c>
      <c r="E340" s="263">
        <v>7</v>
      </c>
      <c r="F340" s="263">
        <v>6.4</v>
      </c>
      <c r="G340" s="263">
        <v>67</v>
      </c>
      <c r="H340" s="257">
        <v>35</v>
      </c>
      <c r="I340" s="257">
        <v>13.5</v>
      </c>
      <c r="J340" s="260">
        <v>3.2000000000000001E-2</v>
      </c>
      <c r="K340" s="261"/>
      <c r="L340" s="511">
        <v>161.47999999999999</v>
      </c>
      <c r="M340" s="291" t="s">
        <v>192</v>
      </c>
      <c r="N340" s="869"/>
      <c r="O340" s="254"/>
      <c r="P340" s="255"/>
      <c r="Q340" s="255"/>
    </row>
    <row r="341" spans="1:17">
      <c r="A341" s="257">
        <v>14</v>
      </c>
      <c r="B341" s="257" t="s">
        <v>17</v>
      </c>
      <c r="C341" s="257" t="s">
        <v>16</v>
      </c>
      <c r="D341" s="267" t="s">
        <v>191</v>
      </c>
      <c r="E341" s="263">
        <v>8</v>
      </c>
      <c r="F341" s="263">
        <v>7.6</v>
      </c>
      <c r="G341" s="263">
        <v>82</v>
      </c>
      <c r="H341" s="257">
        <v>42</v>
      </c>
      <c r="I341" s="257">
        <v>13</v>
      </c>
      <c r="J341" s="260">
        <v>4.4771999999999999E-2</v>
      </c>
      <c r="K341" s="261"/>
      <c r="L341" s="511">
        <v>97.77</v>
      </c>
      <c r="M341" s="291" t="s">
        <v>192</v>
      </c>
      <c r="N341" s="869"/>
      <c r="O341" s="254"/>
      <c r="P341" s="255"/>
      <c r="Q341" s="255"/>
    </row>
    <row r="342" spans="1:17">
      <c r="A342" s="257">
        <v>15</v>
      </c>
      <c r="B342" s="257" t="s">
        <v>676</v>
      </c>
      <c r="C342" s="257" t="s">
        <v>686</v>
      </c>
      <c r="D342" s="267" t="s">
        <v>191</v>
      </c>
      <c r="E342" s="263">
        <v>7.6</v>
      </c>
      <c r="F342" s="263">
        <v>7</v>
      </c>
      <c r="G342" s="263">
        <v>0</v>
      </c>
      <c r="H342" s="257">
        <v>0</v>
      </c>
      <c r="I342" s="257">
        <v>0</v>
      </c>
      <c r="J342" s="260">
        <v>0.04</v>
      </c>
      <c r="K342" s="261"/>
      <c r="L342" s="511">
        <v>0</v>
      </c>
      <c r="M342" s="291" t="s">
        <v>192</v>
      </c>
      <c r="N342" s="869"/>
      <c r="O342" s="254"/>
      <c r="P342" s="255"/>
      <c r="Q342" s="255"/>
    </row>
    <row r="343" spans="1:17">
      <c r="A343" s="257">
        <v>16</v>
      </c>
      <c r="B343" s="257" t="s">
        <v>677</v>
      </c>
      <c r="C343" s="257" t="s">
        <v>687</v>
      </c>
      <c r="D343" s="267" t="s">
        <v>191</v>
      </c>
      <c r="E343" s="263">
        <v>0</v>
      </c>
      <c r="F343" s="263">
        <v>0</v>
      </c>
      <c r="G343" s="263">
        <v>0</v>
      </c>
      <c r="H343" s="257">
        <v>0</v>
      </c>
      <c r="I343" s="257">
        <v>0</v>
      </c>
      <c r="J343" s="260">
        <v>0</v>
      </c>
      <c r="K343" s="261"/>
      <c r="L343" s="511">
        <v>96.97</v>
      </c>
      <c r="M343" s="291" t="s">
        <v>192</v>
      </c>
      <c r="N343" s="869"/>
      <c r="O343" s="254"/>
      <c r="P343" s="255"/>
      <c r="Q343" s="255"/>
    </row>
    <row r="344" spans="1:17">
      <c r="A344" s="257">
        <v>17</v>
      </c>
      <c r="B344" s="257" t="s">
        <v>678</v>
      </c>
      <c r="C344" s="257" t="s">
        <v>688</v>
      </c>
      <c r="D344" s="267" t="s">
        <v>191</v>
      </c>
      <c r="E344" s="263">
        <v>0</v>
      </c>
      <c r="F344" s="263">
        <v>0</v>
      </c>
      <c r="G344" s="263">
        <v>0</v>
      </c>
      <c r="H344" s="257">
        <v>0</v>
      </c>
      <c r="I344" s="257">
        <v>0</v>
      </c>
      <c r="J344" s="260">
        <v>0</v>
      </c>
      <c r="K344" s="266"/>
      <c r="L344" s="511">
        <v>97.15</v>
      </c>
      <c r="M344" s="291" t="s">
        <v>192</v>
      </c>
      <c r="N344" s="869"/>
      <c r="O344" s="254"/>
      <c r="P344" s="255"/>
      <c r="Q344" s="255"/>
    </row>
    <row r="345" spans="1:17">
      <c r="A345" s="257">
        <v>18</v>
      </c>
      <c r="B345" s="257" t="s">
        <v>679</v>
      </c>
      <c r="C345" s="257" t="s">
        <v>689</v>
      </c>
      <c r="D345" s="267" t="s">
        <v>191</v>
      </c>
      <c r="E345" s="263">
        <v>7</v>
      </c>
      <c r="F345" s="263">
        <v>6.4</v>
      </c>
      <c r="G345" s="263">
        <v>67</v>
      </c>
      <c r="H345" s="257">
        <v>35</v>
      </c>
      <c r="I345" s="257">
        <v>13.5</v>
      </c>
      <c r="J345" s="260">
        <v>3.2000000000000001E-2</v>
      </c>
      <c r="K345" s="261"/>
      <c r="L345" s="511">
        <v>95.79</v>
      </c>
      <c r="M345" s="291" t="s">
        <v>192</v>
      </c>
      <c r="N345" s="869"/>
      <c r="O345" s="254"/>
      <c r="P345" s="255"/>
      <c r="Q345" s="255"/>
    </row>
    <row r="346" spans="1:17">
      <c r="A346" s="257">
        <v>19</v>
      </c>
      <c r="B346" s="257" t="s">
        <v>680</v>
      </c>
      <c r="C346" s="257" t="s">
        <v>690</v>
      </c>
      <c r="D346" s="267" t="s">
        <v>191</v>
      </c>
      <c r="E346" s="263">
        <v>7</v>
      </c>
      <c r="F346" s="263">
        <v>6.4</v>
      </c>
      <c r="G346" s="263">
        <v>67</v>
      </c>
      <c r="H346" s="257">
        <v>35</v>
      </c>
      <c r="I346" s="257">
        <v>13.5</v>
      </c>
      <c r="J346" s="260">
        <v>3.2000000000000001E-2</v>
      </c>
      <c r="K346" s="261"/>
      <c r="L346" s="511">
        <v>144.54</v>
      </c>
      <c r="M346" s="291" t="s">
        <v>192</v>
      </c>
      <c r="N346" s="869"/>
      <c r="O346" s="254"/>
      <c r="P346" s="255"/>
      <c r="Q346" s="255"/>
    </row>
    <row r="347" spans="1:17">
      <c r="A347" s="259">
        <v>20</v>
      </c>
      <c r="B347" s="256" t="s">
        <v>936</v>
      </c>
      <c r="C347" s="257" t="s">
        <v>937</v>
      </c>
      <c r="D347" s="267" t="s">
        <v>191</v>
      </c>
      <c r="E347" s="263">
        <v>7</v>
      </c>
      <c r="F347" s="263">
        <v>6.4</v>
      </c>
      <c r="G347" s="263">
        <v>67</v>
      </c>
      <c r="H347" s="257">
        <v>35</v>
      </c>
      <c r="I347" s="257">
        <v>13.5</v>
      </c>
      <c r="J347" s="260">
        <v>3.2000000000000001E-2</v>
      </c>
      <c r="K347" s="261"/>
      <c r="L347" s="511">
        <v>88.52</v>
      </c>
      <c r="M347" s="268" t="s">
        <v>192</v>
      </c>
      <c r="N347" s="869"/>
      <c r="P347" s="294"/>
      <c r="Q347" s="294"/>
    </row>
    <row r="348" spans="1:17">
      <c r="A348" s="257">
        <v>21</v>
      </c>
      <c r="B348" s="257" t="s">
        <v>1046</v>
      </c>
      <c r="C348" s="257" t="s">
        <v>642</v>
      </c>
      <c r="D348" s="267" t="s">
        <v>191</v>
      </c>
      <c r="E348" s="263">
        <v>7</v>
      </c>
      <c r="F348" s="263">
        <v>6.4</v>
      </c>
      <c r="G348" s="263">
        <v>67</v>
      </c>
      <c r="H348" s="257">
        <v>35</v>
      </c>
      <c r="I348" s="257">
        <v>13.5</v>
      </c>
      <c r="J348" s="260">
        <v>3.2000000000000001E-2</v>
      </c>
      <c r="K348" s="261"/>
      <c r="L348" s="511">
        <v>161.47999999999999</v>
      </c>
      <c r="M348" s="291" t="s">
        <v>192</v>
      </c>
      <c r="N348" s="869"/>
      <c r="O348" s="254"/>
      <c r="P348" s="255"/>
      <c r="Q348" s="255"/>
    </row>
    <row r="349" spans="1:17">
      <c r="A349" s="259"/>
      <c r="B349" s="257" t="s">
        <v>674</v>
      </c>
      <c r="C349" s="257" t="s">
        <v>684</v>
      </c>
      <c r="D349" s="267" t="s">
        <v>191</v>
      </c>
      <c r="E349" s="263">
        <v>7.6</v>
      </c>
      <c r="F349" s="263">
        <v>7</v>
      </c>
      <c r="G349" s="263">
        <v>0</v>
      </c>
      <c r="H349" s="257">
        <v>0</v>
      </c>
      <c r="I349" s="257">
        <v>0</v>
      </c>
      <c r="J349" s="260">
        <v>0.04</v>
      </c>
      <c r="K349" s="261"/>
      <c r="L349" s="511">
        <v>89.51</v>
      </c>
      <c r="M349" s="291" t="s">
        <v>192</v>
      </c>
      <c r="N349" s="869"/>
      <c r="O349" s="254"/>
      <c r="P349" s="294"/>
      <c r="Q349" s="294"/>
    </row>
    <row r="350" spans="1:17">
      <c r="A350" s="259">
        <v>1</v>
      </c>
      <c r="B350" s="870" t="s">
        <v>190</v>
      </c>
      <c r="C350" s="257" t="s">
        <v>15</v>
      </c>
      <c r="D350" s="871" t="s">
        <v>191</v>
      </c>
      <c r="E350" s="872">
        <v>8</v>
      </c>
      <c r="F350" s="870">
        <v>7.6</v>
      </c>
      <c r="G350" s="870">
        <v>82</v>
      </c>
      <c r="H350" s="870">
        <v>42</v>
      </c>
      <c r="I350" s="870">
        <v>13</v>
      </c>
      <c r="J350" s="873">
        <v>4.4999999999999998E-2</v>
      </c>
      <c r="K350" s="266"/>
      <c r="L350" s="511">
        <v>124.63</v>
      </c>
      <c r="M350" s="268" t="s">
        <v>192</v>
      </c>
      <c r="N350" s="869"/>
      <c r="P350" s="294"/>
      <c r="Q350" s="294"/>
    </row>
    <row r="351" spans="1:17">
      <c r="A351" s="259">
        <v>2</v>
      </c>
      <c r="B351" s="256" t="s">
        <v>581</v>
      </c>
      <c r="C351" s="257" t="s">
        <v>609</v>
      </c>
      <c r="D351" s="871" t="s">
        <v>191</v>
      </c>
      <c r="E351" s="265">
        <v>0.6071428571428571</v>
      </c>
      <c r="F351" s="262">
        <v>0.5714285714285714</v>
      </c>
      <c r="G351" s="257">
        <v>0</v>
      </c>
      <c r="H351" s="257">
        <v>0</v>
      </c>
      <c r="I351" s="257">
        <v>0</v>
      </c>
      <c r="J351" s="260">
        <v>3.0000000000000001E-3</v>
      </c>
      <c r="K351" s="266"/>
      <c r="L351" s="511">
        <v>10.77</v>
      </c>
      <c r="M351" s="268" t="s">
        <v>192</v>
      </c>
      <c r="N351" s="869"/>
      <c r="O351" s="254"/>
      <c r="P351" s="294"/>
      <c r="Q351" s="294"/>
    </row>
    <row r="352" spans="1:17" s="293" customFormat="1">
      <c r="A352" s="259">
        <v>3</v>
      </c>
      <c r="B352" s="256" t="s">
        <v>625</v>
      </c>
      <c r="C352" s="257" t="s">
        <v>20</v>
      </c>
      <c r="D352" s="871" t="s">
        <v>191</v>
      </c>
      <c r="E352" s="265">
        <v>1.1200000000000001</v>
      </c>
      <c r="F352" s="262">
        <v>1.1000000000000001</v>
      </c>
      <c r="G352" s="257">
        <v>95</v>
      </c>
      <c r="H352" s="257">
        <v>63</v>
      </c>
      <c r="I352" s="257">
        <v>30</v>
      </c>
      <c r="J352" s="260">
        <v>3.64E-3</v>
      </c>
      <c r="K352" s="261"/>
      <c r="L352" s="511">
        <v>35.08</v>
      </c>
      <c r="M352" s="268" t="s">
        <v>192</v>
      </c>
      <c r="N352" s="869"/>
      <c r="O352" s="254"/>
      <c r="P352" s="255"/>
      <c r="Q352" s="255"/>
    </row>
    <row r="353" spans="1:17">
      <c r="A353" s="259">
        <v>4</v>
      </c>
      <c r="B353" s="256" t="s">
        <v>14</v>
      </c>
      <c r="C353" s="257" t="s">
        <v>590</v>
      </c>
      <c r="D353" s="871" t="s">
        <v>191</v>
      </c>
      <c r="E353" s="265">
        <v>5.0999999999999996</v>
      </c>
      <c r="F353" s="262">
        <v>4.5</v>
      </c>
      <c r="G353" s="257">
        <v>100</v>
      </c>
      <c r="H353" s="257">
        <v>70</v>
      </c>
      <c r="I353" s="257">
        <v>83</v>
      </c>
      <c r="J353" s="260">
        <v>5.8099999999999999E-2</v>
      </c>
      <c r="K353" s="261"/>
      <c r="L353" s="511">
        <v>117.38</v>
      </c>
      <c r="M353" s="268" t="s">
        <v>192</v>
      </c>
      <c r="N353" s="869"/>
      <c r="O353" s="254"/>
      <c r="P353" s="255"/>
      <c r="Q353" s="255"/>
    </row>
    <row r="354" spans="1:17">
      <c r="A354" s="259">
        <v>5</v>
      </c>
      <c r="B354" s="256" t="s">
        <v>10</v>
      </c>
      <c r="C354" s="257" t="s">
        <v>624</v>
      </c>
      <c r="D354" s="871" t="s">
        <v>191</v>
      </c>
      <c r="E354" s="265">
        <v>5.0999999999999996</v>
      </c>
      <c r="F354" s="262">
        <v>4.5</v>
      </c>
      <c r="G354" s="257">
        <v>100</v>
      </c>
      <c r="H354" s="257">
        <v>70</v>
      </c>
      <c r="I354" s="257">
        <v>83</v>
      </c>
      <c r="J354" s="260">
        <v>5.8099999999999999E-2</v>
      </c>
      <c r="K354" s="261"/>
      <c r="L354" s="511">
        <v>114.9</v>
      </c>
      <c r="M354" s="268" t="s">
        <v>192</v>
      </c>
      <c r="N354" s="869"/>
      <c r="O354" s="254"/>
      <c r="P354" s="255"/>
      <c r="Q354" s="255"/>
    </row>
    <row r="355" spans="1:17">
      <c r="A355" s="259">
        <v>6</v>
      </c>
      <c r="B355" s="256" t="s">
        <v>336</v>
      </c>
      <c r="C355" s="257" t="s">
        <v>588</v>
      </c>
      <c r="D355" s="871" t="s">
        <v>191</v>
      </c>
      <c r="E355" s="265">
        <v>6.6</v>
      </c>
      <c r="F355" s="262">
        <v>6.5</v>
      </c>
      <c r="G355" s="257">
        <v>142</v>
      </c>
      <c r="H355" s="257">
        <v>98</v>
      </c>
      <c r="I355" s="257">
        <v>52</v>
      </c>
      <c r="J355" s="260">
        <v>1.3419E-2</v>
      </c>
      <c r="K355" s="261"/>
      <c r="L355" s="511">
        <v>128.6</v>
      </c>
      <c r="M355" s="268" t="s">
        <v>192</v>
      </c>
    </row>
    <row r="356" spans="1:17">
      <c r="A356" s="259">
        <v>7</v>
      </c>
      <c r="B356" s="256" t="s">
        <v>627</v>
      </c>
      <c r="C356" s="257" t="s">
        <v>628</v>
      </c>
      <c r="D356" s="871" t="s">
        <v>191</v>
      </c>
      <c r="E356" s="265">
        <v>6.5</v>
      </c>
      <c r="F356" s="262">
        <v>6</v>
      </c>
      <c r="G356" s="257">
        <v>142</v>
      </c>
      <c r="H356" s="257">
        <v>98</v>
      </c>
      <c r="I356" s="257">
        <v>52</v>
      </c>
      <c r="J356" s="260">
        <v>3.6199999999999996E-2</v>
      </c>
      <c r="K356" s="261"/>
      <c r="L356" s="511">
        <v>129.94999999999999</v>
      </c>
      <c r="M356" s="268" t="s">
        <v>192</v>
      </c>
      <c r="N356" s="869"/>
    </row>
    <row r="357" spans="1:17">
      <c r="A357" s="259">
        <v>8</v>
      </c>
      <c r="B357" s="256" t="s">
        <v>348</v>
      </c>
      <c r="C357" s="257" t="s">
        <v>589</v>
      </c>
      <c r="D357" s="871" t="s">
        <v>191</v>
      </c>
      <c r="E357" s="265">
        <v>6.6</v>
      </c>
      <c r="F357" s="262">
        <v>6.5</v>
      </c>
      <c r="G357" s="257">
        <v>142</v>
      </c>
      <c r="H357" s="257">
        <v>98</v>
      </c>
      <c r="I357" s="257">
        <v>52</v>
      </c>
      <c r="J357" s="260">
        <v>1.3419E-2</v>
      </c>
      <c r="K357" s="261"/>
      <c r="L357" s="511">
        <v>128.13999999999999</v>
      </c>
      <c r="M357" s="268" t="s">
        <v>192</v>
      </c>
      <c r="N357" s="869"/>
    </row>
    <row r="358" spans="1:17">
      <c r="A358" s="259">
        <v>9</v>
      </c>
      <c r="B358" s="256" t="s">
        <v>11</v>
      </c>
      <c r="C358" s="257" t="s">
        <v>597</v>
      </c>
      <c r="D358" s="871" t="s">
        <v>191</v>
      </c>
      <c r="E358" s="265">
        <v>2.1666666666666665</v>
      </c>
      <c r="F358" s="262">
        <v>2</v>
      </c>
      <c r="G358" s="257">
        <v>0</v>
      </c>
      <c r="H358" s="257">
        <v>0</v>
      </c>
      <c r="I358" s="257">
        <v>0</v>
      </c>
      <c r="J358" s="260">
        <v>8.0000000000000002E-3</v>
      </c>
      <c r="K358" s="261"/>
      <c r="L358" s="511">
        <v>13.71</v>
      </c>
      <c r="M358" s="268" t="s">
        <v>192</v>
      </c>
      <c r="N358" s="869"/>
    </row>
    <row r="359" spans="1:17">
      <c r="A359" s="259">
        <v>10</v>
      </c>
      <c r="B359" s="256" t="s">
        <v>569</v>
      </c>
      <c r="C359" s="257" t="s">
        <v>626</v>
      </c>
      <c r="D359" s="871" t="s">
        <v>191</v>
      </c>
      <c r="E359" s="265">
        <v>2.1666666666666665</v>
      </c>
      <c r="F359" s="262">
        <v>2</v>
      </c>
      <c r="G359" s="257">
        <v>0</v>
      </c>
      <c r="H359" s="257">
        <v>0</v>
      </c>
      <c r="I359" s="257">
        <v>0</v>
      </c>
      <c r="J359" s="260">
        <v>8.0000000000000002E-3</v>
      </c>
      <c r="K359" s="261"/>
      <c r="L359" s="511">
        <v>13.22</v>
      </c>
      <c r="M359" s="268" t="s">
        <v>192</v>
      </c>
      <c r="N359" s="869"/>
    </row>
    <row r="360" spans="1:17">
      <c r="A360" s="259">
        <v>11</v>
      </c>
      <c r="B360" s="256" t="s">
        <v>615</v>
      </c>
      <c r="C360" s="257" t="s">
        <v>584</v>
      </c>
      <c r="D360" s="871" t="s">
        <v>191</v>
      </c>
      <c r="E360" s="265">
        <v>2.2000000000000002</v>
      </c>
      <c r="F360" s="262">
        <v>1</v>
      </c>
      <c r="G360" s="257">
        <v>87</v>
      </c>
      <c r="H360" s="257">
        <v>75</v>
      </c>
      <c r="I360" s="257">
        <v>52</v>
      </c>
      <c r="J360" s="260">
        <v>3.4000000000000002E-3</v>
      </c>
      <c r="K360" s="261"/>
      <c r="L360" s="511">
        <v>24.7</v>
      </c>
      <c r="M360" s="268" t="s">
        <v>192</v>
      </c>
      <c r="N360" s="869"/>
    </row>
    <row r="361" spans="1:17">
      <c r="A361" s="259">
        <v>12</v>
      </c>
      <c r="B361" s="256" t="s">
        <v>616</v>
      </c>
      <c r="C361" s="257" t="s">
        <v>585</v>
      </c>
      <c r="D361" s="871" t="s">
        <v>191</v>
      </c>
      <c r="E361" s="259">
        <v>0</v>
      </c>
      <c r="F361" s="257">
        <v>1</v>
      </c>
      <c r="G361" s="257">
        <v>0</v>
      </c>
      <c r="H361" s="257">
        <v>0</v>
      </c>
      <c r="I361" s="257">
        <v>0</v>
      </c>
      <c r="J361" s="260">
        <v>3.4000000000000002E-3</v>
      </c>
      <c r="K361" s="261"/>
      <c r="L361" s="511">
        <v>24.7</v>
      </c>
      <c r="M361" s="291" t="s">
        <v>192</v>
      </c>
    </row>
    <row r="362" spans="1:17">
      <c r="A362" s="259">
        <v>13</v>
      </c>
      <c r="B362" s="256" t="s">
        <v>618</v>
      </c>
      <c r="C362" s="257" t="s">
        <v>19</v>
      </c>
      <c r="D362" s="871" t="s">
        <v>191</v>
      </c>
      <c r="E362" s="259">
        <v>2.2000000000000002</v>
      </c>
      <c r="F362" s="257">
        <v>1</v>
      </c>
      <c r="G362" s="257">
        <v>87</v>
      </c>
      <c r="H362" s="257">
        <v>75</v>
      </c>
      <c r="I362" s="257">
        <v>52</v>
      </c>
      <c r="J362" s="260">
        <v>3.4000000000000002E-3</v>
      </c>
      <c r="K362" s="261"/>
      <c r="L362" s="511">
        <v>24.65</v>
      </c>
      <c r="M362" s="291" t="s">
        <v>192</v>
      </c>
    </row>
    <row r="363" spans="1:17">
      <c r="A363" s="259">
        <v>14</v>
      </c>
      <c r="B363" s="256" t="s">
        <v>617</v>
      </c>
      <c r="C363" s="257" t="s">
        <v>18</v>
      </c>
      <c r="D363" s="871" t="s">
        <v>191</v>
      </c>
      <c r="E363" s="259">
        <v>0</v>
      </c>
      <c r="F363" s="257">
        <v>1</v>
      </c>
      <c r="G363" s="257">
        <v>0</v>
      </c>
      <c r="H363" s="257">
        <v>0</v>
      </c>
      <c r="I363" s="257">
        <v>0</v>
      </c>
      <c r="J363" s="260">
        <v>3.4000000000000002E-3</v>
      </c>
      <c r="K363" s="261"/>
      <c r="L363" s="511">
        <v>24.65</v>
      </c>
      <c r="M363" s="291" t="s">
        <v>192</v>
      </c>
    </row>
    <row r="364" spans="1:17">
      <c r="A364" s="259">
        <v>15</v>
      </c>
      <c r="B364" s="256" t="s">
        <v>630</v>
      </c>
      <c r="C364" s="257" t="s">
        <v>596</v>
      </c>
      <c r="D364" s="871" t="s">
        <v>191</v>
      </c>
      <c r="E364" s="259">
        <v>0</v>
      </c>
      <c r="F364" s="257">
        <v>1</v>
      </c>
      <c r="G364" s="257">
        <v>0</v>
      </c>
      <c r="H364" s="257">
        <v>0</v>
      </c>
      <c r="I364" s="257">
        <v>0</v>
      </c>
      <c r="J364" s="260">
        <v>3.4000000000000002E-3</v>
      </c>
      <c r="K364" s="266"/>
      <c r="L364" s="511">
        <v>0</v>
      </c>
      <c r="M364" s="291" t="s">
        <v>192</v>
      </c>
    </row>
    <row r="365" spans="1:17">
      <c r="A365" s="259">
        <v>16</v>
      </c>
      <c r="B365" s="256" t="s">
        <v>629</v>
      </c>
      <c r="C365" s="257" t="s">
        <v>595</v>
      </c>
      <c r="D365" s="871" t="s">
        <v>191</v>
      </c>
      <c r="E365" s="259">
        <v>2.2000000000000002</v>
      </c>
      <c r="F365" s="257">
        <v>1</v>
      </c>
      <c r="G365" s="257">
        <v>87</v>
      </c>
      <c r="H365" s="257">
        <v>75</v>
      </c>
      <c r="I365" s="257">
        <v>52</v>
      </c>
      <c r="J365" s="260">
        <v>3.4000000000000002E-3</v>
      </c>
      <c r="K365" s="261"/>
      <c r="L365" s="511">
        <v>0</v>
      </c>
      <c r="M365" s="291" t="s">
        <v>192</v>
      </c>
    </row>
    <row r="366" spans="1:17">
      <c r="A366" s="259">
        <v>17</v>
      </c>
      <c r="B366" s="256" t="s">
        <v>619</v>
      </c>
      <c r="C366" s="257" t="s">
        <v>586</v>
      </c>
      <c r="D366" s="871" t="s">
        <v>191</v>
      </c>
      <c r="E366" s="259">
        <v>1.5</v>
      </c>
      <c r="F366" s="257">
        <v>0.65</v>
      </c>
      <c r="G366" s="257">
        <v>110</v>
      </c>
      <c r="H366" s="257">
        <v>65</v>
      </c>
      <c r="I366" s="257">
        <v>55</v>
      </c>
      <c r="J366" s="260">
        <v>3.9399999999999999E-3</v>
      </c>
      <c r="K366" s="261"/>
      <c r="L366" s="511">
        <v>25.11</v>
      </c>
      <c r="M366" s="268" t="s">
        <v>192</v>
      </c>
      <c r="N366" s="869"/>
      <c r="O366" s="254"/>
      <c r="P366" s="294"/>
      <c r="Q366" s="294"/>
    </row>
    <row r="367" spans="1:17">
      <c r="A367" s="259">
        <v>18</v>
      </c>
      <c r="B367" s="256" t="s">
        <v>620</v>
      </c>
      <c r="C367" s="257" t="s">
        <v>587</v>
      </c>
      <c r="D367" s="871" t="s">
        <v>191</v>
      </c>
      <c r="E367" s="259">
        <v>0</v>
      </c>
      <c r="F367" s="257">
        <v>0.65</v>
      </c>
      <c r="G367" s="257">
        <v>0</v>
      </c>
      <c r="H367" s="257">
        <v>0</v>
      </c>
      <c r="I367" s="257">
        <v>0</v>
      </c>
      <c r="J367" s="260">
        <v>3.9399999999999999E-3</v>
      </c>
      <c r="K367" s="261"/>
      <c r="L367" s="511">
        <v>25.11</v>
      </c>
      <c r="M367" s="268" t="s">
        <v>192</v>
      </c>
      <c r="N367" s="869"/>
      <c r="O367" s="254"/>
      <c r="P367" s="294"/>
      <c r="Q367" s="294"/>
    </row>
    <row r="368" spans="1:17">
      <c r="A368" s="259">
        <v>19</v>
      </c>
      <c r="B368" s="256" t="s">
        <v>622</v>
      </c>
      <c r="C368" s="257" t="s">
        <v>613</v>
      </c>
      <c r="D368" s="871" t="s">
        <v>191</v>
      </c>
      <c r="E368" s="259">
        <v>0</v>
      </c>
      <c r="F368" s="257">
        <v>0.65</v>
      </c>
      <c r="G368" s="257">
        <v>0</v>
      </c>
      <c r="H368" s="257">
        <v>0</v>
      </c>
      <c r="I368" s="257">
        <v>0</v>
      </c>
      <c r="J368" s="260">
        <v>3.9399999999999999E-3</v>
      </c>
      <c r="K368" s="261"/>
      <c r="L368" s="511">
        <v>0</v>
      </c>
      <c r="M368" s="268" t="s">
        <v>192</v>
      </c>
      <c r="N368" s="869"/>
      <c r="O368" s="254"/>
      <c r="P368" s="294"/>
      <c r="Q368" s="294"/>
    </row>
    <row r="369" spans="1:17">
      <c r="A369" s="259">
        <v>20</v>
      </c>
      <c r="B369" s="256" t="s">
        <v>621</v>
      </c>
      <c r="C369" s="257" t="s">
        <v>612</v>
      </c>
      <c r="D369" s="871" t="s">
        <v>191</v>
      </c>
      <c r="E369" s="259">
        <v>1.5</v>
      </c>
      <c r="F369" s="257">
        <v>0.65</v>
      </c>
      <c r="G369" s="257">
        <v>110</v>
      </c>
      <c r="H369" s="257">
        <v>65</v>
      </c>
      <c r="I369" s="257">
        <v>55</v>
      </c>
      <c r="J369" s="260">
        <v>3.9399999999999999E-3</v>
      </c>
      <c r="K369" s="261"/>
      <c r="L369" s="511">
        <v>0</v>
      </c>
      <c r="M369" s="268" t="s">
        <v>192</v>
      </c>
      <c r="N369" s="869"/>
      <c r="O369" s="254"/>
      <c r="P369" s="294"/>
      <c r="Q369" s="294"/>
    </row>
    <row r="370" spans="1:17">
      <c r="A370" s="259">
        <v>21</v>
      </c>
      <c r="B370" s="256" t="s">
        <v>559</v>
      </c>
      <c r="C370" s="257" t="s">
        <v>591</v>
      </c>
      <c r="D370" s="871" t="s">
        <v>191</v>
      </c>
      <c r="E370" s="259">
        <v>0.75</v>
      </c>
      <c r="F370" s="257">
        <v>0.7</v>
      </c>
      <c r="G370" s="257">
        <v>0</v>
      </c>
      <c r="H370" s="257">
        <v>0</v>
      </c>
      <c r="I370" s="257">
        <v>0</v>
      </c>
      <c r="J370" s="260">
        <v>7.0000000000000001E-3</v>
      </c>
      <c r="K370" s="261"/>
      <c r="L370" s="511">
        <v>10.1</v>
      </c>
      <c r="M370" s="268" t="s">
        <v>192</v>
      </c>
      <c r="N370" s="869"/>
      <c r="O370" s="254"/>
      <c r="P370" s="294"/>
      <c r="Q370" s="294"/>
    </row>
    <row r="371" spans="1:17">
      <c r="A371" s="259">
        <v>22</v>
      </c>
      <c r="B371" s="256" t="s">
        <v>560</v>
      </c>
      <c r="C371" s="257" t="s">
        <v>592</v>
      </c>
      <c r="D371" s="871" t="s">
        <v>191</v>
      </c>
      <c r="E371" s="259">
        <v>0.75</v>
      </c>
      <c r="F371" s="257">
        <v>0.7</v>
      </c>
      <c r="G371" s="257">
        <v>0</v>
      </c>
      <c r="H371" s="257">
        <v>0</v>
      </c>
      <c r="I371" s="257">
        <v>0</v>
      </c>
      <c r="J371" s="260">
        <v>7.0000000000000001E-3</v>
      </c>
      <c r="K371" s="261"/>
      <c r="L371" s="511">
        <v>7.37</v>
      </c>
      <c r="M371" s="268" t="s">
        <v>192</v>
      </c>
      <c r="N371" s="869"/>
      <c r="O371" s="254"/>
      <c r="P371" s="294"/>
      <c r="Q371" s="294"/>
    </row>
    <row r="372" spans="1:17">
      <c r="A372" s="259">
        <v>23</v>
      </c>
      <c r="B372" s="256" t="s">
        <v>644</v>
      </c>
      <c r="C372" s="257" t="s">
        <v>167</v>
      </c>
      <c r="D372" s="871" t="s">
        <v>191</v>
      </c>
      <c r="E372" s="259">
        <v>10.75</v>
      </c>
      <c r="F372" s="257">
        <v>8.6</v>
      </c>
      <c r="G372" s="257">
        <v>158</v>
      </c>
      <c r="H372" s="257">
        <v>59</v>
      </c>
      <c r="I372" s="257">
        <v>26</v>
      </c>
      <c r="J372" s="260">
        <v>2.6930222222222223E-2</v>
      </c>
      <c r="K372" s="261"/>
      <c r="L372" s="511">
        <v>21.69</v>
      </c>
      <c r="M372" s="268" t="s">
        <v>192</v>
      </c>
      <c r="N372" s="869"/>
      <c r="O372" s="254"/>
      <c r="P372" s="255"/>
      <c r="Q372" s="255"/>
    </row>
    <row r="373" spans="1:17">
      <c r="A373" s="259">
        <v>24</v>
      </c>
      <c r="B373" s="256" t="s">
        <v>645</v>
      </c>
      <c r="C373" s="257" t="s">
        <v>168</v>
      </c>
      <c r="D373" s="871" t="s">
        <v>191</v>
      </c>
      <c r="E373" s="259">
        <v>10.35</v>
      </c>
      <c r="F373" s="257">
        <v>8.1999999999999993</v>
      </c>
      <c r="G373" s="257">
        <v>158</v>
      </c>
      <c r="H373" s="257">
        <v>59</v>
      </c>
      <c r="I373" s="257">
        <v>26</v>
      </c>
      <c r="J373" s="260">
        <v>2.6930222222222223E-2</v>
      </c>
      <c r="K373" s="261"/>
      <c r="L373" s="511">
        <v>21.12</v>
      </c>
      <c r="M373" s="268" t="s">
        <v>192</v>
      </c>
      <c r="N373" s="869"/>
      <c r="O373" s="254"/>
      <c r="P373" s="255"/>
      <c r="Q373" s="255"/>
    </row>
    <row r="374" spans="1:17">
      <c r="A374" s="259">
        <v>25</v>
      </c>
      <c r="B374" s="256" t="s">
        <v>646</v>
      </c>
      <c r="C374" s="257" t="s">
        <v>169</v>
      </c>
      <c r="D374" s="871" t="s">
        <v>191</v>
      </c>
      <c r="E374" s="259">
        <v>1.03</v>
      </c>
      <c r="F374" s="257">
        <v>0.4</v>
      </c>
      <c r="G374" s="257" t="s">
        <v>484</v>
      </c>
      <c r="H374" s="257" t="s">
        <v>484</v>
      </c>
      <c r="I374" s="257" t="s">
        <v>484</v>
      </c>
      <c r="J374" s="260">
        <v>8.2000000000000003E-2</v>
      </c>
      <c r="K374" s="261"/>
      <c r="L374" s="511">
        <v>7.67</v>
      </c>
      <c r="M374" s="268" t="s">
        <v>192</v>
      </c>
      <c r="N374" s="869"/>
      <c r="O374" s="254"/>
      <c r="P374" s="255"/>
      <c r="Q374" s="255"/>
    </row>
    <row r="375" spans="1:17">
      <c r="A375" s="259">
        <v>26</v>
      </c>
      <c r="B375" s="256" t="s">
        <v>647</v>
      </c>
      <c r="C375" s="257" t="s">
        <v>170</v>
      </c>
      <c r="D375" s="871" t="s">
        <v>191</v>
      </c>
      <c r="E375" s="259">
        <v>1.1399999999999999</v>
      </c>
      <c r="F375" s="257">
        <v>0.51</v>
      </c>
      <c r="G375" s="257" t="s">
        <v>484</v>
      </c>
      <c r="H375" s="257" t="s">
        <v>484</v>
      </c>
      <c r="I375" s="257" t="s">
        <v>484</v>
      </c>
      <c r="J375" s="260">
        <v>8.2000000000000003E-2</v>
      </c>
      <c r="K375" s="261"/>
      <c r="L375" s="511">
        <v>7.45</v>
      </c>
      <c r="M375" s="268" t="s">
        <v>192</v>
      </c>
      <c r="N375" s="869"/>
      <c r="O375" s="254"/>
      <c r="P375" s="255"/>
      <c r="Q375" s="255"/>
    </row>
    <row r="376" spans="1:17">
      <c r="A376" s="259">
        <v>27</v>
      </c>
      <c r="B376" s="256" t="s">
        <v>641</v>
      </c>
      <c r="C376" s="257" t="s">
        <v>171</v>
      </c>
      <c r="D376" s="871" t="s">
        <v>191</v>
      </c>
      <c r="E376" s="259">
        <v>7.51</v>
      </c>
      <c r="F376" s="257">
        <v>6.4</v>
      </c>
      <c r="G376" s="257">
        <v>158</v>
      </c>
      <c r="H376" s="257">
        <v>59</v>
      </c>
      <c r="I376" s="257">
        <v>26</v>
      </c>
      <c r="J376" s="260">
        <v>3.0296500000000001E-2</v>
      </c>
      <c r="K376" s="261"/>
      <c r="L376" s="511">
        <v>23.65</v>
      </c>
      <c r="M376" s="268" t="s">
        <v>192</v>
      </c>
      <c r="N376" s="869"/>
      <c r="O376" s="254"/>
      <c r="P376" s="255"/>
      <c r="Q376" s="255"/>
    </row>
    <row r="377" spans="1:17">
      <c r="A377" s="259">
        <v>28</v>
      </c>
      <c r="B377" s="256" t="s">
        <v>157</v>
      </c>
      <c r="C377" s="257" t="s">
        <v>172</v>
      </c>
      <c r="D377" s="871" t="s">
        <v>191</v>
      </c>
      <c r="E377" s="259">
        <v>5.45</v>
      </c>
      <c r="F377" s="257">
        <v>4.25</v>
      </c>
      <c r="G377" s="257">
        <v>158</v>
      </c>
      <c r="H377" s="257">
        <v>23</v>
      </c>
      <c r="I377" s="257">
        <v>14</v>
      </c>
      <c r="J377" s="260">
        <v>1.0175199999999999E-2</v>
      </c>
      <c r="K377" s="261"/>
      <c r="L377" s="511">
        <v>16.07</v>
      </c>
      <c r="M377" s="268" t="s">
        <v>192</v>
      </c>
      <c r="N377" s="869"/>
      <c r="O377" s="254"/>
      <c r="P377" s="255"/>
      <c r="Q377" s="255"/>
    </row>
    <row r="378" spans="1:17">
      <c r="A378" s="259">
        <v>29</v>
      </c>
      <c r="B378" s="256" t="s">
        <v>158</v>
      </c>
      <c r="C378" s="257" t="s">
        <v>173</v>
      </c>
      <c r="D378" s="871" t="s">
        <v>191</v>
      </c>
      <c r="E378" s="259">
        <v>5.65</v>
      </c>
      <c r="F378" s="257">
        <v>4.4000000000000004</v>
      </c>
      <c r="G378" s="257">
        <v>158</v>
      </c>
      <c r="H378" s="257">
        <v>23</v>
      </c>
      <c r="I378" s="257">
        <v>14</v>
      </c>
      <c r="J378" s="260">
        <v>1.0175199999999999E-2</v>
      </c>
      <c r="K378" s="261"/>
      <c r="L378" s="511">
        <v>16.02</v>
      </c>
      <c r="M378" s="268" t="s">
        <v>192</v>
      </c>
      <c r="N378" s="869"/>
      <c r="O378" s="254"/>
      <c r="P378" s="255"/>
      <c r="Q378" s="255"/>
    </row>
    <row r="379" spans="1:17">
      <c r="A379" s="259">
        <v>30</v>
      </c>
      <c r="B379" s="256" t="s">
        <v>159</v>
      </c>
      <c r="C379" s="257" t="s">
        <v>174</v>
      </c>
      <c r="D379" s="871" t="s">
        <v>191</v>
      </c>
      <c r="E379" s="259">
        <v>5.05</v>
      </c>
      <c r="F379" s="257">
        <v>3.8</v>
      </c>
      <c r="G379" s="257">
        <v>158</v>
      </c>
      <c r="H379" s="257">
        <v>23</v>
      </c>
      <c r="I379" s="257">
        <v>14</v>
      </c>
      <c r="J379" s="260">
        <v>2.5437999999999999E-2</v>
      </c>
      <c r="K379" s="261"/>
      <c r="L379" s="511">
        <v>39.72</v>
      </c>
      <c r="M379" s="268" t="s">
        <v>192</v>
      </c>
      <c r="N379" s="869"/>
      <c r="O379" s="254"/>
      <c r="P379" s="255"/>
      <c r="Q379" s="255"/>
    </row>
    <row r="380" spans="1:17">
      <c r="A380" s="259">
        <v>31</v>
      </c>
      <c r="B380" s="256" t="s">
        <v>160</v>
      </c>
      <c r="C380" s="257" t="s">
        <v>175</v>
      </c>
      <c r="D380" s="871" t="s">
        <v>191</v>
      </c>
      <c r="E380" s="259">
        <v>5.05</v>
      </c>
      <c r="F380" s="257">
        <v>3.8</v>
      </c>
      <c r="G380" s="257">
        <v>158</v>
      </c>
      <c r="H380" s="257">
        <v>23</v>
      </c>
      <c r="I380" s="257">
        <v>14</v>
      </c>
      <c r="J380" s="260">
        <v>2.5437999999999999E-2</v>
      </c>
      <c r="K380" s="261"/>
      <c r="L380" s="511">
        <v>37.4</v>
      </c>
      <c r="M380" s="268" t="s">
        <v>192</v>
      </c>
      <c r="N380" s="869"/>
      <c r="O380" s="254"/>
      <c r="P380" s="255"/>
      <c r="Q380" s="255"/>
    </row>
    <row r="381" spans="1:17">
      <c r="A381" s="259">
        <v>32</v>
      </c>
      <c r="B381" s="256" t="s">
        <v>161</v>
      </c>
      <c r="C381" s="257" t="s">
        <v>176</v>
      </c>
      <c r="D381" s="871" t="s">
        <v>191</v>
      </c>
      <c r="E381" s="259">
        <v>4.5</v>
      </c>
      <c r="F381" s="257">
        <v>4</v>
      </c>
      <c r="G381" s="257">
        <v>158</v>
      </c>
      <c r="H381" s="257">
        <v>23</v>
      </c>
      <c r="I381" s="257">
        <v>14</v>
      </c>
      <c r="J381" s="260">
        <v>2.5437999999999999E-2</v>
      </c>
      <c r="K381" s="261"/>
      <c r="L381" s="511">
        <v>37.14</v>
      </c>
      <c r="M381" s="268" t="s">
        <v>192</v>
      </c>
      <c r="N381" s="869"/>
      <c r="O381" s="254"/>
      <c r="P381" s="255"/>
      <c r="Q381" s="255"/>
    </row>
    <row r="382" spans="1:17">
      <c r="A382" s="259">
        <v>33</v>
      </c>
      <c r="B382" s="256" t="s">
        <v>162</v>
      </c>
      <c r="C382" s="257" t="s">
        <v>177</v>
      </c>
      <c r="D382" s="871" t="s">
        <v>191</v>
      </c>
      <c r="E382" s="259">
        <v>5</v>
      </c>
      <c r="F382" s="257">
        <v>4</v>
      </c>
      <c r="G382" s="257">
        <v>158</v>
      </c>
      <c r="H382" s="257">
        <v>23</v>
      </c>
      <c r="I382" s="257">
        <v>14</v>
      </c>
      <c r="J382" s="260">
        <v>2.5437999999999999E-2</v>
      </c>
      <c r="K382" s="261"/>
      <c r="L382" s="511">
        <v>34.82</v>
      </c>
      <c r="M382" s="268" t="s">
        <v>192</v>
      </c>
      <c r="N382" s="869"/>
      <c r="O382" s="254"/>
      <c r="P382" s="255"/>
      <c r="Q382" s="255"/>
    </row>
    <row r="383" spans="1:17">
      <c r="A383" s="259">
        <v>34</v>
      </c>
      <c r="B383" s="256" t="s">
        <v>163</v>
      </c>
      <c r="C383" s="257" t="s">
        <v>178</v>
      </c>
      <c r="D383" s="871" t="s">
        <v>191</v>
      </c>
      <c r="E383" s="259">
        <v>5.05</v>
      </c>
      <c r="F383" s="257">
        <v>3.8</v>
      </c>
      <c r="G383" s="257">
        <v>158</v>
      </c>
      <c r="H383" s="257">
        <v>23</v>
      </c>
      <c r="I383" s="257">
        <v>14</v>
      </c>
      <c r="J383" s="260">
        <v>2.5437999999999999E-2</v>
      </c>
      <c r="K383" s="261"/>
      <c r="L383" s="511">
        <v>38.46</v>
      </c>
      <c r="M383" s="268" t="s">
        <v>192</v>
      </c>
      <c r="N383" s="869"/>
      <c r="O383" s="254"/>
      <c r="P383" s="255"/>
      <c r="Q383" s="255"/>
    </row>
    <row r="384" spans="1:17">
      <c r="A384" s="259">
        <v>35</v>
      </c>
      <c r="B384" s="256" t="s">
        <v>164</v>
      </c>
      <c r="C384" s="257" t="s">
        <v>179</v>
      </c>
      <c r="D384" s="871" t="s">
        <v>191</v>
      </c>
      <c r="E384" s="259">
        <v>5.05</v>
      </c>
      <c r="F384" s="257">
        <v>3.8</v>
      </c>
      <c r="G384" s="257">
        <v>158</v>
      </c>
      <c r="H384" s="257">
        <v>23</v>
      </c>
      <c r="I384" s="257">
        <v>14</v>
      </c>
      <c r="J384" s="260">
        <v>2.5437999999999999E-2</v>
      </c>
      <c r="K384" s="261"/>
      <c r="L384" s="511">
        <v>38.46</v>
      </c>
      <c r="M384" s="268" t="s">
        <v>192</v>
      </c>
      <c r="N384" s="869"/>
      <c r="O384" s="254"/>
      <c r="P384" s="255"/>
      <c r="Q384" s="255"/>
    </row>
    <row r="385" spans="1:17">
      <c r="A385" s="259">
        <v>36</v>
      </c>
      <c r="B385" s="256" t="s">
        <v>165</v>
      </c>
      <c r="C385" s="257" t="s">
        <v>180</v>
      </c>
      <c r="D385" s="871" t="s">
        <v>191</v>
      </c>
      <c r="E385" s="259">
        <v>2</v>
      </c>
      <c r="F385" s="257">
        <v>1.4</v>
      </c>
      <c r="G385" s="257">
        <v>158</v>
      </c>
      <c r="H385" s="257">
        <v>59</v>
      </c>
      <c r="I385" s="257">
        <v>26</v>
      </c>
      <c r="J385" s="260">
        <v>0.242372</v>
      </c>
      <c r="K385" s="261"/>
      <c r="L385" s="511">
        <v>0</v>
      </c>
      <c r="M385" s="268" t="s">
        <v>192</v>
      </c>
      <c r="N385" s="869"/>
      <c r="O385" s="254"/>
      <c r="P385" s="255"/>
      <c r="Q385" s="255"/>
    </row>
    <row r="386" spans="1:17">
      <c r="A386" s="259">
        <v>37</v>
      </c>
      <c r="B386" s="256" t="s">
        <v>166</v>
      </c>
      <c r="C386" s="257" t="s">
        <v>181</v>
      </c>
      <c r="D386" s="871" t="s">
        <v>191</v>
      </c>
      <c r="E386" s="259">
        <v>4</v>
      </c>
      <c r="F386" s="257">
        <v>3</v>
      </c>
      <c r="G386" s="257">
        <v>158</v>
      </c>
      <c r="H386" s="257">
        <v>59</v>
      </c>
      <c r="I386" s="257">
        <v>26</v>
      </c>
      <c r="J386" s="260">
        <v>0.242372</v>
      </c>
      <c r="K386" s="261"/>
      <c r="L386" s="511">
        <v>0</v>
      </c>
      <c r="M386" s="268" t="s">
        <v>192</v>
      </c>
      <c r="N386" s="869"/>
      <c r="O386" s="254"/>
      <c r="P386" s="255"/>
      <c r="Q386" s="255"/>
    </row>
    <row r="387" spans="1:17">
      <c r="A387" s="259">
        <v>38</v>
      </c>
      <c r="B387" s="256" t="s">
        <v>126</v>
      </c>
      <c r="C387" s="257" t="s">
        <v>141</v>
      </c>
      <c r="D387" s="871" t="s">
        <v>191</v>
      </c>
      <c r="E387" s="259">
        <v>7.4599999999999991</v>
      </c>
      <c r="F387" s="257">
        <v>4.5999999999999996</v>
      </c>
      <c r="G387" s="257">
        <v>153</v>
      </c>
      <c r="H387" s="257">
        <v>59</v>
      </c>
      <c r="I387" s="257">
        <v>26</v>
      </c>
      <c r="J387" s="260">
        <v>1.17E-2</v>
      </c>
      <c r="K387" s="261"/>
      <c r="L387" s="511">
        <v>57.4</v>
      </c>
      <c r="M387" s="268" t="s">
        <v>192</v>
      </c>
      <c r="N387" s="869"/>
      <c r="O387" s="254"/>
      <c r="P387" s="255"/>
      <c r="Q387" s="255"/>
    </row>
    <row r="388" spans="1:17">
      <c r="A388" s="259">
        <v>39</v>
      </c>
      <c r="B388" s="256" t="s">
        <v>127</v>
      </c>
      <c r="C388" s="257" t="s">
        <v>142</v>
      </c>
      <c r="D388" s="871" t="s">
        <v>191</v>
      </c>
      <c r="E388" s="259">
        <v>9.34</v>
      </c>
      <c r="F388" s="257">
        <v>9</v>
      </c>
      <c r="G388" s="257">
        <v>158</v>
      </c>
      <c r="H388" s="257">
        <v>59</v>
      </c>
      <c r="I388" s="257">
        <v>26</v>
      </c>
      <c r="J388" s="260">
        <v>2.4799999999999999E-2</v>
      </c>
      <c r="K388" s="261"/>
      <c r="L388" s="511">
        <v>0</v>
      </c>
      <c r="M388" s="268" t="s">
        <v>192</v>
      </c>
      <c r="N388" s="869"/>
      <c r="O388" s="254"/>
      <c r="P388" s="255"/>
      <c r="Q388" s="255"/>
    </row>
    <row r="389" spans="1:17">
      <c r="A389" s="259">
        <v>40</v>
      </c>
      <c r="B389" s="256" t="s">
        <v>128</v>
      </c>
      <c r="C389" s="257" t="s">
        <v>143</v>
      </c>
      <c r="D389" s="871" t="s">
        <v>191</v>
      </c>
      <c r="E389" s="259">
        <v>9.14</v>
      </c>
      <c r="F389" s="257">
        <v>8.8000000000000007</v>
      </c>
      <c r="G389" s="257">
        <v>153</v>
      </c>
      <c r="H389" s="257">
        <v>106</v>
      </c>
      <c r="I389" s="257">
        <v>53</v>
      </c>
      <c r="J389" s="260">
        <v>2.1600000000000001E-2</v>
      </c>
      <c r="K389" s="261"/>
      <c r="L389" s="511">
        <v>44.63</v>
      </c>
      <c r="M389" s="268" t="s">
        <v>192</v>
      </c>
      <c r="N389" s="869"/>
      <c r="O389" s="254"/>
      <c r="P389" s="255"/>
      <c r="Q389" s="255"/>
    </row>
    <row r="390" spans="1:17">
      <c r="A390" s="259">
        <v>41</v>
      </c>
      <c r="B390" s="256" t="s">
        <v>129</v>
      </c>
      <c r="C390" s="257" t="s">
        <v>144</v>
      </c>
      <c r="D390" s="871" t="s">
        <v>191</v>
      </c>
      <c r="E390" s="259">
        <v>9.14</v>
      </c>
      <c r="F390" s="257">
        <v>8.6</v>
      </c>
      <c r="G390" s="257">
        <v>153</v>
      </c>
      <c r="H390" s="257">
        <v>106</v>
      </c>
      <c r="I390" s="257">
        <v>53</v>
      </c>
      <c r="J390" s="260">
        <v>2.1600000000000001E-2</v>
      </c>
      <c r="K390" s="261"/>
      <c r="L390" s="511">
        <v>42.63</v>
      </c>
      <c r="M390" s="268" t="s">
        <v>192</v>
      </c>
      <c r="N390" s="869"/>
      <c r="O390" s="254"/>
      <c r="P390" s="255"/>
      <c r="Q390" s="255"/>
    </row>
    <row r="391" spans="1:17">
      <c r="A391" s="259">
        <v>42</v>
      </c>
      <c r="B391" s="256" t="s">
        <v>130</v>
      </c>
      <c r="C391" s="257" t="s">
        <v>145</v>
      </c>
      <c r="D391" s="871" t="s">
        <v>191</v>
      </c>
      <c r="E391" s="259">
        <v>2.0230000000000001</v>
      </c>
      <c r="F391" s="257">
        <v>0.69</v>
      </c>
      <c r="G391" s="257">
        <v>22</v>
      </c>
      <c r="H391" s="257">
        <v>15</v>
      </c>
      <c r="I391" s="257">
        <v>11</v>
      </c>
      <c r="J391" s="260">
        <v>1.2099999999999999E-3</v>
      </c>
      <c r="K391" s="261"/>
      <c r="L391" s="511">
        <v>16.37</v>
      </c>
      <c r="M391" s="268" t="s">
        <v>192</v>
      </c>
      <c r="N391" s="869"/>
      <c r="O391" s="254"/>
      <c r="P391" s="255"/>
      <c r="Q391" s="255"/>
    </row>
    <row r="392" spans="1:17">
      <c r="A392" s="259">
        <v>43</v>
      </c>
      <c r="B392" s="256" t="s">
        <v>131</v>
      </c>
      <c r="C392" s="257" t="s">
        <v>146</v>
      </c>
      <c r="D392" s="871" t="s">
        <v>191</v>
      </c>
      <c r="E392" s="259">
        <v>7.15</v>
      </c>
      <c r="F392" s="257">
        <v>6.8</v>
      </c>
      <c r="G392" s="257">
        <v>153</v>
      </c>
      <c r="H392" s="257">
        <v>106</v>
      </c>
      <c r="I392" s="257">
        <v>53</v>
      </c>
      <c r="J392" s="260">
        <v>2.1600000000000001E-2</v>
      </c>
      <c r="K392" s="261"/>
      <c r="L392" s="511">
        <v>44.02</v>
      </c>
      <c r="M392" s="268" t="s">
        <v>192</v>
      </c>
      <c r="N392" s="869"/>
      <c r="O392" s="254"/>
      <c r="P392" s="255"/>
      <c r="Q392" s="255"/>
    </row>
    <row r="393" spans="1:17">
      <c r="A393" s="259">
        <v>44</v>
      </c>
      <c r="B393" s="256" t="s">
        <v>132</v>
      </c>
      <c r="C393" s="257" t="s">
        <v>147</v>
      </c>
      <c r="D393" s="871" t="s">
        <v>191</v>
      </c>
      <c r="E393" s="259">
        <v>4.8099999999999996</v>
      </c>
      <c r="F393" s="257">
        <v>4.4000000000000004</v>
      </c>
      <c r="G393" s="257">
        <v>153</v>
      </c>
      <c r="H393" s="257">
        <v>59</v>
      </c>
      <c r="I393" s="257">
        <v>26</v>
      </c>
      <c r="J393" s="260">
        <v>1.17E-2</v>
      </c>
      <c r="K393" s="261"/>
      <c r="L393" s="511">
        <v>38.19</v>
      </c>
      <c r="M393" s="268" t="s">
        <v>192</v>
      </c>
      <c r="N393" s="869"/>
      <c r="O393" s="254"/>
      <c r="P393" s="255"/>
      <c r="Q393" s="255"/>
    </row>
    <row r="394" spans="1:17">
      <c r="A394" s="259">
        <v>45</v>
      </c>
      <c r="B394" s="256" t="s">
        <v>133</v>
      </c>
      <c r="C394" s="257" t="s">
        <v>148</v>
      </c>
      <c r="D394" s="871" t="s">
        <v>191</v>
      </c>
      <c r="E394" s="259">
        <v>5</v>
      </c>
      <c r="F394" s="257">
        <v>4.5999999999999996</v>
      </c>
      <c r="G394" s="257">
        <v>153</v>
      </c>
      <c r="H394" s="257">
        <v>59</v>
      </c>
      <c r="I394" s="257">
        <v>26</v>
      </c>
      <c r="J394" s="260">
        <v>1.15E-2</v>
      </c>
      <c r="K394" s="261"/>
      <c r="L394" s="511">
        <v>31.06</v>
      </c>
      <c r="M394" s="268" t="s">
        <v>192</v>
      </c>
      <c r="N394" s="869"/>
      <c r="O394" s="254"/>
      <c r="P394" s="255"/>
      <c r="Q394" s="255"/>
    </row>
    <row r="395" spans="1:17" s="293" customFormat="1">
      <c r="A395" s="259">
        <v>46</v>
      </c>
      <c r="B395" s="256" t="s">
        <v>134</v>
      </c>
      <c r="C395" s="257" t="s">
        <v>149</v>
      </c>
      <c r="D395" s="871" t="s">
        <v>191</v>
      </c>
      <c r="E395" s="259">
        <v>4.54</v>
      </c>
      <c r="F395" s="257">
        <v>4.2</v>
      </c>
      <c r="G395" s="257">
        <v>153</v>
      </c>
      <c r="H395" s="257">
        <v>106</v>
      </c>
      <c r="I395" s="257">
        <v>53</v>
      </c>
      <c r="J395" s="260">
        <v>1.2999999999999999E-2</v>
      </c>
      <c r="K395" s="257"/>
      <c r="L395" s="511">
        <v>96.46</v>
      </c>
      <c r="M395" s="874" t="s">
        <v>192</v>
      </c>
    </row>
    <row r="396" spans="1:17" s="293" customFormat="1">
      <c r="A396" s="259">
        <v>47</v>
      </c>
      <c r="B396" s="256" t="s">
        <v>135</v>
      </c>
      <c r="C396" s="257" t="s">
        <v>150</v>
      </c>
      <c r="D396" s="871" t="s">
        <v>191</v>
      </c>
      <c r="E396" s="259">
        <v>4.54</v>
      </c>
      <c r="F396" s="257">
        <v>4.2</v>
      </c>
      <c r="G396" s="257">
        <v>153</v>
      </c>
      <c r="H396" s="257">
        <v>106</v>
      </c>
      <c r="I396" s="257">
        <v>53</v>
      </c>
      <c r="J396" s="260">
        <v>1.2999999999999999E-2</v>
      </c>
      <c r="K396" s="257"/>
      <c r="L396" s="511">
        <v>94.14</v>
      </c>
      <c r="M396" s="874" t="s">
        <v>192</v>
      </c>
    </row>
    <row r="397" spans="1:17" s="293" customFormat="1">
      <c r="A397" s="259">
        <v>48</v>
      </c>
      <c r="B397" s="256" t="s">
        <v>136</v>
      </c>
      <c r="C397" s="257" t="s">
        <v>151</v>
      </c>
      <c r="D397" s="871" t="s">
        <v>191</v>
      </c>
      <c r="E397" s="259">
        <v>4.54</v>
      </c>
      <c r="F397" s="257">
        <v>4.2</v>
      </c>
      <c r="G397" s="257">
        <v>153</v>
      </c>
      <c r="H397" s="257">
        <v>106</v>
      </c>
      <c r="I397" s="257">
        <v>53</v>
      </c>
      <c r="J397" s="260">
        <v>1.2999999999999999E-2</v>
      </c>
      <c r="K397" s="257"/>
      <c r="L397" s="511">
        <v>97.38</v>
      </c>
      <c r="M397" s="874" t="s">
        <v>192</v>
      </c>
    </row>
    <row r="398" spans="1:17" s="293" customFormat="1">
      <c r="A398" s="259">
        <v>49</v>
      </c>
      <c r="B398" s="256" t="s">
        <v>137</v>
      </c>
      <c r="C398" s="257" t="s">
        <v>152</v>
      </c>
      <c r="D398" s="871" t="s">
        <v>191</v>
      </c>
      <c r="E398" s="259">
        <v>4.54</v>
      </c>
      <c r="F398" s="257">
        <v>4.2</v>
      </c>
      <c r="G398" s="257">
        <v>153</v>
      </c>
      <c r="H398" s="257">
        <v>106</v>
      </c>
      <c r="I398" s="257">
        <v>53</v>
      </c>
      <c r="J398" s="260">
        <v>1.2999999999999999E-2</v>
      </c>
      <c r="K398" s="257"/>
      <c r="L398" s="511">
        <v>95.06</v>
      </c>
      <c r="M398" s="874" t="s">
        <v>192</v>
      </c>
    </row>
    <row r="399" spans="1:17" s="293" customFormat="1">
      <c r="A399" s="259">
        <v>50</v>
      </c>
      <c r="B399" s="256" t="s">
        <v>138</v>
      </c>
      <c r="C399" s="257" t="s">
        <v>153</v>
      </c>
      <c r="D399" s="871" t="s">
        <v>191</v>
      </c>
      <c r="E399" s="259">
        <v>4.54</v>
      </c>
      <c r="F399" s="257">
        <v>4.2</v>
      </c>
      <c r="G399" s="257">
        <v>153</v>
      </c>
      <c r="H399" s="257">
        <v>106</v>
      </c>
      <c r="I399" s="257">
        <v>53</v>
      </c>
      <c r="J399" s="260">
        <v>1.2999999999999999E-2</v>
      </c>
      <c r="K399" s="257"/>
      <c r="L399" s="511">
        <v>96.87</v>
      </c>
      <c r="M399" s="874" t="s">
        <v>192</v>
      </c>
    </row>
    <row r="400" spans="1:17" s="293" customFormat="1">
      <c r="A400" s="259">
        <v>51</v>
      </c>
      <c r="B400" s="256" t="s">
        <v>139</v>
      </c>
      <c r="C400" s="257" t="s">
        <v>154</v>
      </c>
      <c r="D400" s="871" t="s">
        <v>191</v>
      </c>
      <c r="E400" s="259">
        <v>4.54</v>
      </c>
      <c r="F400" s="257">
        <v>4.2</v>
      </c>
      <c r="G400" s="257">
        <v>153</v>
      </c>
      <c r="H400" s="257">
        <v>106</v>
      </c>
      <c r="I400" s="257">
        <v>53</v>
      </c>
      <c r="J400" s="260">
        <v>1.2999999999999999E-2</v>
      </c>
      <c r="K400" s="257"/>
      <c r="L400" s="511">
        <v>96.87</v>
      </c>
      <c r="M400" s="874" t="s">
        <v>192</v>
      </c>
    </row>
    <row r="401" spans="1:14" s="293" customFormat="1">
      <c r="A401" s="259">
        <v>52</v>
      </c>
      <c r="B401" s="256" t="s">
        <v>140</v>
      </c>
      <c r="C401" s="257" t="s">
        <v>155</v>
      </c>
      <c r="D401" s="871" t="s">
        <v>191</v>
      </c>
      <c r="E401" s="259">
        <v>4.54</v>
      </c>
      <c r="F401" s="257">
        <v>4.2</v>
      </c>
      <c r="G401" s="257">
        <v>153</v>
      </c>
      <c r="H401" s="257">
        <v>106</v>
      </c>
      <c r="I401" s="257">
        <v>53</v>
      </c>
      <c r="J401" s="260">
        <v>1.2999999999999999E-2</v>
      </c>
      <c r="K401" s="257"/>
      <c r="L401" s="511">
        <v>98.33</v>
      </c>
      <c r="M401" s="874" t="s">
        <v>192</v>
      </c>
    </row>
    <row r="402" spans="1:14" s="293" customFormat="1">
      <c r="A402" s="259">
        <v>53</v>
      </c>
      <c r="B402" s="256" t="s">
        <v>345</v>
      </c>
      <c r="C402" s="257" t="s">
        <v>346</v>
      </c>
      <c r="D402" s="871" t="s">
        <v>191</v>
      </c>
      <c r="E402" s="259">
        <v>0.7</v>
      </c>
      <c r="F402" s="257">
        <v>0.6</v>
      </c>
      <c r="G402" s="257">
        <v>0</v>
      </c>
      <c r="H402" s="257">
        <v>0</v>
      </c>
      <c r="I402" s="257">
        <v>0</v>
      </c>
      <c r="J402" s="260">
        <v>3.5000000000000003E-2</v>
      </c>
      <c r="K402" s="257"/>
      <c r="L402" s="511">
        <v>0</v>
      </c>
      <c r="M402" s="874" t="s">
        <v>192</v>
      </c>
    </row>
    <row r="403" spans="1:14" s="293" customFormat="1">
      <c r="A403" s="259">
        <v>54</v>
      </c>
      <c r="B403" s="256" t="s">
        <v>649</v>
      </c>
      <c r="C403" s="257" t="s">
        <v>652</v>
      </c>
      <c r="D403" s="871" t="s">
        <v>191</v>
      </c>
      <c r="E403" s="259">
        <v>3</v>
      </c>
      <c r="F403" s="257">
        <v>2</v>
      </c>
      <c r="G403" s="257">
        <v>135</v>
      </c>
      <c r="H403" s="257">
        <v>45</v>
      </c>
      <c r="I403" s="257">
        <v>26</v>
      </c>
      <c r="J403" s="260">
        <v>3.1E-2</v>
      </c>
      <c r="K403" s="257"/>
      <c r="L403" s="511">
        <v>128.37</v>
      </c>
      <c r="M403" s="874" t="s">
        <v>192</v>
      </c>
    </row>
    <row r="404" spans="1:14" s="293" customFormat="1">
      <c r="A404" s="259">
        <v>55</v>
      </c>
      <c r="B404" s="256" t="s">
        <v>650</v>
      </c>
      <c r="C404" s="257" t="s">
        <v>653</v>
      </c>
      <c r="D404" s="871" t="s">
        <v>191</v>
      </c>
      <c r="E404" s="259">
        <v>3</v>
      </c>
      <c r="F404" s="257">
        <v>2</v>
      </c>
      <c r="G404" s="257">
        <v>135</v>
      </c>
      <c r="H404" s="257">
        <v>45</v>
      </c>
      <c r="I404" s="257">
        <v>26</v>
      </c>
      <c r="J404" s="260">
        <v>3.1E-2</v>
      </c>
      <c r="K404" s="261"/>
      <c r="L404" s="511">
        <v>159.74</v>
      </c>
      <c r="M404" s="268" t="s">
        <v>192</v>
      </c>
      <c r="N404" s="869"/>
    </row>
    <row r="405" spans="1:14" s="293" customFormat="1">
      <c r="A405" s="259">
        <v>56</v>
      </c>
      <c r="B405" s="256" t="s">
        <v>651</v>
      </c>
      <c r="C405" s="257" t="s">
        <v>654</v>
      </c>
      <c r="D405" s="871" t="s">
        <v>191</v>
      </c>
      <c r="E405" s="259">
        <v>3</v>
      </c>
      <c r="F405" s="257">
        <v>2</v>
      </c>
      <c r="G405" s="257">
        <v>135</v>
      </c>
      <c r="H405" s="257">
        <v>45</v>
      </c>
      <c r="I405" s="257">
        <v>26</v>
      </c>
      <c r="J405" s="260">
        <v>3.1E-2</v>
      </c>
      <c r="K405" s="261"/>
      <c r="L405" s="511">
        <v>128.04</v>
      </c>
      <c r="M405" s="268" t="s">
        <v>192</v>
      </c>
      <c r="N405" s="869"/>
    </row>
    <row r="406" spans="1:14" s="293" customFormat="1">
      <c r="A406" s="259">
        <v>57</v>
      </c>
      <c r="B406" s="256" t="s">
        <v>635</v>
      </c>
      <c r="C406" s="257" t="s">
        <v>636</v>
      </c>
      <c r="D406" s="871" t="s">
        <v>191</v>
      </c>
      <c r="E406" s="259">
        <v>1.5</v>
      </c>
      <c r="F406" s="257">
        <v>1</v>
      </c>
      <c r="G406" s="257">
        <v>125</v>
      </c>
      <c r="H406" s="257">
        <v>28</v>
      </c>
      <c r="I406" s="257">
        <v>27</v>
      </c>
      <c r="J406" s="260">
        <v>9.4000000000000004E-3</v>
      </c>
      <c r="K406" s="261"/>
      <c r="L406" s="511">
        <v>73.209999999999994</v>
      </c>
      <c r="M406" s="268" t="s">
        <v>192</v>
      </c>
      <c r="N406" s="869"/>
    </row>
    <row r="407" spans="1:14" s="293" customFormat="1">
      <c r="A407" s="259">
        <v>58</v>
      </c>
      <c r="B407" s="256" t="s">
        <v>658</v>
      </c>
      <c r="C407" s="257" t="s">
        <v>659</v>
      </c>
      <c r="D407" s="871" t="s">
        <v>191</v>
      </c>
      <c r="E407" s="259">
        <v>3.5</v>
      </c>
      <c r="F407" s="257">
        <v>1.59</v>
      </c>
      <c r="G407" s="257">
        <v>47</v>
      </c>
      <c r="H407" s="257">
        <v>30</v>
      </c>
      <c r="I407" s="257">
        <v>14</v>
      </c>
      <c r="J407" s="260">
        <v>2.1000000000000001E-2</v>
      </c>
      <c r="K407" s="261"/>
      <c r="L407" s="511">
        <v>1.42</v>
      </c>
      <c r="M407" s="268" t="s">
        <v>192</v>
      </c>
      <c r="N407" s="869"/>
    </row>
    <row r="408" spans="1:14" s="293" customFormat="1">
      <c r="A408" s="259">
        <v>59</v>
      </c>
      <c r="B408" s="256" t="s">
        <v>17</v>
      </c>
      <c r="C408" s="257" t="s">
        <v>16</v>
      </c>
      <c r="D408" s="871" t="s">
        <v>191</v>
      </c>
      <c r="E408" s="259">
        <v>8</v>
      </c>
      <c r="F408" s="257">
        <v>7.6</v>
      </c>
      <c r="G408" s="257">
        <v>82</v>
      </c>
      <c r="H408" s="257">
        <v>42</v>
      </c>
      <c r="I408" s="257">
        <v>13</v>
      </c>
      <c r="J408" s="260">
        <v>4.4771999999999999E-2</v>
      </c>
      <c r="K408" s="261"/>
      <c r="L408" s="950">
        <v>103.16</v>
      </c>
      <c r="M408" s="268" t="s">
        <v>192</v>
      </c>
      <c r="N408" s="869"/>
    </row>
    <row r="409" spans="1:14" s="293" customFormat="1">
      <c r="A409" s="259">
        <v>60</v>
      </c>
      <c r="B409" s="256" t="s">
        <v>561</v>
      </c>
      <c r="C409" s="257" t="s">
        <v>562</v>
      </c>
      <c r="D409" s="871" t="s">
        <v>191</v>
      </c>
      <c r="E409" s="265">
        <v>4.21</v>
      </c>
      <c r="F409" s="257">
        <v>4.12</v>
      </c>
      <c r="G409" s="257">
        <v>146</v>
      </c>
      <c r="H409" s="257">
        <v>95</v>
      </c>
      <c r="I409" s="257">
        <v>85</v>
      </c>
      <c r="J409" s="260">
        <v>9.3571428571428573E-3</v>
      </c>
      <c r="K409" s="261"/>
      <c r="L409" s="511">
        <v>28.85</v>
      </c>
      <c r="M409" s="268" t="s">
        <v>192</v>
      </c>
      <c r="N409" s="869"/>
    </row>
    <row r="410" spans="1:14" s="296" customFormat="1">
      <c r="A410" s="259">
        <v>61</v>
      </c>
      <c r="B410" s="256" t="s">
        <v>655</v>
      </c>
      <c r="C410" s="257" t="s">
        <v>648</v>
      </c>
      <c r="D410" s="871" t="s">
        <v>191</v>
      </c>
      <c r="E410" s="265">
        <v>4.21</v>
      </c>
      <c r="F410" s="257">
        <v>4.12</v>
      </c>
      <c r="G410" s="257">
        <v>95</v>
      </c>
      <c r="H410" s="257">
        <v>150</v>
      </c>
      <c r="I410" s="257">
        <v>76</v>
      </c>
      <c r="J410" s="260">
        <v>9.3571428571428573E-3</v>
      </c>
      <c r="K410" s="261"/>
      <c r="L410" s="511">
        <v>28.11</v>
      </c>
      <c r="M410" s="268" t="s">
        <v>192</v>
      </c>
      <c r="N410" s="869"/>
    </row>
    <row r="411" spans="1:14" s="293" customFormat="1">
      <c r="A411" s="259">
        <v>62</v>
      </c>
      <c r="B411" s="256" t="s">
        <v>288</v>
      </c>
      <c r="C411" s="257" t="s">
        <v>289</v>
      </c>
      <c r="D411" s="871" t="s">
        <v>191</v>
      </c>
      <c r="E411" s="265">
        <v>4.21</v>
      </c>
      <c r="F411" s="257">
        <v>4.12</v>
      </c>
      <c r="G411" s="257">
        <v>146</v>
      </c>
      <c r="H411" s="257">
        <v>95</v>
      </c>
      <c r="I411" s="257">
        <v>85</v>
      </c>
      <c r="J411" s="260">
        <v>9.3571428571428573E-3</v>
      </c>
      <c r="K411" s="261"/>
      <c r="L411" s="511">
        <v>37.49</v>
      </c>
      <c r="M411" s="268" t="s">
        <v>192</v>
      </c>
      <c r="N411" s="869"/>
    </row>
    <row r="412" spans="1:14" s="293" customFormat="1">
      <c r="A412" s="259">
        <v>63</v>
      </c>
      <c r="B412" s="256" t="s">
        <v>604</v>
      </c>
      <c r="C412" s="257" t="s">
        <v>610</v>
      </c>
      <c r="D412" s="871" t="s">
        <v>191</v>
      </c>
      <c r="E412" s="265">
        <v>3.59</v>
      </c>
      <c r="F412" s="257">
        <v>3.5</v>
      </c>
      <c r="G412" s="257">
        <v>146</v>
      </c>
      <c r="H412" s="257">
        <v>95</v>
      </c>
      <c r="I412" s="257">
        <v>85</v>
      </c>
      <c r="J412" s="260">
        <v>9.3571428571428573E-3</v>
      </c>
      <c r="K412" s="261"/>
      <c r="L412" s="511">
        <v>31.98</v>
      </c>
      <c r="M412" s="268" t="s">
        <v>192</v>
      </c>
      <c r="N412" s="869"/>
    </row>
    <row r="413" spans="1:14" s="293" customFormat="1">
      <c r="A413" s="259">
        <v>64</v>
      </c>
      <c r="B413" s="256" t="s">
        <v>593</v>
      </c>
      <c r="C413" s="257" t="s">
        <v>594</v>
      </c>
      <c r="D413" s="871" t="s">
        <v>191</v>
      </c>
      <c r="E413" s="265">
        <v>3.59</v>
      </c>
      <c r="F413" s="257">
        <v>3.5</v>
      </c>
      <c r="G413" s="257">
        <v>146</v>
      </c>
      <c r="H413" s="257">
        <v>95</v>
      </c>
      <c r="I413" s="257">
        <v>85</v>
      </c>
      <c r="J413" s="260">
        <v>9.8250000000000004E-3</v>
      </c>
      <c r="K413" s="261"/>
      <c r="L413" s="511">
        <v>30.53</v>
      </c>
      <c r="M413" s="268" t="s">
        <v>192</v>
      </c>
      <c r="N413" s="869"/>
    </row>
    <row r="414" spans="1:14" s="296" customFormat="1">
      <c r="A414" s="259">
        <v>65</v>
      </c>
      <c r="B414" s="256" t="s">
        <v>0</v>
      </c>
      <c r="C414" s="257" t="s">
        <v>5</v>
      </c>
      <c r="D414" s="871" t="s">
        <v>191</v>
      </c>
      <c r="E414" s="265">
        <v>3.59</v>
      </c>
      <c r="F414" s="257">
        <v>3.5</v>
      </c>
      <c r="G414" s="257">
        <v>96</v>
      </c>
      <c r="H414" s="257">
        <v>67</v>
      </c>
      <c r="I414" s="257">
        <v>90</v>
      </c>
      <c r="J414" s="260">
        <f>96*67*90/1000000</f>
        <v>0.57887999999999995</v>
      </c>
      <c r="K414" s="261"/>
      <c r="L414" s="511">
        <v>17.03</v>
      </c>
      <c r="M414" s="268" t="s">
        <v>192</v>
      </c>
      <c r="N414" s="869"/>
    </row>
    <row r="415" spans="1:14" s="293" customFormat="1">
      <c r="A415" s="259">
        <v>66</v>
      </c>
      <c r="B415" s="256" t="s">
        <v>1</v>
      </c>
      <c r="C415" s="257" t="s">
        <v>608</v>
      </c>
      <c r="D415" s="871" t="s">
        <v>191</v>
      </c>
      <c r="E415" s="259">
        <v>1.1000000000000001</v>
      </c>
      <c r="F415" s="257">
        <v>1</v>
      </c>
      <c r="G415" s="257">
        <v>96</v>
      </c>
      <c r="H415" s="257">
        <v>67</v>
      </c>
      <c r="I415" s="257">
        <v>90</v>
      </c>
      <c r="J415" s="260">
        <f>96*67*90/1000000</f>
        <v>0.57887999999999995</v>
      </c>
      <c r="K415" s="261"/>
      <c r="L415" s="511">
        <v>15.12</v>
      </c>
      <c r="M415" s="268" t="s">
        <v>192</v>
      </c>
      <c r="N415" s="869"/>
    </row>
    <row r="416" spans="1:14" s="293" customFormat="1">
      <c r="A416" s="259">
        <v>67</v>
      </c>
      <c r="B416" s="256" t="s">
        <v>2</v>
      </c>
      <c r="C416" s="257" t="s">
        <v>6</v>
      </c>
      <c r="D416" s="871" t="s">
        <v>191</v>
      </c>
      <c r="E416" s="259">
        <v>1.6</v>
      </c>
      <c r="F416" s="257">
        <v>1.5</v>
      </c>
      <c r="G416" s="257">
        <v>96</v>
      </c>
      <c r="H416" s="257">
        <v>67</v>
      </c>
      <c r="I416" s="257">
        <v>90</v>
      </c>
      <c r="J416" s="260">
        <f>96*67*90/1000000</f>
        <v>0.57887999999999995</v>
      </c>
      <c r="K416" s="261"/>
      <c r="L416" s="511">
        <v>16.59</v>
      </c>
      <c r="M416" s="268" t="s">
        <v>192</v>
      </c>
      <c r="N416" s="869"/>
    </row>
    <row r="417" spans="1:17" s="293" customFormat="1">
      <c r="A417" s="259">
        <v>68</v>
      </c>
      <c r="B417" s="256" t="s">
        <v>3</v>
      </c>
      <c r="C417" s="257" t="s">
        <v>7</v>
      </c>
      <c r="D417" s="871" t="s">
        <v>191</v>
      </c>
      <c r="E417" s="259">
        <v>0</v>
      </c>
      <c r="F417" s="257">
        <v>0</v>
      </c>
      <c r="G417" s="257">
        <v>0</v>
      </c>
      <c r="H417" s="257">
        <v>0</v>
      </c>
      <c r="I417" s="257">
        <v>0</v>
      </c>
      <c r="J417" s="260">
        <v>0</v>
      </c>
      <c r="K417" s="261"/>
      <c r="L417" s="511">
        <v>11.94</v>
      </c>
      <c r="M417" s="268" t="s">
        <v>192</v>
      </c>
      <c r="N417" s="869"/>
    </row>
    <row r="418" spans="1:17" s="293" customFormat="1">
      <c r="A418" s="259">
        <v>69</v>
      </c>
      <c r="B418" s="256" t="s">
        <v>4</v>
      </c>
      <c r="C418" s="257" t="s">
        <v>8</v>
      </c>
      <c r="D418" s="871" t="s">
        <v>191</v>
      </c>
      <c r="E418" s="259">
        <v>0</v>
      </c>
      <c r="F418" s="257">
        <v>0</v>
      </c>
      <c r="G418" s="257">
        <v>0</v>
      </c>
      <c r="H418" s="257">
        <v>0</v>
      </c>
      <c r="I418" s="257">
        <v>0</v>
      </c>
      <c r="J418" s="260">
        <v>0</v>
      </c>
      <c r="K418" s="261"/>
      <c r="L418" s="511">
        <v>11.94</v>
      </c>
      <c r="M418" s="268" t="s">
        <v>192</v>
      </c>
      <c r="N418" s="869"/>
    </row>
    <row r="419" spans="1:17" s="293" customFormat="1">
      <c r="A419" s="259">
        <v>70</v>
      </c>
      <c r="B419" s="256" t="s">
        <v>631</v>
      </c>
      <c r="C419" s="257" t="s">
        <v>607</v>
      </c>
      <c r="D419" s="871" t="s">
        <v>191</v>
      </c>
      <c r="E419" s="259">
        <v>0.3</v>
      </c>
      <c r="F419" s="257">
        <v>0.25</v>
      </c>
      <c r="G419" s="257">
        <v>99</v>
      </c>
      <c r="H419" s="257">
        <v>58</v>
      </c>
      <c r="I419" s="257">
        <v>60</v>
      </c>
      <c r="J419" s="260">
        <f>99*58*60/1000000</f>
        <v>0.34451999999999999</v>
      </c>
      <c r="K419" s="261"/>
      <c r="L419" s="511">
        <v>8.73</v>
      </c>
      <c r="M419" s="268" t="s">
        <v>192</v>
      </c>
      <c r="N419" s="869"/>
    </row>
    <row r="420" spans="1:17" s="293" customFormat="1">
      <c r="A420" s="259">
        <v>71</v>
      </c>
      <c r="B420" s="256" t="s">
        <v>632</v>
      </c>
      <c r="C420" s="257" t="s">
        <v>606</v>
      </c>
      <c r="D420" s="871" t="s">
        <v>191</v>
      </c>
      <c r="E420" s="259">
        <v>0.6</v>
      </c>
      <c r="F420" s="257">
        <v>0.5</v>
      </c>
      <c r="G420" s="257">
        <v>99</v>
      </c>
      <c r="H420" s="257">
        <v>58</v>
      </c>
      <c r="I420" s="257">
        <v>60</v>
      </c>
      <c r="J420" s="260">
        <f>99*58*60/1000000</f>
        <v>0.34451999999999999</v>
      </c>
      <c r="K420" s="261"/>
      <c r="L420" s="511">
        <v>6.24</v>
      </c>
      <c r="M420" s="268" t="s">
        <v>192</v>
      </c>
      <c r="N420" s="869"/>
    </row>
    <row r="421" spans="1:17" s="293" customFormat="1">
      <c r="A421" s="259">
        <v>72</v>
      </c>
      <c r="B421" s="256" t="s">
        <v>633</v>
      </c>
      <c r="C421" s="257" t="s">
        <v>605</v>
      </c>
      <c r="D421" s="871" t="s">
        <v>191</v>
      </c>
      <c r="E421" s="259">
        <v>0.6</v>
      </c>
      <c r="F421" s="257">
        <v>0.5</v>
      </c>
      <c r="G421" s="257">
        <v>99</v>
      </c>
      <c r="H421" s="257">
        <v>58</v>
      </c>
      <c r="I421" s="257">
        <v>60</v>
      </c>
      <c r="J421" s="260">
        <f>99*58*60/1000000</f>
        <v>0.34451999999999999</v>
      </c>
      <c r="K421" s="261"/>
      <c r="L421" s="511">
        <v>6.24</v>
      </c>
      <c r="M421" s="268" t="s">
        <v>192</v>
      </c>
      <c r="N421" s="869"/>
    </row>
    <row r="422" spans="1:17">
      <c r="A422" s="259">
        <v>73</v>
      </c>
      <c r="B422" s="256" t="s">
        <v>694</v>
      </c>
      <c r="C422" s="257" t="s">
        <v>693</v>
      </c>
      <c r="D422" s="871" t="s">
        <v>842</v>
      </c>
      <c r="E422" s="259">
        <v>8.82</v>
      </c>
      <c r="F422" s="257">
        <v>8.7200000000000006</v>
      </c>
      <c r="G422" s="257">
        <v>0</v>
      </c>
      <c r="H422" s="257">
        <v>0</v>
      </c>
      <c r="I422" s="257">
        <v>0</v>
      </c>
      <c r="J422" s="260">
        <v>1.5859999999999999E-2</v>
      </c>
      <c r="K422" s="257"/>
      <c r="L422" s="511">
        <v>33.07</v>
      </c>
      <c r="M422" s="268" t="s">
        <v>192</v>
      </c>
      <c r="N422" s="869"/>
      <c r="O422" s="254"/>
      <c r="P422" s="269"/>
      <c r="Q422" s="269"/>
    </row>
    <row r="423" spans="1:17">
      <c r="A423" s="259">
        <v>74</v>
      </c>
      <c r="B423" s="256" t="s">
        <v>13</v>
      </c>
      <c r="C423" s="257" t="s">
        <v>614</v>
      </c>
      <c r="D423" s="871" t="s">
        <v>842</v>
      </c>
      <c r="E423" s="259">
        <v>8.82</v>
      </c>
      <c r="F423" s="257">
        <v>8.7200000000000006</v>
      </c>
      <c r="G423" s="257">
        <v>0</v>
      </c>
      <c r="H423" s="257">
        <v>0</v>
      </c>
      <c r="I423" s="257">
        <v>0</v>
      </c>
      <c r="J423" s="260">
        <v>1.5859999999999999E-2</v>
      </c>
      <c r="K423" s="266"/>
      <c r="L423" s="511">
        <v>16.59</v>
      </c>
      <c r="M423" s="268" t="s">
        <v>192</v>
      </c>
      <c r="N423" s="869"/>
      <c r="O423" s="254"/>
      <c r="P423" s="269"/>
      <c r="Q423" s="269"/>
    </row>
    <row r="424" spans="1:17" s="293" customFormat="1">
      <c r="A424" s="259">
        <v>75</v>
      </c>
      <c r="B424" s="256" t="s">
        <v>859</v>
      </c>
      <c r="C424" s="258" t="s">
        <v>9</v>
      </c>
      <c r="D424" s="871" t="s">
        <v>191</v>
      </c>
      <c r="E424" s="259">
        <v>0.03</v>
      </c>
      <c r="F424" s="257">
        <v>0.02</v>
      </c>
      <c r="G424" s="257">
        <v>0</v>
      </c>
      <c r="H424" s="257">
        <v>0</v>
      </c>
      <c r="I424" s="257">
        <v>0</v>
      </c>
      <c r="J424" s="260">
        <v>1.8000000000000001E-4</v>
      </c>
      <c r="K424" s="266"/>
      <c r="L424" s="511">
        <v>1.1200000000000001</v>
      </c>
      <c r="M424" s="874" t="s">
        <v>192</v>
      </c>
      <c r="N424" s="869"/>
    </row>
    <row r="425" spans="1:17">
      <c r="A425" s="259">
        <v>76</v>
      </c>
      <c r="B425" s="258" t="s">
        <v>954</v>
      </c>
      <c r="C425" s="258" t="s">
        <v>955</v>
      </c>
      <c r="D425" s="267" t="s">
        <v>191</v>
      </c>
      <c r="E425" s="263">
        <v>9.8000000000000007</v>
      </c>
      <c r="F425" s="263">
        <v>9</v>
      </c>
      <c r="G425" s="263">
        <v>61</v>
      </c>
      <c r="H425" s="257">
        <v>40</v>
      </c>
      <c r="I425" s="257">
        <v>15</v>
      </c>
      <c r="J425" s="260">
        <v>3.5999999999999997E-2</v>
      </c>
      <c r="K425" s="261"/>
      <c r="L425" s="511">
        <v>0</v>
      </c>
      <c r="M425" s="874" t="s">
        <v>192</v>
      </c>
      <c r="N425" s="869"/>
    </row>
    <row r="426" spans="1:17">
      <c r="A426" s="259">
        <v>77</v>
      </c>
      <c r="B426" s="258" t="s">
        <v>873</v>
      </c>
      <c r="C426" s="258" t="s">
        <v>880</v>
      </c>
      <c r="D426" s="267" t="s">
        <v>191</v>
      </c>
      <c r="E426" s="265">
        <v>7.49</v>
      </c>
      <c r="F426" s="263">
        <v>7</v>
      </c>
      <c r="G426" s="263">
        <v>149</v>
      </c>
      <c r="H426" s="257">
        <v>102</v>
      </c>
      <c r="I426" s="257">
        <v>45</v>
      </c>
      <c r="J426" s="260">
        <f>(149*102*45/1000000)/45</f>
        <v>1.5198E-2</v>
      </c>
      <c r="K426" s="261"/>
      <c r="L426" s="511">
        <v>0</v>
      </c>
      <c r="M426" s="874" t="s">
        <v>192</v>
      </c>
      <c r="N426" s="869"/>
    </row>
    <row r="427" spans="1:17">
      <c r="A427" s="259">
        <v>78</v>
      </c>
      <c r="B427" s="257" t="s">
        <v>874</v>
      </c>
      <c r="C427" s="257" t="s">
        <v>881</v>
      </c>
      <c r="D427" s="267" t="s">
        <v>191</v>
      </c>
      <c r="E427" s="265">
        <v>7.2</v>
      </c>
      <c r="F427" s="263">
        <v>6.8</v>
      </c>
      <c r="G427" s="263">
        <v>149</v>
      </c>
      <c r="H427" s="257">
        <v>102</v>
      </c>
      <c r="I427" s="257">
        <v>45</v>
      </c>
      <c r="J427" s="260">
        <f>(149*102*45/1000000)/54</f>
        <v>1.2665000000000001E-2</v>
      </c>
      <c r="K427" s="261"/>
      <c r="L427" s="511">
        <v>0</v>
      </c>
      <c r="M427" s="268" t="s">
        <v>192</v>
      </c>
      <c r="N427" s="869"/>
      <c r="O427" s="254"/>
      <c r="P427" s="269"/>
      <c r="Q427" s="269"/>
    </row>
    <row r="428" spans="1:17">
      <c r="A428" s="259">
        <v>79</v>
      </c>
      <c r="B428" s="257" t="s">
        <v>875</v>
      </c>
      <c r="C428" s="257" t="s">
        <v>882</v>
      </c>
      <c r="D428" s="267" t="s">
        <v>191</v>
      </c>
      <c r="E428" s="265">
        <v>7.4</v>
      </c>
      <c r="F428" s="263">
        <v>7</v>
      </c>
      <c r="G428" s="263">
        <v>149</v>
      </c>
      <c r="H428" s="257">
        <v>102</v>
      </c>
      <c r="I428" s="257">
        <v>45</v>
      </c>
      <c r="J428" s="260">
        <f>(149*102*45/1000000)/54</f>
        <v>1.2665000000000001E-2</v>
      </c>
      <c r="K428" s="261"/>
      <c r="L428" s="511">
        <v>0</v>
      </c>
      <c r="M428" s="268" t="s">
        <v>192</v>
      </c>
      <c r="N428" s="869"/>
      <c r="O428" s="254"/>
      <c r="P428" s="269"/>
      <c r="Q428" s="269"/>
    </row>
    <row r="429" spans="1:17">
      <c r="A429" s="259">
        <v>80</v>
      </c>
      <c r="B429" s="257" t="s">
        <v>876</v>
      </c>
      <c r="C429" s="257" t="s">
        <v>883</v>
      </c>
      <c r="D429" s="267" t="s">
        <v>191</v>
      </c>
      <c r="E429" s="265">
        <v>6.3</v>
      </c>
      <c r="F429" s="263">
        <v>6</v>
      </c>
      <c r="G429" s="263">
        <v>149</v>
      </c>
      <c r="H429" s="257">
        <v>102</v>
      </c>
      <c r="I429" s="257">
        <v>45</v>
      </c>
      <c r="J429" s="260">
        <f>(149*102*45/1000000)/72</f>
        <v>9.4987500000000002E-3</v>
      </c>
      <c r="K429" s="261"/>
      <c r="L429" s="511">
        <v>0</v>
      </c>
      <c r="M429" s="268" t="s">
        <v>192</v>
      </c>
      <c r="N429" s="869"/>
      <c r="O429" s="254"/>
      <c r="P429" s="269"/>
      <c r="Q429" s="269"/>
    </row>
    <row r="430" spans="1:17">
      <c r="A430" s="259">
        <v>81</v>
      </c>
      <c r="B430" s="257" t="s">
        <v>877</v>
      </c>
      <c r="C430" s="258" t="s">
        <v>884</v>
      </c>
      <c r="D430" s="267" t="s">
        <v>191</v>
      </c>
      <c r="E430" s="265">
        <v>2.4</v>
      </c>
      <c r="F430" s="263">
        <v>2.2000000000000002</v>
      </c>
      <c r="G430" s="263">
        <v>158</v>
      </c>
      <c r="H430" s="257">
        <v>57</v>
      </c>
      <c r="I430" s="257">
        <v>20</v>
      </c>
      <c r="J430" s="260">
        <f>(158*57*20/1000000)/40</f>
        <v>4.5030000000000001E-3</v>
      </c>
      <c r="K430" s="261"/>
      <c r="L430" s="511">
        <v>0</v>
      </c>
      <c r="M430" s="874" t="s">
        <v>192</v>
      </c>
      <c r="N430" s="869"/>
    </row>
    <row r="431" spans="1:17">
      <c r="A431" s="259">
        <v>82</v>
      </c>
      <c r="B431" s="258" t="s">
        <v>878</v>
      </c>
      <c r="C431" s="258" t="s">
        <v>885</v>
      </c>
      <c r="D431" s="267" t="s">
        <v>191</v>
      </c>
      <c r="E431" s="265">
        <v>4.8</v>
      </c>
      <c r="F431" s="263">
        <v>4.4000000000000004</v>
      </c>
      <c r="G431" s="263">
        <v>158</v>
      </c>
      <c r="H431" s="257">
        <v>57</v>
      </c>
      <c r="I431" s="257">
        <v>20</v>
      </c>
      <c r="J431" s="260">
        <f>(158*57*20/1000000)/25</f>
        <v>7.2047999999999999E-3</v>
      </c>
      <c r="K431" s="261"/>
      <c r="L431" s="511">
        <v>0</v>
      </c>
      <c r="M431" s="268" t="s">
        <v>192</v>
      </c>
      <c r="N431" s="869"/>
      <c r="O431" s="254"/>
      <c r="P431" s="255"/>
      <c r="Q431" s="255"/>
    </row>
    <row r="432" spans="1:17">
      <c r="A432" s="259">
        <v>83</v>
      </c>
      <c r="B432" s="258" t="s">
        <v>879</v>
      </c>
      <c r="C432" s="258" t="s">
        <v>886</v>
      </c>
      <c r="D432" s="267" t="s">
        <v>191</v>
      </c>
      <c r="E432" s="265">
        <v>2.6</v>
      </c>
      <c r="F432" s="263">
        <v>2.5</v>
      </c>
      <c r="G432" s="263">
        <v>49</v>
      </c>
      <c r="H432" s="257">
        <v>59</v>
      </c>
      <c r="I432" s="257">
        <v>22</v>
      </c>
      <c r="J432" s="260">
        <f>(49*59*22/1000000)/7</f>
        <v>9.0860000000000003E-3</v>
      </c>
      <c r="K432" s="261"/>
      <c r="L432" s="511">
        <v>0</v>
      </c>
      <c r="M432" s="268" t="s">
        <v>192</v>
      </c>
      <c r="N432" s="869"/>
      <c r="O432" s="254"/>
      <c r="P432" s="255"/>
      <c r="Q432" s="255"/>
    </row>
    <row r="433" spans="1:17" s="293" customFormat="1">
      <c r="A433" s="259">
        <v>84</v>
      </c>
      <c r="B433" s="257" t="s">
        <v>887</v>
      </c>
      <c r="C433" s="257" t="s">
        <v>888</v>
      </c>
      <c r="D433" s="267" t="s">
        <v>191</v>
      </c>
      <c r="E433" s="265">
        <v>6.6</v>
      </c>
      <c r="F433" s="263">
        <v>6.2</v>
      </c>
      <c r="G433" s="263">
        <v>149</v>
      </c>
      <c r="H433" s="257">
        <v>102</v>
      </c>
      <c r="I433" s="257">
        <v>45</v>
      </c>
      <c r="J433" s="260">
        <f>(149*102*45/1000000)/54</f>
        <v>1.2665000000000001E-2</v>
      </c>
      <c r="K433" s="261"/>
      <c r="L433" s="511">
        <v>0</v>
      </c>
      <c r="M433" s="268" t="s">
        <v>192</v>
      </c>
      <c r="N433" s="869"/>
    </row>
    <row r="434" spans="1:17" s="293" customFormat="1">
      <c r="A434" s="259"/>
      <c r="B434" s="257"/>
      <c r="C434" s="257"/>
      <c r="D434" s="267" t="s">
        <v>191</v>
      </c>
      <c r="E434" s="263"/>
      <c r="F434" s="263"/>
      <c r="G434" s="263"/>
      <c r="H434" s="257"/>
      <c r="I434" s="257"/>
      <c r="J434" s="260"/>
      <c r="K434" s="261"/>
      <c r="L434" s="264"/>
      <c r="M434" s="268" t="s">
        <v>192</v>
      </c>
      <c r="N434" s="869"/>
    </row>
    <row r="435" spans="1:17">
      <c r="B435" s="253"/>
      <c r="C435" s="253"/>
      <c r="D435" s="267" t="s">
        <v>191</v>
      </c>
      <c r="E435" s="263"/>
      <c r="F435" s="263"/>
      <c r="G435" s="263"/>
      <c r="H435" s="257"/>
      <c r="I435" s="257"/>
      <c r="J435" s="260"/>
      <c r="K435" s="253"/>
      <c r="L435" s="264"/>
      <c r="M435" s="268" t="s">
        <v>192</v>
      </c>
      <c r="N435" s="869"/>
    </row>
    <row r="436" spans="1:17">
      <c r="B436" s="253"/>
      <c r="C436" s="253"/>
      <c r="D436" s="267" t="s">
        <v>191</v>
      </c>
      <c r="E436" s="263"/>
      <c r="F436" s="263"/>
      <c r="G436" s="263"/>
      <c r="H436" s="257"/>
      <c r="I436" s="257"/>
      <c r="J436" s="260"/>
      <c r="K436" s="253"/>
      <c r="L436" s="264"/>
      <c r="M436" s="268" t="s">
        <v>192</v>
      </c>
      <c r="N436" s="869"/>
    </row>
    <row r="437" spans="1:17">
      <c r="B437" s="253"/>
      <c r="C437" s="253"/>
      <c r="D437" s="267" t="s">
        <v>191</v>
      </c>
      <c r="E437" s="263"/>
      <c r="F437" s="263"/>
      <c r="G437" s="263"/>
      <c r="H437" s="257"/>
      <c r="I437" s="257"/>
      <c r="J437" s="260"/>
      <c r="K437" s="253"/>
      <c r="L437" s="264"/>
      <c r="M437" s="268" t="s">
        <v>192</v>
      </c>
      <c r="N437" s="869"/>
    </row>
    <row r="438" spans="1:17">
      <c r="B438" s="253"/>
      <c r="C438" s="253"/>
      <c r="D438" s="267" t="s">
        <v>191</v>
      </c>
      <c r="E438" s="263"/>
      <c r="F438" s="263"/>
      <c r="G438" s="263"/>
      <c r="H438" s="257"/>
      <c r="I438" s="257"/>
      <c r="J438" s="260"/>
      <c r="K438" s="253"/>
      <c r="L438" s="264"/>
      <c r="M438" s="268" t="s">
        <v>192</v>
      </c>
      <c r="N438" s="869"/>
    </row>
    <row r="439" spans="1:17">
      <c r="B439" s="253"/>
      <c r="C439" s="253"/>
      <c r="D439" s="267" t="s">
        <v>191</v>
      </c>
      <c r="E439" s="263"/>
      <c r="F439" s="263"/>
      <c r="G439" s="263"/>
      <c r="H439" s="257"/>
      <c r="I439" s="257"/>
      <c r="J439" s="260"/>
      <c r="K439" s="253"/>
      <c r="L439" s="264"/>
      <c r="M439" s="268" t="s">
        <v>192</v>
      </c>
      <c r="N439" s="869"/>
    </row>
    <row r="440" spans="1:17">
      <c r="B440" s="253"/>
      <c r="C440" s="253"/>
      <c r="D440" s="267" t="s">
        <v>191</v>
      </c>
      <c r="E440" s="263"/>
      <c r="F440" s="263"/>
      <c r="G440" s="263"/>
      <c r="H440" s="257"/>
      <c r="I440" s="257"/>
      <c r="J440" s="260"/>
      <c r="K440" s="253"/>
      <c r="L440" s="264"/>
      <c r="M440" s="268" t="s">
        <v>192</v>
      </c>
      <c r="N440" s="869"/>
    </row>
    <row r="441" spans="1:17">
      <c r="B441" s="253"/>
      <c r="C441" s="253"/>
      <c r="D441" s="267" t="s">
        <v>191</v>
      </c>
      <c r="E441" s="263"/>
      <c r="F441" s="263"/>
      <c r="G441" s="263"/>
      <c r="H441" s="257"/>
      <c r="I441" s="257"/>
      <c r="J441" s="260"/>
      <c r="K441" s="253"/>
      <c r="L441" s="264"/>
      <c r="M441" s="268" t="s">
        <v>192</v>
      </c>
      <c r="N441" s="869"/>
    </row>
    <row r="442" spans="1:17">
      <c r="B442" s="253"/>
      <c r="C442" s="253"/>
      <c r="D442" s="267" t="s">
        <v>191</v>
      </c>
      <c r="E442" s="263"/>
      <c r="F442" s="263"/>
      <c r="G442" s="263"/>
      <c r="H442" s="257"/>
      <c r="I442" s="257"/>
      <c r="J442" s="260"/>
      <c r="K442" s="253"/>
      <c r="L442" s="264"/>
      <c r="M442" s="268" t="s">
        <v>192</v>
      </c>
      <c r="N442" s="869"/>
    </row>
    <row r="443" spans="1:17">
      <c r="B443" s="253"/>
      <c r="C443" s="253"/>
      <c r="D443" s="267" t="s">
        <v>191</v>
      </c>
      <c r="E443" s="263"/>
      <c r="F443" s="263"/>
      <c r="G443" s="263"/>
      <c r="H443" s="257"/>
      <c r="I443" s="257"/>
      <c r="J443" s="260"/>
      <c r="K443" s="253"/>
      <c r="L443" s="264"/>
      <c r="M443" s="268" t="s">
        <v>192</v>
      </c>
      <c r="N443" s="869"/>
    </row>
    <row r="444" spans="1:17">
      <c r="B444" s="253"/>
      <c r="C444" s="253"/>
      <c r="D444" s="267" t="s">
        <v>191</v>
      </c>
      <c r="E444" s="263"/>
      <c r="F444" s="263"/>
      <c r="G444" s="263"/>
      <c r="H444" s="257"/>
      <c r="I444" s="257"/>
      <c r="J444" s="260"/>
      <c r="K444" s="253"/>
      <c r="L444" s="264"/>
      <c r="M444" s="268" t="s">
        <v>192</v>
      </c>
      <c r="N444" s="869"/>
    </row>
    <row r="445" spans="1:17">
      <c r="B445" s="253"/>
      <c r="C445" s="253"/>
      <c r="D445" s="267" t="s">
        <v>191</v>
      </c>
      <c r="E445" s="263"/>
      <c r="F445" s="263"/>
      <c r="G445" s="263"/>
      <c r="H445" s="257"/>
      <c r="I445" s="257"/>
      <c r="J445" s="260"/>
      <c r="K445" s="253"/>
      <c r="L445" s="264"/>
      <c r="M445" s="268" t="s">
        <v>192</v>
      </c>
      <c r="N445" s="869"/>
    </row>
    <row r="446" spans="1:17">
      <c r="B446" s="253"/>
      <c r="C446" s="253"/>
      <c r="D446" s="267" t="s">
        <v>191</v>
      </c>
      <c r="E446" s="263"/>
      <c r="F446" s="263"/>
      <c r="G446" s="263"/>
      <c r="H446" s="257"/>
      <c r="I446" s="257"/>
      <c r="J446" s="260"/>
      <c r="K446" s="253"/>
      <c r="L446" s="264"/>
      <c r="M446" s="268" t="s">
        <v>192</v>
      </c>
      <c r="N446" s="869"/>
    </row>
    <row r="447" spans="1:17">
      <c r="B447" s="253"/>
      <c r="C447" s="253"/>
      <c r="D447" s="267" t="s">
        <v>191</v>
      </c>
      <c r="E447" s="263"/>
      <c r="F447" s="263"/>
      <c r="G447" s="263"/>
      <c r="H447" s="257"/>
      <c r="I447" s="257"/>
      <c r="J447" s="260"/>
      <c r="K447" s="253"/>
      <c r="L447" s="264"/>
      <c r="M447" s="268" t="s">
        <v>192</v>
      </c>
      <c r="N447" s="869"/>
    </row>
    <row r="448" spans="1:17">
      <c r="A448" s="259"/>
      <c r="B448" s="257"/>
      <c r="C448" s="257"/>
      <c r="D448" s="267" t="s">
        <v>191</v>
      </c>
      <c r="E448" s="263"/>
      <c r="F448" s="263"/>
      <c r="G448" s="263"/>
      <c r="H448" s="257"/>
      <c r="I448" s="257"/>
      <c r="J448" s="260"/>
      <c r="K448" s="261"/>
      <c r="L448" s="280"/>
      <c r="M448" s="268" t="s">
        <v>192</v>
      </c>
      <c r="N448" s="869"/>
      <c r="P448" s="269"/>
      <c r="Q448" s="269"/>
    </row>
    <row r="449" spans="1:17" s="296" customFormat="1">
      <c r="A449" s="259"/>
      <c r="B449" s="257"/>
      <c r="C449" s="257"/>
      <c r="D449" s="267" t="s">
        <v>191</v>
      </c>
      <c r="E449" s="263"/>
      <c r="F449" s="263"/>
      <c r="G449" s="263"/>
      <c r="H449" s="257"/>
      <c r="I449" s="257"/>
      <c r="J449" s="260"/>
      <c r="K449" s="261"/>
      <c r="L449" s="264"/>
      <c r="M449" s="268" t="s">
        <v>192</v>
      </c>
      <c r="N449" s="869"/>
    </row>
    <row r="450" spans="1:17">
      <c r="B450" s="257"/>
      <c r="C450" s="253"/>
      <c r="D450" s="267" t="s">
        <v>191</v>
      </c>
      <c r="E450" s="263"/>
      <c r="F450" s="263"/>
      <c r="G450" s="263"/>
      <c r="H450" s="257"/>
      <c r="I450" s="257"/>
      <c r="J450" s="260"/>
      <c r="K450" s="253"/>
      <c r="L450" s="264"/>
      <c r="M450" s="268" t="s">
        <v>192</v>
      </c>
      <c r="N450" s="869"/>
    </row>
    <row r="451" spans="1:17" s="293" customFormat="1">
      <c r="A451" s="259"/>
      <c r="B451" s="257"/>
      <c r="C451" s="257"/>
      <c r="D451" s="267" t="s">
        <v>191</v>
      </c>
      <c r="E451" s="263"/>
      <c r="F451" s="263"/>
      <c r="G451" s="263"/>
      <c r="H451" s="257"/>
      <c r="I451" s="257"/>
      <c r="J451" s="260"/>
      <c r="K451" s="261"/>
      <c r="L451" s="264"/>
      <c r="M451" s="268" t="s">
        <v>192</v>
      </c>
      <c r="N451" s="869"/>
    </row>
    <row r="452" spans="1:17" s="293" customFormat="1">
      <c r="A452" s="259"/>
      <c r="B452" s="257"/>
      <c r="C452" s="257"/>
      <c r="D452" s="267" t="s">
        <v>191</v>
      </c>
      <c r="E452" s="263"/>
      <c r="F452" s="263"/>
      <c r="G452" s="263"/>
      <c r="H452" s="257"/>
      <c r="I452" s="257"/>
      <c r="J452" s="260"/>
      <c r="K452" s="261"/>
      <c r="L452" s="264"/>
      <c r="M452" s="268" t="s">
        <v>192</v>
      </c>
      <c r="N452" s="869"/>
    </row>
    <row r="453" spans="1:17">
      <c r="A453" s="259"/>
      <c r="B453" s="257"/>
      <c r="C453" s="257"/>
      <c r="D453" s="267" t="s">
        <v>191</v>
      </c>
      <c r="E453" s="263"/>
      <c r="F453" s="263"/>
      <c r="G453" s="263"/>
      <c r="H453" s="257"/>
      <c r="I453" s="257"/>
      <c r="J453" s="260"/>
      <c r="K453" s="261"/>
      <c r="L453" s="264"/>
      <c r="M453" s="268" t="s">
        <v>192</v>
      </c>
      <c r="N453" s="869"/>
      <c r="P453" s="269"/>
      <c r="Q453" s="269"/>
    </row>
    <row r="454" spans="1:17">
      <c r="B454" s="257"/>
      <c r="C454" s="257"/>
      <c r="D454" s="267" t="s">
        <v>191</v>
      </c>
      <c r="E454" s="263"/>
      <c r="F454" s="263"/>
      <c r="G454" s="263"/>
      <c r="H454" s="257"/>
      <c r="I454" s="257"/>
      <c r="J454" s="260"/>
      <c r="K454" s="261"/>
      <c r="L454" s="264"/>
      <c r="M454" s="268" t="s">
        <v>192</v>
      </c>
      <c r="N454" s="869"/>
    </row>
    <row r="455" spans="1:17" s="293" customFormat="1">
      <c r="A455" s="259"/>
      <c r="B455" s="257"/>
      <c r="C455" s="257"/>
      <c r="D455" s="267" t="s">
        <v>191</v>
      </c>
      <c r="E455" s="263"/>
      <c r="F455" s="263"/>
      <c r="G455" s="263"/>
      <c r="H455" s="257"/>
      <c r="I455" s="257"/>
      <c r="J455" s="260"/>
      <c r="K455" s="261"/>
      <c r="L455" s="264"/>
      <c r="M455" s="268" t="s">
        <v>192</v>
      </c>
      <c r="N455" s="869"/>
    </row>
    <row r="456" spans="1:17">
      <c r="A456" s="259"/>
      <c r="B456" s="257"/>
      <c r="C456" s="257"/>
      <c r="D456" s="267" t="s">
        <v>191</v>
      </c>
      <c r="E456" s="263"/>
      <c r="F456" s="263"/>
      <c r="G456" s="263"/>
      <c r="H456" s="257"/>
      <c r="I456" s="257"/>
      <c r="J456" s="260"/>
      <c r="K456" s="261"/>
      <c r="L456" s="264"/>
      <c r="M456" s="268" t="s">
        <v>192</v>
      </c>
      <c r="N456" s="869"/>
      <c r="O456" s="254"/>
      <c r="P456" s="269"/>
      <c r="Q456" s="269"/>
    </row>
    <row r="457" spans="1:17">
      <c r="A457" s="259"/>
      <c r="B457" s="257"/>
      <c r="C457" s="257"/>
      <c r="D457" s="267" t="s">
        <v>191</v>
      </c>
      <c r="E457" s="263"/>
      <c r="F457" s="263"/>
      <c r="G457" s="263"/>
      <c r="H457" s="257"/>
      <c r="I457" s="257"/>
      <c r="J457" s="260"/>
      <c r="K457" s="261"/>
      <c r="L457" s="264"/>
      <c r="M457" s="268" t="s">
        <v>192</v>
      </c>
      <c r="N457" s="869"/>
      <c r="O457" s="254"/>
      <c r="P457" s="269"/>
      <c r="Q457" s="269"/>
    </row>
    <row r="458" spans="1:17" s="293" customFormat="1">
      <c r="A458" s="259"/>
      <c r="B458" s="257"/>
      <c r="C458" s="257"/>
      <c r="D458" s="267" t="s">
        <v>191</v>
      </c>
      <c r="E458" s="263"/>
      <c r="F458" s="263"/>
      <c r="G458" s="263"/>
      <c r="H458" s="257"/>
      <c r="I458" s="257"/>
      <c r="J458" s="260"/>
      <c r="K458" s="261"/>
      <c r="L458" s="280"/>
      <c r="M458" s="268" t="s">
        <v>192</v>
      </c>
      <c r="N458" s="869"/>
    </row>
    <row r="459" spans="1:17" s="293" customFormat="1">
      <c r="A459" s="259"/>
      <c r="B459" s="257"/>
      <c r="C459" s="257"/>
      <c r="D459" s="267" t="s">
        <v>191</v>
      </c>
      <c r="E459" s="263"/>
      <c r="F459" s="263"/>
      <c r="G459" s="263"/>
      <c r="H459" s="257"/>
      <c r="I459" s="257"/>
      <c r="J459" s="260"/>
      <c r="K459" s="261"/>
      <c r="L459" s="280"/>
      <c r="M459" s="268" t="s">
        <v>192</v>
      </c>
      <c r="N459" s="869"/>
    </row>
    <row r="460" spans="1:17">
      <c r="A460" s="259"/>
      <c r="B460" s="257"/>
      <c r="C460" s="257"/>
      <c r="D460" s="267" t="s">
        <v>191</v>
      </c>
      <c r="E460" s="263"/>
      <c r="F460" s="263"/>
      <c r="G460" s="263"/>
      <c r="H460" s="257"/>
      <c r="I460" s="257"/>
      <c r="J460" s="260"/>
      <c r="K460" s="261"/>
      <c r="L460" s="264"/>
      <c r="M460" s="268" t="s">
        <v>192</v>
      </c>
      <c r="N460" s="869"/>
      <c r="P460" s="269"/>
      <c r="Q460" s="269"/>
    </row>
    <row r="461" spans="1:17">
      <c r="A461" s="259"/>
      <c r="B461" s="257"/>
      <c r="C461" s="257"/>
      <c r="D461" s="267" t="s">
        <v>191</v>
      </c>
      <c r="E461" s="263"/>
      <c r="F461" s="263"/>
      <c r="G461" s="263"/>
      <c r="H461" s="257"/>
      <c r="I461" s="257"/>
      <c r="J461" s="260"/>
      <c r="K461" s="261"/>
      <c r="L461" s="264"/>
      <c r="M461" s="268" t="s">
        <v>192</v>
      </c>
      <c r="N461" s="869"/>
      <c r="P461" s="269"/>
      <c r="Q461" s="269"/>
    </row>
    <row r="462" spans="1:17">
      <c r="A462" s="259"/>
      <c r="B462" s="257"/>
      <c r="C462" s="257"/>
      <c r="D462" s="267" t="s">
        <v>191</v>
      </c>
      <c r="E462" s="263"/>
      <c r="F462" s="263"/>
      <c r="G462" s="263"/>
      <c r="H462" s="257"/>
      <c r="I462" s="257"/>
      <c r="J462" s="260"/>
      <c r="K462" s="261"/>
      <c r="L462" s="264"/>
      <c r="M462" s="268" t="s">
        <v>192</v>
      </c>
      <c r="N462" s="869"/>
      <c r="P462" s="269"/>
      <c r="Q462" s="269"/>
    </row>
    <row r="463" spans="1:17">
      <c r="A463" s="259"/>
      <c r="B463" s="257"/>
      <c r="C463" s="257"/>
      <c r="D463" s="267" t="s">
        <v>191</v>
      </c>
      <c r="E463" s="263"/>
      <c r="F463" s="263"/>
      <c r="G463" s="263"/>
      <c r="H463" s="257"/>
      <c r="I463" s="257"/>
      <c r="J463" s="260"/>
      <c r="K463" s="261"/>
      <c r="L463" s="264"/>
      <c r="M463" s="268" t="s">
        <v>192</v>
      </c>
      <c r="N463" s="869"/>
      <c r="P463" s="269"/>
      <c r="Q463" s="269"/>
    </row>
    <row r="464" spans="1:17">
      <c r="A464" s="259"/>
      <c r="B464" s="257"/>
      <c r="C464" s="257"/>
      <c r="D464" s="267" t="s">
        <v>191</v>
      </c>
      <c r="E464" s="263"/>
      <c r="F464" s="263"/>
      <c r="G464" s="263"/>
      <c r="H464" s="257"/>
      <c r="I464" s="257"/>
      <c r="J464" s="260"/>
      <c r="K464" s="261"/>
      <c r="L464" s="264"/>
      <c r="M464" s="268" t="s">
        <v>192</v>
      </c>
      <c r="N464" s="869"/>
      <c r="P464" s="269"/>
      <c r="Q464" s="269"/>
    </row>
    <row r="465" spans="1:17">
      <c r="A465" s="259"/>
      <c r="B465" s="257"/>
      <c r="C465" s="257"/>
      <c r="D465" s="267" t="s">
        <v>191</v>
      </c>
      <c r="E465" s="263"/>
      <c r="F465" s="263"/>
      <c r="G465" s="263"/>
      <c r="H465" s="257"/>
      <c r="I465" s="257"/>
      <c r="J465" s="260"/>
      <c r="K465" s="261"/>
      <c r="L465" s="264"/>
      <c r="M465" s="268" t="s">
        <v>192</v>
      </c>
      <c r="N465" s="869"/>
      <c r="P465" s="269"/>
      <c r="Q465" s="269"/>
    </row>
    <row r="466" spans="1:17">
      <c r="A466" s="259"/>
      <c r="B466" s="257"/>
      <c r="C466" s="257"/>
      <c r="D466" s="267" t="s">
        <v>191</v>
      </c>
      <c r="E466" s="263"/>
      <c r="F466" s="263"/>
      <c r="G466" s="263"/>
      <c r="H466" s="257"/>
      <c r="I466" s="257"/>
      <c r="J466" s="260"/>
      <c r="K466" s="261"/>
      <c r="L466" s="264"/>
      <c r="M466" s="268" t="s">
        <v>192</v>
      </c>
      <c r="N466" s="869"/>
      <c r="P466" s="269"/>
      <c r="Q466" s="269"/>
    </row>
    <row r="467" spans="1:17" s="293" customFormat="1">
      <c r="A467" s="259"/>
      <c r="B467" s="257"/>
      <c r="C467" s="257"/>
      <c r="D467" s="267" t="s">
        <v>191</v>
      </c>
      <c r="E467" s="263"/>
      <c r="F467" s="263"/>
      <c r="G467" s="263"/>
      <c r="H467" s="257"/>
      <c r="I467" s="257"/>
      <c r="J467" s="260"/>
      <c r="K467" s="261"/>
      <c r="L467" s="280"/>
      <c r="M467" s="268" t="s">
        <v>192</v>
      </c>
      <c r="N467" s="869"/>
      <c r="O467" s="254"/>
      <c r="P467" s="269"/>
      <c r="Q467" s="269"/>
    </row>
    <row r="468" spans="1:17" s="293" customFormat="1">
      <c r="A468" s="259"/>
      <c r="B468" s="257"/>
      <c r="C468" s="257"/>
      <c r="D468" s="267" t="s">
        <v>191</v>
      </c>
      <c r="E468" s="263"/>
      <c r="F468" s="263"/>
      <c r="G468" s="263"/>
      <c r="H468" s="257"/>
      <c r="I468" s="257"/>
      <c r="J468" s="260"/>
      <c r="K468" s="261"/>
      <c r="L468" s="264"/>
      <c r="M468" s="268" t="s">
        <v>192</v>
      </c>
      <c r="N468" s="869"/>
      <c r="O468" s="254"/>
      <c r="P468" s="269"/>
      <c r="Q468" s="269"/>
    </row>
    <row r="469" spans="1:17" s="293" customFormat="1">
      <c r="A469" s="259"/>
      <c r="B469" s="257"/>
      <c r="C469" s="257"/>
      <c r="D469" s="267" t="s">
        <v>191</v>
      </c>
      <c r="E469" s="263"/>
      <c r="F469" s="263"/>
      <c r="G469" s="263"/>
      <c r="H469" s="257"/>
      <c r="I469" s="257"/>
      <c r="J469" s="260"/>
      <c r="K469" s="261"/>
      <c r="L469" s="264"/>
      <c r="M469" s="268" t="s">
        <v>192</v>
      </c>
      <c r="N469" s="869"/>
      <c r="O469" s="254"/>
      <c r="P469" s="269"/>
      <c r="Q469" s="269"/>
    </row>
    <row r="470" spans="1:17">
      <c r="A470" s="259"/>
      <c r="B470" s="257"/>
      <c r="C470" s="257"/>
      <c r="D470" s="267" t="s">
        <v>191</v>
      </c>
      <c r="E470" s="263"/>
      <c r="F470" s="263"/>
      <c r="G470" s="263"/>
      <c r="H470" s="257"/>
      <c r="I470" s="257"/>
      <c r="J470" s="260"/>
      <c r="K470" s="261"/>
      <c r="L470" s="264"/>
      <c r="M470" s="268" t="s">
        <v>192</v>
      </c>
      <c r="N470" s="869"/>
      <c r="O470" s="254"/>
      <c r="P470" s="269"/>
      <c r="Q470" s="269"/>
    </row>
    <row r="471" spans="1:17">
      <c r="A471" s="259"/>
      <c r="B471" s="257"/>
      <c r="C471" s="257"/>
      <c r="D471" s="267" t="s">
        <v>191</v>
      </c>
      <c r="E471" s="263"/>
      <c r="F471" s="263"/>
      <c r="G471" s="263"/>
      <c r="H471" s="257"/>
      <c r="I471" s="257"/>
      <c r="J471" s="260"/>
      <c r="K471" s="261"/>
      <c r="L471" s="264"/>
      <c r="M471" s="268" t="s">
        <v>192</v>
      </c>
      <c r="N471" s="869"/>
      <c r="P471" s="269"/>
      <c r="Q471" s="269"/>
    </row>
    <row r="472" spans="1:17">
      <c r="A472" s="259"/>
      <c r="B472" s="257"/>
      <c r="C472" s="257"/>
      <c r="D472" s="267" t="s">
        <v>191</v>
      </c>
      <c r="E472" s="263"/>
      <c r="F472" s="263"/>
      <c r="G472" s="263"/>
      <c r="H472" s="257"/>
      <c r="I472" s="257"/>
      <c r="J472" s="260"/>
      <c r="K472" s="261"/>
      <c r="L472" s="264"/>
      <c r="M472" s="268" t="s">
        <v>192</v>
      </c>
      <c r="N472" s="869"/>
      <c r="P472" s="269"/>
      <c r="Q472" s="269"/>
    </row>
    <row r="473" spans="1:17">
      <c r="A473" s="259"/>
      <c r="B473" s="257"/>
      <c r="C473" s="257"/>
      <c r="D473" s="267" t="s">
        <v>191</v>
      </c>
      <c r="E473" s="263"/>
      <c r="F473" s="263"/>
      <c r="G473" s="263"/>
      <c r="H473" s="257"/>
      <c r="I473" s="257"/>
      <c r="J473" s="260"/>
      <c r="K473" s="261"/>
      <c r="L473" s="264"/>
      <c r="M473" s="268" t="s">
        <v>192</v>
      </c>
      <c r="N473" s="869"/>
      <c r="O473" s="254"/>
      <c r="P473" s="269"/>
      <c r="Q473" s="269"/>
    </row>
    <row r="474" spans="1:17" s="293" customFormat="1">
      <c r="A474" s="259"/>
      <c r="B474" s="257"/>
      <c r="C474" s="257"/>
      <c r="D474" s="267" t="s">
        <v>191</v>
      </c>
      <c r="E474" s="263"/>
      <c r="F474" s="263"/>
      <c r="G474" s="263"/>
      <c r="H474" s="257"/>
      <c r="I474" s="257"/>
      <c r="J474" s="260"/>
      <c r="K474" s="261"/>
      <c r="L474" s="280"/>
      <c r="M474" s="268" t="s">
        <v>192</v>
      </c>
      <c r="N474" s="869"/>
      <c r="P474" s="269"/>
      <c r="Q474" s="269"/>
    </row>
    <row r="475" spans="1:17">
      <c r="A475" s="259"/>
      <c r="B475" s="257"/>
      <c r="C475" s="257"/>
      <c r="D475" s="267" t="s">
        <v>191</v>
      </c>
      <c r="E475" s="263"/>
      <c r="F475" s="263"/>
      <c r="G475" s="263"/>
      <c r="H475" s="257"/>
      <c r="I475" s="257"/>
      <c r="J475" s="260"/>
      <c r="K475" s="261"/>
      <c r="L475" s="264"/>
      <c r="M475" s="268" t="s">
        <v>192</v>
      </c>
      <c r="N475" s="869"/>
      <c r="O475" s="254"/>
      <c r="P475" s="269"/>
      <c r="Q475" s="269"/>
    </row>
  </sheetData>
  <autoFilter ref="A4:T475" xr:uid="{00000000-0001-0000-0200-000000000000}"/>
  <mergeCells count="6">
    <mergeCell ref="E2:E3"/>
    <mergeCell ref="F2:F3"/>
    <mergeCell ref="K2:K3"/>
    <mergeCell ref="M2:M3"/>
    <mergeCell ref="G2:I2"/>
    <mergeCell ref="L2:L3"/>
  </mergeCells>
  <phoneticPr fontId="10" type="noConversion"/>
  <printOptions horizontalCentered="1"/>
  <pageMargins left="0" right="0" top="0.2361111111111111" bottom="0.2361111111111111" header="0.51111111111111107" footer="0.27500000000000002"/>
  <pageSetup paperSize="9" scale="65" firstPageNumber="4294963191"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75">
    <pageSetUpPr fitToPage="1"/>
  </sheetPr>
  <dimension ref="A1:AB81"/>
  <sheetViews>
    <sheetView topLeftCell="A10" zoomScale="85" zoomScaleNormal="85" zoomScaleSheetLayoutView="70" workbookViewId="0">
      <selection activeCell="D20" sqref="D20"/>
    </sheetView>
  </sheetViews>
  <sheetFormatPr defaultColWidth="9.1796875" defaultRowHeight="12.5"/>
  <cols>
    <col min="1" max="1" width="4.54296875" style="415" customWidth="1"/>
    <col min="2" max="2" width="30.453125" style="415" bestFit="1" customWidth="1"/>
    <col min="3" max="3" width="14.54296875" style="415" customWidth="1"/>
    <col min="4" max="4" width="8.453125" style="416" customWidth="1"/>
    <col min="5" max="5" width="14" style="415" customWidth="1"/>
    <col min="6" max="6" width="15.54296875" style="168" customWidth="1"/>
    <col min="7" max="7" width="17.54296875" style="168" customWidth="1"/>
    <col min="8" max="8" width="7.453125" style="415" customWidth="1"/>
    <col min="9" max="9" width="14.1796875" style="415" customWidth="1"/>
    <col min="10" max="10" width="13.54296875" style="415" customWidth="1"/>
    <col min="11" max="11" width="15.54296875" style="168" customWidth="1"/>
    <col min="12" max="12" width="16.453125" style="168" customWidth="1"/>
    <col min="13" max="13" width="0.1796875" style="415" hidden="1" customWidth="1"/>
    <col min="14" max="14" width="1.453125" style="415" customWidth="1"/>
    <col min="15" max="15" width="2.54296875" style="415" customWidth="1"/>
    <col min="16" max="16" width="4.81640625" style="415" hidden="1" customWidth="1"/>
    <col min="17" max="17" width="3.54296875" style="415" customWidth="1"/>
    <col min="18" max="18" width="0.54296875" style="415" hidden="1" customWidth="1"/>
    <col min="19" max="19" width="5.81640625" style="415" hidden="1" customWidth="1"/>
    <col min="20" max="20" width="2.81640625" style="415" customWidth="1"/>
    <col min="21" max="21" width="0.1796875" style="415" hidden="1" customWidth="1"/>
    <col min="22" max="22" width="12.81640625" style="169" customWidth="1"/>
    <col min="23" max="25" width="9.1796875" style="415"/>
    <col min="26" max="26" width="19.1796875" style="415" customWidth="1"/>
    <col min="27" max="16384" width="9.1796875" style="415"/>
  </cols>
  <sheetData>
    <row r="1" spans="1:22">
      <c r="A1" s="414"/>
      <c r="B1" s="414"/>
    </row>
    <row r="2" spans="1:22" ht="14">
      <c r="L2" s="201"/>
      <c r="Q2" s="417"/>
      <c r="R2" s="417"/>
      <c r="S2" s="417"/>
      <c r="T2" s="417"/>
    </row>
    <row r="3" spans="1:22" ht="20">
      <c r="A3" s="418" t="s">
        <v>42</v>
      </c>
      <c r="B3" s="418"/>
      <c r="C3" s="418"/>
      <c r="D3" s="419"/>
      <c r="E3" s="418"/>
      <c r="F3" s="66"/>
      <c r="G3" s="66"/>
      <c r="H3" s="418"/>
      <c r="I3" s="418"/>
      <c r="J3" s="418"/>
      <c r="K3" s="66"/>
      <c r="L3" s="66" t="s">
        <v>12</v>
      </c>
      <c r="M3" s="418"/>
      <c r="N3" s="418"/>
      <c r="O3" s="418"/>
      <c r="P3" s="418"/>
      <c r="Q3" s="418"/>
      <c r="R3" s="418"/>
      <c r="S3" s="418"/>
      <c r="T3" s="418"/>
      <c r="U3" s="418"/>
      <c r="V3" s="7"/>
    </row>
    <row r="4" spans="1:22" ht="3.75" customHeight="1"/>
    <row r="5" spans="1:22">
      <c r="A5" s="415" t="s">
        <v>503</v>
      </c>
      <c r="H5" s="420" t="s">
        <v>44</v>
      </c>
      <c r="I5" s="421">
        <f ca="1">TODAY()</f>
        <v>44823</v>
      </c>
      <c r="J5" s="421"/>
      <c r="K5" s="170"/>
      <c r="L5" s="171"/>
      <c r="M5" s="420"/>
      <c r="N5" s="420"/>
      <c r="O5" s="420"/>
      <c r="P5" s="420"/>
      <c r="Q5" s="420"/>
      <c r="R5" s="420"/>
      <c r="S5" s="420"/>
      <c r="T5" s="420"/>
      <c r="U5" s="420"/>
    </row>
    <row r="6" spans="1:22" ht="13">
      <c r="A6" s="422" t="s">
        <v>45</v>
      </c>
      <c r="B6" s="423"/>
      <c r="C6" s="424"/>
      <c r="D6" s="425"/>
      <c r="E6" s="423"/>
      <c r="F6" s="80" t="s">
        <v>46</v>
      </c>
      <c r="G6" s="73"/>
      <c r="H6" s="426" t="s">
        <v>47</v>
      </c>
      <c r="I6" s="427"/>
      <c r="J6" s="428"/>
      <c r="K6" s="80" t="s">
        <v>48</v>
      </c>
      <c r="L6" s="73"/>
      <c r="M6" s="428"/>
      <c r="N6" s="428"/>
      <c r="O6" s="422"/>
      <c r="P6" s="428"/>
      <c r="Q6" s="428"/>
      <c r="R6" s="428"/>
      <c r="S6" s="428"/>
      <c r="T6" s="423"/>
      <c r="U6" s="423"/>
      <c r="V6" s="161"/>
    </row>
    <row r="7" spans="1:22" ht="13">
      <c r="A7" s="429" t="s">
        <v>538</v>
      </c>
      <c r="C7" s="430"/>
      <c r="D7" s="431" t="s">
        <v>49</v>
      </c>
      <c r="E7" s="432"/>
      <c r="F7" s="81" t="s">
        <v>50</v>
      </c>
      <c r="G7" s="67"/>
      <c r="H7" s="433" t="s">
        <v>51</v>
      </c>
      <c r="I7" s="434"/>
      <c r="J7" s="432"/>
      <c r="K7" s="81" t="s">
        <v>52</v>
      </c>
      <c r="L7" s="67"/>
      <c r="M7" s="432"/>
      <c r="N7" s="432"/>
      <c r="O7" s="433" t="s">
        <v>53</v>
      </c>
      <c r="P7" s="432"/>
      <c r="Q7" s="432"/>
      <c r="R7" s="432"/>
      <c r="S7" s="432"/>
      <c r="T7" s="432"/>
      <c r="U7" s="432"/>
      <c r="V7" s="25"/>
    </row>
    <row r="8" spans="1:22">
      <c r="A8" s="429" t="s">
        <v>539</v>
      </c>
      <c r="C8" s="430"/>
      <c r="D8" s="435"/>
      <c r="F8" s="172"/>
      <c r="G8" s="173"/>
      <c r="H8" s="429"/>
      <c r="J8" s="424"/>
      <c r="K8" s="172"/>
      <c r="L8" s="174"/>
      <c r="N8" s="424"/>
      <c r="T8" s="436"/>
      <c r="U8" s="436"/>
      <c r="V8" s="175"/>
    </row>
    <row r="9" spans="1:22">
      <c r="A9" s="429" t="s">
        <v>540</v>
      </c>
      <c r="C9" s="430"/>
      <c r="D9" s="435" t="s">
        <v>54</v>
      </c>
      <c r="F9" s="172" t="s">
        <v>360</v>
      </c>
      <c r="G9" s="173"/>
      <c r="H9" s="429" t="s">
        <v>361</v>
      </c>
      <c r="J9" s="430"/>
      <c r="K9" s="172" t="s">
        <v>57</v>
      </c>
      <c r="L9" s="176"/>
      <c r="N9" s="430"/>
      <c r="O9" s="415" t="s">
        <v>58</v>
      </c>
      <c r="V9" s="177"/>
    </row>
    <row r="10" spans="1:22" ht="13">
      <c r="A10" s="429" t="s">
        <v>541</v>
      </c>
      <c r="C10" s="438" t="s">
        <v>542</v>
      </c>
      <c r="D10" s="435" t="s">
        <v>59</v>
      </c>
      <c r="F10" s="172"/>
      <c r="G10" s="173"/>
      <c r="H10" s="519"/>
      <c r="I10" s="520"/>
      <c r="J10" s="437"/>
      <c r="K10" s="172"/>
      <c r="L10" s="176"/>
      <c r="N10" s="430"/>
      <c r="V10" s="177"/>
    </row>
    <row r="11" spans="1:22" ht="13">
      <c r="A11" s="429" t="s">
        <v>532</v>
      </c>
      <c r="C11" s="430"/>
      <c r="D11" s="439"/>
      <c r="E11" s="440"/>
      <c r="F11" s="172" t="s">
        <v>37</v>
      </c>
      <c r="G11" s="173"/>
      <c r="H11" s="429" t="s">
        <v>265</v>
      </c>
      <c r="J11" s="430"/>
      <c r="K11" s="172" t="s">
        <v>504</v>
      </c>
      <c r="L11" s="176"/>
      <c r="N11" s="430"/>
      <c r="O11" s="415" t="s">
        <v>359</v>
      </c>
      <c r="V11" s="177"/>
    </row>
    <row r="12" spans="1:22">
      <c r="A12" s="441" t="s">
        <v>64</v>
      </c>
      <c r="C12" s="430"/>
      <c r="D12" s="435" t="s">
        <v>65</v>
      </c>
      <c r="F12" s="172"/>
      <c r="G12" s="173"/>
      <c r="H12" s="429"/>
      <c r="J12" s="430"/>
      <c r="K12" s="172"/>
      <c r="L12" s="176"/>
      <c r="N12" s="430"/>
      <c r="V12" s="177"/>
    </row>
    <row r="13" spans="1:22">
      <c r="A13" s="441"/>
      <c r="B13" s="442"/>
      <c r="C13" s="443"/>
      <c r="D13" s="435" t="s">
        <v>66</v>
      </c>
      <c r="F13" s="178"/>
      <c r="G13" s="179"/>
      <c r="H13" s="441"/>
      <c r="I13" s="442"/>
      <c r="J13" s="443"/>
      <c r="K13" s="178"/>
      <c r="L13" s="180"/>
      <c r="M13" s="442"/>
      <c r="N13" s="443"/>
      <c r="P13" s="442"/>
      <c r="Q13" s="442"/>
      <c r="R13" s="442"/>
      <c r="S13" s="442"/>
      <c r="T13" s="442"/>
      <c r="U13" s="442"/>
      <c r="V13" s="181"/>
    </row>
    <row r="14" spans="1:22">
      <c r="A14" s="444" t="s">
        <v>505</v>
      </c>
      <c r="B14" s="445" t="s">
        <v>506</v>
      </c>
      <c r="C14" s="445"/>
      <c r="D14" s="446" t="s">
        <v>507</v>
      </c>
      <c r="E14" s="447" t="s">
        <v>508</v>
      </c>
      <c r="F14" s="70" t="s">
        <v>509</v>
      </c>
      <c r="G14" s="70" t="s">
        <v>72</v>
      </c>
      <c r="H14" s="448" t="s">
        <v>510</v>
      </c>
      <c r="I14" s="448" t="s">
        <v>511</v>
      </c>
      <c r="J14" s="449" t="s">
        <v>512</v>
      </c>
      <c r="K14" s="77" t="s">
        <v>513</v>
      </c>
      <c r="L14" s="77" t="s">
        <v>514</v>
      </c>
      <c r="M14" s="450"/>
      <c r="N14" s="450" t="s">
        <v>515</v>
      </c>
      <c r="O14" s="444"/>
      <c r="P14" s="444"/>
      <c r="Q14" s="444"/>
      <c r="R14" s="444"/>
      <c r="S14" s="444"/>
      <c r="T14" s="444"/>
      <c r="U14" s="444"/>
      <c r="V14" s="43" t="s">
        <v>516</v>
      </c>
    </row>
    <row r="15" spans="1:22">
      <c r="A15" s="451"/>
      <c r="B15" s="452"/>
      <c r="C15" s="424"/>
      <c r="D15" s="453" t="s">
        <v>517</v>
      </c>
      <c r="E15" s="454" t="s">
        <v>520</v>
      </c>
      <c r="F15" s="71" t="s">
        <v>521</v>
      </c>
      <c r="G15" s="71" t="s">
        <v>521</v>
      </c>
      <c r="H15" s="447"/>
      <c r="I15" s="447"/>
      <c r="J15" s="447"/>
      <c r="K15" s="71" t="s">
        <v>522</v>
      </c>
      <c r="L15" s="78" t="s">
        <v>522</v>
      </c>
      <c r="M15" s="455"/>
      <c r="N15" s="456" t="s">
        <v>523</v>
      </c>
      <c r="O15" s="457"/>
      <c r="P15" s="457"/>
      <c r="Q15" s="457"/>
      <c r="R15" s="457"/>
      <c r="S15" s="457"/>
      <c r="T15" s="458"/>
      <c r="U15" s="458"/>
      <c r="V15" s="51" t="s">
        <v>76</v>
      </c>
    </row>
    <row r="16" spans="1:22" ht="13.25" customHeight="1">
      <c r="A16" s="459"/>
      <c r="B16" s="460" t="s">
        <v>524</v>
      </c>
      <c r="C16" s="461"/>
      <c r="D16" s="462"/>
      <c r="E16" s="459"/>
      <c r="F16" s="163"/>
      <c r="G16" s="163"/>
      <c r="H16" s="459"/>
      <c r="I16" s="459"/>
      <c r="J16" s="459"/>
      <c r="K16" s="163"/>
      <c r="L16" s="164"/>
      <c r="M16" s="463"/>
      <c r="N16" s="464"/>
      <c r="O16" s="464"/>
      <c r="P16" s="464"/>
      <c r="Q16" s="464"/>
      <c r="R16" s="464"/>
      <c r="S16" s="464"/>
      <c r="T16" s="463"/>
      <c r="U16" s="463"/>
      <c r="V16" s="165"/>
    </row>
    <row r="17" spans="1:28" ht="6.65" customHeight="1">
      <c r="A17" s="459"/>
      <c r="B17" s="465"/>
      <c r="C17" s="464"/>
      <c r="D17" s="462"/>
      <c r="E17" s="459"/>
      <c r="F17" s="163"/>
      <c r="G17" s="163"/>
      <c r="H17" s="466"/>
      <c r="I17" s="466"/>
      <c r="J17" s="466"/>
      <c r="K17" s="106"/>
      <c r="L17" s="120"/>
      <c r="M17" s="467"/>
      <c r="N17" s="468"/>
      <c r="O17" s="468"/>
      <c r="P17" s="468"/>
      <c r="Q17" s="468"/>
      <c r="R17" s="468"/>
      <c r="S17" s="468"/>
      <c r="T17" s="467"/>
      <c r="U17" s="467"/>
      <c r="V17" s="123"/>
    </row>
    <row r="18" spans="1:28" s="497" customFormat="1" ht="19.25" customHeight="1">
      <c r="A18" s="508"/>
      <c r="B18" s="507"/>
      <c r="C18" s="278" t="str">
        <f>IF(D18="","",VLOOKUP(B18,Data!$B$5:$L$540,2,FALSE))</f>
        <v/>
      </c>
      <c r="D18" s="506"/>
      <c r="E18" s="505"/>
      <c r="F18" s="355" t="str">
        <f>IF(D18="","",VLOOKUP(B18,Data!$B$5:$L$540,11,FALSE))</f>
        <v/>
      </c>
      <c r="G18" s="356" t="str">
        <f t="shared" ref="G18:G41" si="0">IF(D18&gt;0,D18*F18,"-")</f>
        <v>-</v>
      </c>
      <c r="H18" s="357" t="str">
        <f>IF(D18="","",VLOOKUP(B18,Data!$B$5:$D$540,3,FALSE))</f>
        <v/>
      </c>
      <c r="I18" s="357" t="str">
        <f>IF(D18="","",VLOOKUP(B18,Data!$B$5:$M$540,12,FALSE))</f>
        <v/>
      </c>
      <c r="J18" s="358"/>
      <c r="K18" s="355" t="str">
        <f>IF(D18="","",VLOOKUP(B18,Data!$B$5:$E$540,4,FALSE)*D18)</f>
        <v/>
      </c>
      <c r="L18" s="355" t="str">
        <f>IF(D18="","",VLOOKUP(B18,Data!$B$5:$F$540,5,FALSE)*D18)</f>
        <v/>
      </c>
      <c r="M18" s="359" t="e">
        <f>IF(A18=Data!A328,Data!F328,(IF(A18=Data!A330,Data!F330,(IF(A18=Data!A332,Data!F332,(IF(A18=Data!#REF!,Data!#REF!,(IF(A18=Data!A337,Data!F337,(IF(A18=Data!#REF!,Data!#REF!,(IF(A18=Data!#REF!,Data!#REF!,(IF(A18=Data!#REF!,Data!#REF!,Data!#REF!)))))))))))))))&amp;IF(A18=Data!A404,Data!F404,(IF(A18=Data!#REF!,Data!#REF!,(IF(A18=Data!#REF!,Data!#REF!,(IF(A18=Data!#REF!,Data!#REF!,(IF(A18=Data!#REF!,Data!#REF!,(IF(A18=Data!#REF!,Data!F1144,(IF(A18=Data!#REF!,Data!#REF!,(IF(A18=Data!#REF!,Data!#REF!,Data!#REF!)))))))))))))))&amp;IF(A18=Data!#REF!,Data!#REF!,(IF(A18=Data!#REF!,Data!#REF!,(IF(A18=Data!#REF!,Data!#REF!,(IF(A18=Data!#REF!,Data!#REF!,(IF(A18=Data!#REF!,Data!#REF!,Data!#REF!)))))))))</f>
        <v>#REF!</v>
      </c>
      <c r="N18" s="360"/>
      <c r="O18" s="361"/>
      <c r="P18" s="362" t="e">
        <f>IF(A18=Data!A328,Data!G328,(IF(A18=Data!A330,Data!G330,(IF(A18=Data!A332,Data!G332,(IF(A18=Data!#REF!,Data!#REF!,(IF(A18=Data!A337,Data!G337,(IF(A18=Data!#REF!,Data!#REF!,(IF(A18=Data!#REF!,Data!#REF!,(IF(A18=Data!#REF!,Data!#REF!,Data!#REF!)))))))))))))))&amp;IF(A18=Data!A404,Data!G404,(IF(A18=Data!#REF!,Data!#REF!,(IF(A18=Data!#REF!,Data!#REF!,(IF(A18=Data!#REF!,Data!#REF!,(IF(A18=Data!#REF!,Data!#REF!,(IF(A18=Data!#REF!,Data!G1144,(IF(A18=Data!#REF!,Data!#REF!,(IF(A18=Data!#REF!,Data!#REF!,Data!#REF!)))))))))))))))&amp;IF(A18=Data!#REF!,Data!#REF!,(IF(A18=Data!#REF!,Data!#REF!,(IF(A18=Data!#REF!,Data!#REF!,(IF(A18=Data!#REF!,Data!#REF!,(IF(A18=Data!#REF!,Data!#REF!,Data!#REF!)))))))))</f>
        <v>#REF!</v>
      </c>
      <c r="Q18" s="361"/>
      <c r="R18" s="361"/>
      <c r="S18" s="362" t="e">
        <f>IF(A18=Data!A328,Data!H328,(IF(A18=Data!A330,Data!H330,(IF(A18=Data!A332,Data!H332,(IF(A18=Data!#REF!,Data!#REF!,(IF(A18=Data!A337,Data!H337,(IF(A18=Data!#REF!,Data!#REF!,(IF(A18=Data!#REF!,Data!#REF!,(IF(A18=Data!#REF!,Data!#REF!,Data!#REF!)))))))))))))))&amp;IF(A18=Data!A404,Data!H404,(IF(A18=Data!#REF!,Data!#REF!,(IF(A18=Data!#REF!,Data!#REF!,(IF(A18=Data!#REF!,Data!#REF!,(IF(A18=Data!#REF!,Data!#REF!,(IF(A18=Data!#REF!,Data!H1144,(IF(A18=Data!#REF!,Data!#REF!,(IF(A18=Data!#REF!,Data!#REF!,Data!#REF!)))))))))))))))&amp;IF(A18=Data!#REF!,Data!#REF!,(IF(A18=Data!#REF!,Data!#REF!,(IF(A18=Data!#REF!,Data!#REF!,(IF(A18=Data!#REF!,Data!#REF!,(IF(A18=Data!#REF!,Data!#REF!,Data!#REF!)))))))))</f>
        <v>#REF!</v>
      </c>
      <c r="T18" s="363"/>
      <c r="U18" s="362" t="e">
        <f>IF(A18=Data!A328,Data!I328,(IF(A18=Data!A330,Data!I330,(IF(A18=Data!A332,Data!I332,(IF(A18=Data!#REF!,Data!#REF!,(IF(A18=Data!A337,Data!I337,(IF(A18=Data!#REF!,Data!#REF!,(IF(A18=Data!#REF!,Data!#REF!,(IF(A18=Data!#REF!,Data!#REF!,Data!#REF!)))))))))))))))&amp;IF(A18=Data!A404,Data!I404,(IF(A18=Data!#REF!,Data!#REF!,(IF(A18=Data!#REF!,Data!#REF!,(IF(A18=Data!#REF!,Data!#REF!,(IF(A18=Data!#REF!,Data!#REF!,(IF(A18=Data!#REF!,Data!I1144,(IF(A18=Data!#REF!,Data!#REF!,(IF(A18=Data!#REF!,Data!#REF!,Data!#REF!)))))))))))))))&amp;IF(A18=Data!#REF!,Data!#REF!,(IF(A18=Data!#REF!,Data!#REF!,(IF(A18=Data!#REF!,Data!#REF!,(IF(A18=Data!#REF!,Data!#REF!,(IF(A18=Data!#REF!,Data!#REF!,Data!#REF!)))))))))</f>
        <v>#REF!</v>
      </c>
      <c r="V18" s="364" t="str">
        <f>IF(D18="","",VLOOKUP(B18,Data!$B$5:$J$540,9,FALSE)*D18)</f>
        <v/>
      </c>
      <c r="X18" s="415"/>
      <c r="Y18" s="415"/>
      <c r="Z18" s="415"/>
      <c r="AA18" s="415"/>
      <c r="AB18" s="415"/>
    </row>
    <row r="19" spans="1:28" s="497" customFormat="1" ht="19.25" customHeight="1">
      <c r="A19" s="505"/>
      <c r="B19" s="504" t="s">
        <v>917</v>
      </c>
      <c r="C19" s="278" t="str">
        <f>IF(D19="","",VLOOKUP(B19,Data!$B$5:$L$540,2,FALSE))</f>
        <v/>
      </c>
      <c r="D19" s="503"/>
      <c r="E19" s="502"/>
      <c r="F19" s="355" t="str">
        <f>IF(D19="","",VLOOKUP(B19,Data!$B$5:$L$540,11,FALSE))</f>
        <v/>
      </c>
      <c r="G19" s="356" t="str">
        <f t="shared" si="0"/>
        <v>-</v>
      </c>
      <c r="H19" s="357" t="str">
        <f>IF(D19="","",VLOOKUP(B19,Data!$B$5:$D$540,3,FALSE))</f>
        <v/>
      </c>
      <c r="I19" s="357" t="str">
        <f>IF(D19="","",VLOOKUP(B19,Data!$B$5:$M$540,12,FALSE))</f>
        <v/>
      </c>
      <c r="J19" s="231"/>
      <c r="K19" s="355" t="str">
        <f>IF(D19="","",VLOOKUP(B19,Data!$B$5:$E$540,4,FALSE)*D19)</f>
        <v/>
      </c>
      <c r="L19" s="355" t="str">
        <f>IF(D19="","",VLOOKUP(B19,Data!$B$5:$F$540,5,FALSE)*D19)</f>
        <v/>
      </c>
      <c r="M19" s="233"/>
      <c r="N19" s="306"/>
      <c r="O19" s="307"/>
      <c r="P19" s="234"/>
      <c r="Q19" s="307"/>
      <c r="R19" s="307"/>
      <c r="S19" s="234"/>
      <c r="T19" s="308"/>
      <c r="U19" s="234"/>
      <c r="V19" s="364" t="str">
        <f>IF(D19="","",VLOOKUP(B19,Data!$B$5:$J$540,9,FALSE)*D19)</f>
        <v/>
      </c>
      <c r="X19" s="415"/>
      <c r="Y19" s="415"/>
      <c r="Z19" s="415"/>
      <c r="AA19" s="415"/>
      <c r="AB19" s="415"/>
    </row>
    <row r="20" spans="1:28" s="497" customFormat="1" ht="19.25" customHeight="1">
      <c r="A20" s="505">
        <v>1</v>
      </c>
      <c r="B20" s="402" t="s">
        <v>347</v>
      </c>
      <c r="C20" s="278" t="str">
        <f>IF(D20="","",VLOOKUP(B20,Data!$B$5:$L$540,2,FALSE))</f>
        <v>ZU05460</v>
      </c>
      <c r="D20" s="509">
        <v>2</v>
      </c>
      <c r="E20" s="502" t="s">
        <v>525</v>
      </c>
      <c r="F20" s="355">
        <f>IF(D20="","",VLOOKUP(B20,Data!$B$5:$L$540,11,FALSE))</f>
        <v>5913.05</v>
      </c>
      <c r="G20" s="356">
        <f t="shared" si="0"/>
        <v>11826.1</v>
      </c>
      <c r="H20" s="357" t="str">
        <f>IF(D20="","",VLOOKUP(B20,Data!$B$5:$D$540,3,FALSE))</f>
        <v>C/T</v>
      </c>
      <c r="I20" s="357" t="str">
        <f>IF(D20="","",VLOOKUP(B20,Data!$B$5:$M$540,12,FALSE))</f>
        <v>Indonesia</v>
      </c>
      <c r="J20" s="386" t="s">
        <v>916</v>
      </c>
      <c r="K20" s="355">
        <f>IF(D20="","",VLOOKUP(B20,Data!$B$5:$E$540,4,FALSE)*D20)</f>
        <v>676</v>
      </c>
      <c r="L20" s="355">
        <f>IF(D20="","",VLOOKUP(B20,Data!$B$5:$F$540,5,FALSE)*D20)</f>
        <v>594</v>
      </c>
      <c r="M20" s="387"/>
      <c r="N20" s="388"/>
      <c r="O20" s="389"/>
      <c r="P20" s="390"/>
      <c r="Q20" s="389"/>
      <c r="R20" s="389"/>
      <c r="S20" s="390"/>
      <c r="T20" s="391"/>
      <c r="U20" s="390"/>
      <c r="V20" s="364">
        <f>IF(D20="","",VLOOKUP(B20,Data!$B$5:$J$540,9,FALSE)*D20)</f>
        <v>3.6120000000000001</v>
      </c>
      <c r="X20" s="415"/>
      <c r="Y20" s="415"/>
      <c r="Z20" s="415"/>
      <c r="AA20" s="415"/>
      <c r="AB20" s="415"/>
    </row>
    <row r="21" spans="1:28" s="497" customFormat="1" ht="19.25" customHeight="1">
      <c r="A21" s="505">
        <v>2</v>
      </c>
      <c r="B21" s="402" t="s">
        <v>406</v>
      </c>
      <c r="C21" s="278" t="str">
        <f>IF(D21="","",VLOOKUP(B21,Data!$B$5:$L$540,2,FALSE))</f>
        <v>ZU62650</v>
      </c>
      <c r="D21" s="509">
        <v>18</v>
      </c>
      <c r="E21" s="498"/>
      <c r="F21" s="355">
        <f>IF(D21="","",VLOOKUP(B21,Data!$B$5:$L$540,11,FALSE))</f>
        <v>6876.72</v>
      </c>
      <c r="G21" s="356">
        <f t="shared" si="0"/>
        <v>123780.96</v>
      </c>
      <c r="H21" s="357" t="str">
        <f>IF(D21="","",VLOOKUP(B21,Data!$B$5:$D$540,3,FALSE))</f>
        <v>C/T</v>
      </c>
      <c r="I21" s="357" t="str">
        <f>IF(D21="","",VLOOKUP(B21,Data!$B$5:$M$540,12,FALSE))</f>
        <v>Indonesia</v>
      </c>
      <c r="J21" s="386" t="s">
        <v>916</v>
      </c>
      <c r="K21" s="355">
        <f>IF(D21="","",VLOOKUP(B21,Data!$B$5:$E$540,4,FALSE)*D21)</f>
        <v>6084</v>
      </c>
      <c r="L21" s="355">
        <f>IF(D21="","",VLOOKUP(B21,Data!$B$5:$F$540,5,FALSE)*D21)</f>
        <v>5472</v>
      </c>
      <c r="M21" s="387"/>
      <c r="N21" s="388"/>
      <c r="O21" s="389"/>
      <c r="P21" s="390"/>
      <c r="Q21" s="389"/>
      <c r="R21" s="389"/>
      <c r="S21" s="390"/>
      <c r="T21" s="391"/>
      <c r="U21" s="390"/>
      <c r="V21" s="364">
        <f>IF(D21="","",VLOOKUP(B21,Data!$B$5:$J$540,9,FALSE)*D21)</f>
        <v>32.508000000000003</v>
      </c>
      <c r="X21" s="415"/>
      <c r="Y21" s="415"/>
      <c r="Z21" s="415"/>
      <c r="AA21" s="415"/>
      <c r="AB21" s="415"/>
    </row>
    <row r="22" spans="1:28" s="497" customFormat="1" ht="19.25" customHeight="1">
      <c r="A22" s="505">
        <v>3</v>
      </c>
      <c r="B22" s="402" t="s">
        <v>310</v>
      </c>
      <c r="C22" s="278" t="str">
        <f>IF(D22="","",VLOOKUP(B22,Data!$B$5:$L$540,2,FALSE))</f>
        <v>ZV78220</v>
      </c>
      <c r="D22" s="509">
        <v>1</v>
      </c>
      <c r="E22" s="498" t="s">
        <v>908</v>
      </c>
      <c r="F22" s="355">
        <f>IF(D22="","",VLOOKUP(B22,Data!$B$5:$L$540,11,FALSE))</f>
        <v>7364.57</v>
      </c>
      <c r="G22" s="356">
        <f t="shared" si="0"/>
        <v>7364.57</v>
      </c>
      <c r="H22" s="357" t="str">
        <f>IF(D22="","",VLOOKUP(B22,Data!$B$5:$D$540,3,FALSE))</f>
        <v>C/T</v>
      </c>
      <c r="I22" s="357" t="str">
        <f>IF(D22="","",VLOOKUP(B22,Data!$B$5:$M$540,12,FALSE))</f>
        <v>Indonesia</v>
      </c>
      <c r="J22" s="386" t="s">
        <v>916</v>
      </c>
      <c r="K22" s="355">
        <f>IF(D22="","",VLOOKUP(B22,Data!$B$5:$E$540,4,FALSE)*D22)</f>
        <v>345</v>
      </c>
      <c r="L22" s="355">
        <f>IF(D22="","",VLOOKUP(B22,Data!$B$5:$F$540,5,FALSE)*D22)</f>
        <v>304</v>
      </c>
      <c r="M22" s="387"/>
      <c r="N22" s="388"/>
      <c r="O22" s="389"/>
      <c r="P22" s="390"/>
      <c r="Q22" s="389"/>
      <c r="R22" s="389"/>
      <c r="S22" s="390"/>
      <c r="T22" s="391"/>
      <c r="U22" s="390"/>
      <c r="V22" s="364">
        <f>IF(D22="","",VLOOKUP(B22,Data!$B$5:$J$540,9,FALSE)*D22)</f>
        <v>1.806</v>
      </c>
      <c r="X22" s="415"/>
      <c r="Y22" s="415"/>
      <c r="Z22" s="415"/>
      <c r="AA22" s="415"/>
      <c r="AB22" s="415"/>
    </row>
    <row r="23" spans="1:28" s="497" customFormat="1" ht="19.25" customHeight="1">
      <c r="A23" s="505">
        <v>4</v>
      </c>
      <c r="B23" s="402" t="s">
        <v>375</v>
      </c>
      <c r="C23" s="278" t="str">
        <f>IF(D23="","",VLOOKUP(B23,Data!$B$5:$L$540,2,FALSE))</f>
        <v>WQ78270</v>
      </c>
      <c r="D23" s="515">
        <v>1</v>
      </c>
      <c r="E23" s="498"/>
      <c r="F23" s="355">
        <f>IF(D23="","",VLOOKUP(B23,Data!$B$5:$L$540,11,FALSE))</f>
        <v>5429.44</v>
      </c>
      <c r="G23" s="356">
        <f t="shared" si="0"/>
        <v>5429.44</v>
      </c>
      <c r="H23" s="357" t="str">
        <f>IF(D23="","",VLOOKUP(B23,Data!$B$5:$D$540,3,FALSE))</f>
        <v>C/T</v>
      </c>
      <c r="I23" s="357" t="str">
        <f>IF(D23="","",VLOOKUP(B23,Data!$B$5:$M$540,12,FALSE))</f>
        <v>Indonesia</v>
      </c>
      <c r="J23" s="386" t="s">
        <v>916</v>
      </c>
      <c r="K23" s="355">
        <f>IF(D23="","",VLOOKUP(B23,Data!$B$5:$E$540,4,FALSE)*D23)</f>
        <v>305</v>
      </c>
      <c r="L23" s="355">
        <f>IF(D23="","",VLOOKUP(B23,Data!$B$5:$F$540,5,FALSE)*D23)</f>
        <v>269</v>
      </c>
      <c r="M23" s="387"/>
      <c r="N23" s="388"/>
      <c r="O23" s="389"/>
      <c r="P23" s="390"/>
      <c r="Q23" s="389"/>
      <c r="R23" s="389"/>
      <c r="S23" s="390"/>
      <c r="T23" s="391"/>
      <c r="U23" s="390"/>
      <c r="V23" s="364">
        <f>IF(D23="","",VLOOKUP(B23,Data!$B$5:$J$540,9,FALSE)*D23)</f>
        <v>1.534</v>
      </c>
      <c r="X23" s="415"/>
      <c r="Y23" s="415"/>
      <c r="Z23" s="415"/>
      <c r="AA23" s="415"/>
      <c r="AB23" s="415"/>
    </row>
    <row r="24" spans="1:28" s="497" customFormat="1" ht="19.25" customHeight="1">
      <c r="A24" s="505">
        <v>5</v>
      </c>
      <c r="B24" s="402" t="s">
        <v>358</v>
      </c>
      <c r="C24" s="278" t="str">
        <f>IF(D24="","",VLOOKUP(B24,Data!$B$5:$L$540,2,FALSE))</f>
        <v>VFV5550</v>
      </c>
      <c r="D24" s="515">
        <v>33</v>
      </c>
      <c r="E24" s="501" t="s">
        <v>912</v>
      </c>
      <c r="F24" s="355">
        <f>IF(D24="","",VLOOKUP(B24,Data!$B$5:$L$540,11,FALSE))</f>
        <v>4274.57</v>
      </c>
      <c r="G24" s="356">
        <f t="shared" si="0"/>
        <v>141060.81</v>
      </c>
      <c r="H24" s="357" t="str">
        <f>IF(D24="","",VLOOKUP(B24,Data!$B$5:$D$540,3,FALSE))</f>
        <v>C/T</v>
      </c>
      <c r="I24" s="357" t="str">
        <f>IF(D24="","",VLOOKUP(B24,Data!$B$5:$M$540,12,FALSE))</f>
        <v>Indonesia</v>
      </c>
      <c r="J24" s="386" t="s">
        <v>916</v>
      </c>
      <c r="K24" s="355">
        <f>IF(D24="","",VLOOKUP(B24,Data!$B$5:$E$540,4,FALSE)*D24)</f>
        <v>10065</v>
      </c>
      <c r="L24" s="355">
        <f>IF(D24="","",VLOOKUP(B24,Data!$B$5:$F$540,5,FALSE)*D24)</f>
        <v>8646</v>
      </c>
      <c r="M24" s="387"/>
      <c r="N24" s="388"/>
      <c r="O24" s="389"/>
      <c r="P24" s="390"/>
      <c r="Q24" s="389"/>
      <c r="R24" s="389"/>
      <c r="S24" s="390"/>
      <c r="T24" s="391"/>
      <c r="U24" s="390"/>
      <c r="V24" s="364">
        <f>IF(D24="","",VLOOKUP(B24,Data!$B$5:$J$540,9,FALSE)*D24)</f>
        <v>50.622</v>
      </c>
      <c r="X24" s="415"/>
      <c r="Y24" s="415"/>
      <c r="Z24" s="415"/>
      <c r="AA24" s="415"/>
      <c r="AB24" s="415"/>
    </row>
    <row r="25" spans="1:28" s="497" customFormat="1" ht="19.25" customHeight="1">
      <c r="A25" s="505">
        <v>6</v>
      </c>
      <c r="B25" s="402" t="s">
        <v>369</v>
      </c>
      <c r="C25" s="278" t="str">
        <f>IF(D25="","",VLOOKUP(B25,Data!$B$5:$L$540,2,FALSE))</f>
        <v>WQ78280</v>
      </c>
      <c r="D25" s="515">
        <v>1</v>
      </c>
      <c r="E25" s="501"/>
      <c r="F25" s="355">
        <f>IF(D25="","",VLOOKUP(B25,Data!$B$5:$L$540,11,FALSE))</f>
        <v>5431.9</v>
      </c>
      <c r="G25" s="356">
        <f t="shared" si="0"/>
        <v>5431.9</v>
      </c>
      <c r="H25" s="357" t="str">
        <f>IF(D25="","",VLOOKUP(B25,Data!$B$5:$D$540,3,FALSE))</f>
        <v>C/T</v>
      </c>
      <c r="I25" s="357" t="str">
        <f>IF(D25="","",VLOOKUP(B25,Data!$B$5:$M$540,12,FALSE))</f>
        <v>Indonesia</v>
      </c>
      <c r="J25" s="386" t="s">
        <v>916</v>
      </c>
      <c r="K25" s="355">
        <f>IF(D25="","",VLOOKUP(B25,Data!$B$5:$E$540,4,FALSE)*D25)</f>
        <v>305</v>
      </c>
      <c r="L25" s="355">
        <f>IF(D25="","",VLOOKUP(B25,Data!$B$5:$F$540,5,FALSE)*D25)</f>
        <v>269</v>
      </c>
      <c r="M25" s="387"/>
      <c r="N25" s="388"/>
      <c r="O25" s="389"/>
      <c r="P25" s="390"/>
      <c r="Q25" s="389"/>
      <c r="R25" s="389"/>
      <c r="S25" s="390"/>
      <c r="T25" s="391"/>
      <c r="U25" s="390"/>
      <c r="V25" s="364">
        <f>IF(D25="","",VLOOKUP(B25,Data!$B$5:$J$540,9,FALSE)*D25)</f>
        <v>1.534</v>
      </c>
      <c r="X25" s="415"/>
      <c r="Y25" s="415"/>
      <c r="Z25" s="415"/>
      <c r="AA25" s="415"/>
      <c r="AB25" s="415"/>
    </row>
    <row r="26" spans="1:28" s="497" customFormat="1" ht="19.25" customHeight="1">
      <c r="A26" s="505">
        <v>7</v>
      </c>
      <c r="B26" s="402" t="s">
        <v>730</v>
      </c>
      <c r="C26" s="278" t="str">
        <f>IF(D26="","",VLOOKUP(B26,Data!$B$5:$L$540,2,FALSE))</f>
        <v>VAC9590</v>
      </c>
      <c r="D26" s="515">
        <v>5</v>
      </c>
      <c r="E26" s="498"/>
      <c r="F26" s="355">
        <f>IF(D26="","",VLOOKUP(B26,Data!$B$5:$L$540,11,FALSE))</f>
        <v>5076.5600000000004</v>
      </c>
      <c r="G26" s="356">
        <f t="shared" si="0"/>
        <v>25382.800000000003</v>
      </c>
      <c r="H26" s="357" t="str">
        <f>IF(D26="","",VLOOKUP(B26,Data!$B$5:$D$540,3,FALSE))</f>
        <v>C/T</v>
      </c>
      <c r="I26" s="357" t="str">
        <f>IF(D26="","",VLOOKUP(B26,Data!$B$5:$M$540,12,FALSE))</f>
        <v>Indonesia</v>
      </c>
      <c r="J26" s="386" t="s">
        <v>916</v>
      </c>
      <c r="K26" s="355">
        <f>IF(D26="","",VLOOKUP(B26,Data!$B$5:$E$540,4,FALSE)*D26)</f>
        <v>1550</v>
      </c>
      <c r="L26" s="355">
        <f>IF(D26="","",VLOOKUP(B26,Data!$B$5:$F$540,5,FALSE)*D26)</f>
        <v>1370</v>
      </c>
      <c r="M26" s="387"/>
      <c r="N26" s="388"/>
      <c r="O26" s="389"/>
      <c r="P26" s="390"/>
      <c r="Q26" s="389"/>
      <c r="R26" s="389"/>
      <c r="S26" s="390"/>
      <c r="T26" s="391"/>
      <c r="U26" s="390"/>
      <c r="V26" s="364">
        <f>IF(D26="","",VLOOKUP(B26,Data!$B$5:$J$540,9,FALSE)*D26)</f>
        <v>7.67</v>
      </c>
      <c r="X26" s="415"/>
      <c r="Y26" s="415"/>
      <c r="Z26" s="415"/>
      <c r="AA26" s="415"/>
      <c r="AB26" s="415"/>
    </row>
    <row r="27" spans="1:28" s="497" customFormat="1" ht="19.25" customHeight="1">
      <c r="A27" s="505">
        <v>8</v>
      </c>
      <c r="B27" s="402" t="s">
        <v>379</v>
      </c>
      <c r="C27" s="278" t="e">
        <f>IF(D27="","",VLOOKUP(B27,Data!$B$5:$L$540,2,FALSE))</f>
        <v>#N/A</v>
      </c>
      <c r="D27" s="515">
        <v>3</v>
      </c>
      <c r="E27" s="516">
        <f>SUM(D23:D27)-28</f>
        <v>15</v>
      </c>
      <c r="F27" s="355" t="e">
        <f>IF(D27="","",VLOOKUP(B27,Data!$B$5:$L$540,11,FALSE))</f>
        <v>#N/A</v>
      </c>
      <c r="G27" s="356" t="e">
        <f t="shared" si="0"/>
        <v>#N/A</v>
      </c>
      <c r="H27" s="357" t="e">
        <f>IF(D27="","",VLOOKUP(B27,Data!$B$5:$D$540,3,FALSE))</f>
        <v>#N/A</v>
      </c>
      <c r="I27" s="357" t="e">
        <f>IF(D27="","",VLOOKUP(B27,Data!$B$5:$M$540,12,FALSE))</f>
        <v>#N/A</v>
      </c>
      <c r="J27" s="386" t="s">
        <v>916</v>
      </c>
      <c r="K27" s="355" t="e">
        <f>IF(D27="","",VLOOKUP(B27,Data!$B$5:$E$540,4,FALSE)*D27)</f>
        <v>#N/A</v>
      </c>
      <c r="L27" s="355" t="e">
        <f>IF(D27="","",VLOOKUP(B27,Data!$B$5:$F$540,5,FALSE)*D27)</f>
        <v>#N/A</v>
      </c>
      <c r="M27" s="387"/>
      <c r="N27" s="388"/>
      <c r="O27" s="389"/>
      <c r="P27" s="390"/>
      <c r="Q27" s="389"/>
      <c r="R27" s="389"/>
      <c r="S27" s="390"/>
      <c r="T27" s="391"/>
      <c r="U27" s="390"/>
      <c r="V27" s="364" t="e">
        <f>IF(D27="","",VLOOKUP(B27,Data!$B$5:$J$540,9,FALSE)*D27)</f>
        <v>#N/A</v>
      </c>
      <c r="X27" s="415"/>
      <c r="Y27" s="415"/>
      <c r="Z27" s="415"/>
      <c r="AA27" s="415"/>
      <c r="AB27" s="415"/>
    </row>
    <row r="28" spans="1:28" s="497" customFormat="1" ht="19.25" customHeight="1">
      <c r="A28" s="505">
        <v>9</v>
      </c>
      <c r="B28" s="402" t="s">
        <v>337</v>
      </c>
      <c r="C28" s="278" t="str">
        <f>IF(D28="","",VLOOKUP(B28,Data!$B$5:$L$540,2,FALSE))</f>
        <v>ZE62400</v>
      </c>
      <c r="D28" s="517">
        <v>12</v>
      </c>
      <c r="E28" s="498"/>
      <c r="F28" s="355">
        <f>IF(D28="","",VLOOKUP(B28,Data!$B$5:$L$540,11,FALSE))</f>
        <v>1704.47</v>
      </c>
      <c r="G28" s="356">
        <f t="shared" si="0"/>
        <v>20453.64</v>
      </c>
      <c r="H28" s="357" t="str">
        <f>IF(D28="","",VLOOKUP(B28,Data!$B$5:$D$540,3,FALSE))</f>
        <v>C/T</v>
      </c>
      <c r="I28" s="357" t="str">
        <f>IF(D28="","",VLOOKUP(B28,Data!$B$5:$M$540,12,FALSE))</f>
        <v>Indonesia</v>
      </c>
      <c r="J28" s="386" t="s">
        <v>916</v>
      </c>
      <c r="K28" s="355">
        <f>IF(D28="","",VLOOKUP(B28,Data!$B$5:$E$540,4,FALSE)*D28)</f>
        <v>2412</v>
      </c>
      <c r="L28" s="355">
        <f>IF(D28="","",VLOOKUP(B28,Data!$B$5:$F$540,5,FALSE)*D28)</f>
        <v>2172</v>
      </c>
      <c r="M28" s="387"/>
      <c r="N28" s="388"/>
      <c r="O28" s="389"/>
      <c r="P28" s="390"/>
      <c r="Q28" s="389"/>
      <c r="R28" s="389"/>
      <c r="S28" s="390"/>
      <c r="T28" s="391"/>
      <c r="U28" s="390"/>
      <c r="V28" s="364">
        <f>IF(D28="","",VLOOKUP(B28,Data!$B$5:$J$540,9,FALSE)*D28)</f>
        <v>13.799999999999999</v>
      </c>
      <c r="X28" s="415"/>
      <c r="Y28" s="415"/>
      <c r="Z28" s="415"/>
      <c r="AA28" s="415"/>
      <c r="AB28" s="415"/>
    </row>
    <row r="29" spans="1:28" s="497" customFormat="1" ht="19.25" customHeight="1">
      <c r="A29" s="505">
        <v>10</v>
      </c>
      <c r="B29" s="402" t="s">
        <v>725</v>
      </c>
      <c r="C29" s="278" t="str">
        <f>IF(D29="","",VLOOKUP(B29,Data!$B$5:$L$540,2,FALSE))</f>
        <v>VAC9530</v>
      </c>
      <c r="D29" s="517">
        <v>2</v>
      </c>
      <c r="E29" s="498"/>
      <c r="F29" s="355">
        <f>IF(D29="","",VLOOKUP(B29,Data!$B$5:$L$540,11,FALSE))</f>
        <v>2053.67</v>
      </c>
      <c r="G29" s="356">
        <f t="shared" si="0"/>
        <v>4107.34</v>
      </c>
      <c r="H29" s="357" t="str">
        <f>IF(D29="","",VLOOKUP(B29,Data!$B$5:$D$540,3,FALSE))</f>
        <v>C/T</v>
      </c>
      <c r="I29" s="357" t="str">
        <f>IF(D29="","",VLOOKUP(B29,Data!$B$5:$M$540,12,FALSE))</f>
        <v>Indonesia</v>
      </c>
      <c r="J29" s="386" t="s">
        <v>916</v>
      </c>
      <c r="K29" s="355">
        <f>IF(D29="","",VLOOKUP(B29,Data!$B$5:$E$540,4,FALSE)*D29)</f>
        <v>408</v>
      </c>
      <c r="L29" s="355">
        <f>IF(D29="","",VLOOKUP(B29,Data!$B$5:$F$540,5,FALSE)*D29)</f>
        <v>368</v>
      </c>
      <c r="M29" s="387"/>
      <c r="N29" s="388"/>
      <c r="O29" s="389"/>
      <c r="P29" s="390"/>
      <c r="Q29" s="389"/>
      <c r="R29" s="389"/>
      <c r="S29" s="390"/>
      <c r="T29" s="391"/>
      <c r="U29" s="390"/>
      <c r="V29" s="364">
        <f>IF(D29="","",VLOOKUP(B29,Data!$B$5:$J$540,9,FALSE)*D29)</f>
        <v>2.258</v>
      </c>
      <c r="X29" s="415"/>
      <c r="Y29" s="415"/>
      <c r="Z29" s="415"/>
      <c r="AA29" s="415"/>
      <c r="AB29" s="415"/>
    </row>
    <row r="30" spans="1:28" s="497" customFormat="1" ht="19.25" customHeight="1">
      <c r="A30" s="505">
        <v>11</v>
      </c>
      <c r="B30" s="402" t="s">
        <v>350</v>
      </c>
      <c r="C30" s="278" t="str">
        <f>IF(D30="","",VLOOKUP(B30,Data!$B$5:$L$540,2,FALSE))</f>
        <v>ZF71250</v>
      </c>
      <c r="D30" s="517">
        <v>5</v>
      </c>
      <c r="E30" s="498"/>
      <c r="F30" s="355">
        <f>IF(D30="","",VLOOKUP(B30,Data!$B$5:$L$540,11,FALSE))</f>
        <v>1991.71</v>
      </c>
      <c r="G30" s="356">
        <f t="shared" si="0"/>
        <v>9958.5499999999993</v>
      </c>
      <c r="H30" s="357" t="str">
        <f>IF(D30="","",VLOOKUP(B30,Data!$B$5:$D$540,3,FALSE))</f>
        <v>C/T</v>
      </c>
      <c r="I30" s="357" t="str">
        <f>IF(D30="","",VLOOKUP(B30,Data!$B$5:$M$540,12,FALSE))</f>
        <v>Indonesia</v>
      </c>
      <c r="J30" s="386" t="s">
        <v>916</v>
      </c>
      <c r="K30" s="355">
        <f>IF(D30="","",VLOOKUP(B30,Data!$B$5:$E$540,4,FALSE)*D30)</f>
        <v>1100</v>
      </c>
      <c r="L30" s="355">
        <f>IF(D30="","",VLOOKUP(B30,Data!$B$5:$F$540,5,FALSE)*D30)</f>
        <v>995</v>
      </c>
      <c r="M30" s="387"/>
      <c r="N30" s="388"/>
      <c r="O30" s="389"/>
      <c r="P30" s="390"/>
      <c r="Q30" s="389"/>
      <c r="R30" s="389"/>
      <c r="S30" s="390"/>
      <c r="T30" s="391"/>
      <c r="U30" s="390"/>
      <c r="V30" s="364">
        <f>IF(D30="","",VLOOKUP(B30,Data!$B$5:$J$540,9,FALSE)*D30)</f>
        <v>5.9250000000000007</v>
      </c>
      <c r="X30" s="415"/>
      <c r="Y30" s="415"/>
      <c r="Z30" s="415"/>
      <c r="AA30" s="415"/>
      <c r="AB30" s="415"/>
    </row>
    <row r="31" spans="1:28" s="497" customFormat="1" ht="19.25" customHeight="1">
      <c r="A31" s="505">
        <v>12</v>
      </c>
      <c r="B31" s="402" t="s">
        <v>726</v>
      </c>
      <c r="C31" s="278" t="str">
        <f>IF(D31="","",VLOOKUP(B31,Data!$B$5:$L$540,2,FALSE))</f>
        <v>VAC9540</v>
      </c>
      <c r="D31" s="517">
        <v>4</v>
      </c>
      <c r="E31" s="498"/>
      <c r="F31" s="355">
        <f>IF(D31="","",VLOOKUP(B31,Data!$B$5:$L$540,11,FALSE))</f>
        <v>2343</v>
      </c>
      <c r="G31" s="356">
        <f t="shared" si="0"/>
        <v>9372</v>
      </c>
      <c r="H31" s="357" t="str">
        <f>IF(D31="","",VLOOKUP(B31,Data!$B$5:$D$540,3,FALSE))</f>
        <v>C/T</v>
      </c>
      <c r="I31" s="357" t="str">
        <f>IF(D31="","",VLOOKUP(B31,Data!$B$5:$M$540,12,FALSE))</f>
        <v>Indonesia</v>
      </c>
      <c r="J31" s="386" t="s">
        <v>916</v>
      </c>
      <c r="K31" s="355">
        <f>IF(D31="","",VLOOKUP(B31,Data!$B$5:$E$540,4,FALSE)*D31)</f>
        <v>900</v>
      </c>
      <c r="L31" s="355">
        <f>IF(D31="","",VLOOKUP(B31,Data!$B$5:$F$540,5,FALSE)*D31)</f>
        <v>816</v>
      </c>
      <c r="M31" s="387"/>
      <c r="N31" s="388"/>
      <c r="O31" s="389"/>
      <c r="P31" s="390"/>
      <c r="Q31" s="389"/>
      <c r="R31" s="389"/>
      <c r="S31" s="390"/>
      <c r="T31" s="391"/>
      <c r="U31" s="390"/>
      <c r="V31" s="364">
        <f>IF(D31="","",VLOOKUP(B31,Data!$B$5:$J$540,9,FALSE)*D31)</f>
        <v>4.74</v>
      </c>
      <c r="X31" s="415"/>
      <c r="Y31" s="415"/>
      <c r="Z31" s="415"/>
      <c r="AA31" s="415"/>
      <c r="AB31" s="415"/>
    </row>
    <row r="32" spans="1:28" s="497" customFormat="1" ht="19.25" customHeight="1">
      <c r="A32" s="505">
        <v>13</v>
      </c>
      <c r="B32" s="402" t="s">
        <v>352</v>
      </c>
      <c r="C32" s="278" t="str">
        <f>IF(D32="","",VLOOKUP(B32,Data!$B$5:$L$540,2,FALSE))</f>
        <v>ZF42500</v>
      </c>
      <c r="D32" s="518">
        <v>5</v>
      </c>
      <c r="E32" s="498"/>
      <c r="F32" s="355">
        <f>IF(D32="","",VLOOKUP(B32,Data!$B$5:$L$540,11,FALSE))</f>
        <v>2302.7199999999998</v>
      </c>
      <c r="G32" s="356">
        <f t="shared" si="0"/>
        <v>11513.599999999999</v>
      </c>
      <c r="H32" s="357" t="str">
        <f>IF(D32="","",VLOOKUP(B32,Data!$B$5:$D$540,3,FALSE))</f>
        <v>C/T</v>
      </c>
      <c r="I32" s="357" t="str">
        <f>IF(D32="","",VLOOKUP(B32,Data!$B$5:$M$540,12,FALSE))</f>
        <v>Indonesia</v>
      </c>
      <c r="J32" s="386" t="s">
        <v>916</v>
      </c>
      <c r="K32" s="355">
        <f>IF(D32="","",VLOOKUP(B32,Data!$B$5:$E$540,4,FALSE)*D32)</f>
        <v>1335</v>
      </c>
      <c r="L32" s="355">
        <f>IF(D32="","",VLOOKUP(B32,Data!$B$5:$F$540,5,FALSE)*D32)</f>
        <v>1210</v>
      </c>
      <c r="M32" s="387"/>
      <c r="N32" s="388"/>
      <c r="O32" s="389"/>
      <c r="P32" s="390"/>
      <c r="Q32" s="389"/>
      <c r="R32" s="389"/>
      <c r="S32" s="390"/>
      <c r="T32" s="391"/>
      <c r="U32" s="390"/>
      <c r="V32" s="364">
        <f>IF(D32="","",VLOOKUP(B32,Data!$B$5:$J$540,9,FALSE)*D32)</f>
        <v>7.4399999999999995</v>
      </c>
      <c r="X32" s="415"/>
      <c r="Y32" s="415"/>
      <c r="Z32" s="415"/>
      <c r="AA32" s="415"/>
      <c r="AB32" s="415"/>
    </row>
    <row r="33" spans="1:28" s="497" customFormat="1" ht="19.25" customHeight="1">
      <c r="A33" s="505">
        <v>14</v>
      </c>
      <c r="B33" s="402" t="s">
        <v>27</v>
      </c>
      <c r="C33" s="278" t="str">
        <f>IF(D33="","",VLOOKUP(B33,Data!$B$5:$L$540,2,FALSE))</f>
        <v>ZJ73750</v>
      </c>
      <c r="D33" s="518">
        <v>1</v>
      </c>
      <c r="E33" s="498"/>
      <c r="F33" s="355">
        <f>IF(D33="","",VLOOKUP(B33,Data!$B$5:$L$540,11,FALSE))</f>
        <v>2662.91</v>
      </c>
      <c r="G33" s="356">
        <f t="shared" si="0"/>
        <v>2662.91</v>
      </c>
      <c r="H33" s="357" t="str">
        <f>IF(D33="","",VLOOKUP(B33,Data!$B$5:$D$540,3,FALSE))</f>
        <v>C/T</v>
      </c>
      <c r="I33" s="357" t="str">
        <f>IF(D33="","",VLOOKUP(B33,Data!$B$5:$M$540,12,FALSE))</f>
        <v>Indonesia</v>
      </c>
      <c r="J33" s="386" t="s">
        <v>916</v>
      </c>
      <c r="K33" s="355">
        <f>IF(D33="","",VLOOKUP(B33,Data!$B$5:$E$540,4,FALSE)*D33)</f>
        <v>267</v>
      </c>
      <c r="L33" s="355">
        <f>IF(D33="","",VLOOKUP(B33,Data!$B$5:$F$540,5,FALSE)*D33)</f>
        <v>242</v>
      </c>
      <c r="M33" s="387"/>
      <c r="N33" s="388"/>
      <c r="O33" s="389"/>
      <c r="P33" s="390"/>
      <c r="Q33" s="389"/>
      <c r="R33" s="389"/>
      <c r="S33" s="390"/>
      <c r="T33" s="391"/>
      <c r="U33" s="390"/>
      <c r="V33" s="364">
        <f>IF(D33="","",VLOOKUP(B33,Data!$B$5:$J$540,9,FALSE)*D33)</f>
        <v>1.488</v>
      </c>
      <c r="X33" s="415"/>
      <c r="Y33" s="415"/>
      <c r="Z33" s="415"/>
      <c r="AA33" s="415"/>
      <c r="AB33" s="415"/>
    </row>
    <row r="34" spans="1:28" s="497" customFormat="1" ht="19.25" customHeight="1">
      <c r="A34" s="505">
        <v>15</v>
      </c>
      <c r="B34" s="402" t="s">
        <v>28</v>
      </c>
      <c r="C34" s="278" t="str">
        <f>IF(D34="","",VLOOKUP(B34,Data!$B$5:$L$540,2,FALSE))</f>
        <v>ZJ73760</v>
      </c>
      <c r="D34" s="518">
        <v>3</v>
      </c>
      <c r="E34" s="498"/>
      <c r="F34" s="355">
        <f>IF(D34="","",VLOOKUP(B34,Data!$B$5:$L$540,11,FALSE))</f>
        <v>2671.97</v>
      </c>
      <c r="G34" s="356">
        <f t="shared" si="0"/>
        <v>8015.91</v>
      </c>
      <c r="H34" s="357" t="str">
        <f>IF(D34="","",VLOOKUP(B34,Data!$B$5:$D$540,3,FALSE))</f>
        <v>C/T</v>
      </c>
      <c r="I34" s="357" t="str">
        <f>IF(D34="","",VLOOKUP(B34,Data!$B$5:$M$540,12,FALSE))</f>
        <v>Indonesia</v>
      </c>
      <c r="J34" s="386" t="s">
        <v>916</v>
      </c>
      <c r="K34" s="355">
        <f>IF(D34="","",VLOOKUP(B34,Data!$B$5:$E$540,4,FALSE)*D34)</f>
        <v>801</v>
      </c>
      <c r="L34" s="355">
        <f>IF(D34="","",VLOOKUP(B34,Data!$B$5:$F$540,5,FALSE)*D34)</f>
        <v>726</v>
      </c>
      <c r="M34" s="387"/>
      <c r="N34" s="388"/>
      <c r="O34" s="389"/>
      <c r="P34" s="390"/>
      <c r="Q34" s="389"/>
      <c r="R34" s="389"/>
      <c r="S34" s="390"/>
      <c r="T34" s="391"/>
      <c r="U34" s="390"/>
      <c r="V34" s="364">
        <f>IF(D34="","",VLOOKUP(B34,Data!$B$5:$J$540,9,FALSE)*D34)</f>
        <v>4.4640000000000004</v>
      </c>
      <c r="X34" s="415"/>
      <c r="Y34" s="415"/>
      <c r="Z34" s="415"/>
      <c r="AA34" s="415"/>
      <c r="AB34" s="415"/>
    </row>
    <row r="35" spans="1:28" s="497" customFormat="1" ht="19.25" customHeight="1">
      <c r="A35" s="505">
        <v>16</v>
      </c>
      <c r="B35" s="402" t="s">
        <v>727</v>
      </c>
      <c r="C35" s="278" t="str">
        <f>IF(D35="","",VLOOKUP(B35,Data!$B$5:$L$540,2,FALSE))</f>
        <v>VAC9550</v>
      </c>
      <c r="D35" s="518">
        <v>3</v>
      </c>
      <c r="E35" s="498"/>
      <c r="F35" s="355">
        <f>IF(D35="","",VLOOKUP(B35,Data!$B$5:$L$540,11,FALSE))</f>
        <v>2673.77</v>
      </c>
      <c r="G35" s="356">
        <f t="shared" si="0"/>
        <v>8021.3099999999995</v>
      </c>
      <c r="H35" s="357" t="str">
        <f>IF(D35="","",VLOOKUP(B35,Data!$B$5:$D$540,3,FALSE))</f>
        <v>C/T</v>
      </c>
      <c r="I35" s="357" t="str">
        <f>IF(D35="","",VLOOKUP(B35,Data!$B$5:$M$540,12,FALSE))</f>
        <v>Indonesia</v>
      </c>
      <c r="J35" s="386" t="s">
        <v>916</v>
      </c>
      <c r="K35" s="355">
        <f>IF(D35="","",VLOOKUP(B35,Data!$B$5:$E$540,4,FALSE)*D35)</f>
        <v>816</v>
      </c>
      <c r="L35" s="355">
        <f>IF(D35="","",VLOOKUP(B35,Data!$B$5:$F$540,5,FALSE)*D35)</f>
        <v>741</v>
      </c>
      <c r="M35" s="387"/>
      <c r="N35" s="388"/>
      <c r="O35" s="389"/>
      <c r="P35" s="390"/>
      <c r="Q35" s="389"/>
      <c r="R35" s="389"/>
      <c r="S35" s="390"/>
      <c r="T35" s="391"/>
      <c r="U35" s="390"/>
      <c r="V35" s="364">
        <f>IF(D35="","",VLOOKUP(B35,Data!$B$5:$J$540,9,FALSE)*D35)</f>
        <v>4.4640000000000004</v>
      </c>
      <c r="X35" s="415"/>
      <c r="Y35" s="415"/>
      <c r="Z35" s="415"/>
      <c r="AA35" s="415"/>
      <c r="AB35" s="415"/>
    </row>
    <row r="36" spans="1:28" s="497" customFormat="1" ht="19.25" customHeight="1">
      <c r="A36" s="505">
        <v>17</v>
      </c>
      <c r="B36" s="402" t="s">
        <v>900</v>
      </c>
      <c r="C36" s="278" t="str">
        <f>IF(D36="","",VLOOKUP(B36,Data!$B$5:$L$540,2,FALSE))</f>
        <v>VCM7910</v>
      </c>
      <c r="D36" s="518">
        <v>10</v>
      </c>
      <c r="E36" s="498"/>
      <c r="F36" s="355">
        <f>IF(D36="","",VLOOKUP(B36,Data!$B$5:$L$540,11,FALSE))</f>
        <v>2518.09</v>
      </c>
      <c r="G36" s="356">
        <f t="shared" si="0"/>
        <v>25180.9</v>
      </c>
      <c r="H36" s="357" t="str">
        <f>IF(D36="","",VLOOKUP(B36,Data!$B$5:$D$540,3,FALSE))</f>
        <v>C/T</v>
      </c>
      <c r="I36" s="357" t="str">
        <f>IF(D36="","",VLOOKUP(B36,Data!$B$5:$M$540,12,FALSE))</f>
        <v>Indonesia</v>
      </c>
      <c r="J36" s="386" t="s">
        <v>916</v>
      </c>
      <c r="K36" s="355">
        <f>IF(D36="","",VLOOKUP(B36,Data!$B$5:$E$540,4,FALSE)*D36)</f>
        <v>2600</v>
      </c>
      <c r="L36" s="355">
        <f>IF(D36="","",VLOOKUP(B36,Data!$B$5:$F$540,5,FALSE)*D36)</f>
        <v>2350</v>
      </c>
      <c r="M36" s="387"/>
      <c r="N36" s="388"/>
      <c r="O36" s="389"/>
      <c r="P36" s="390"/>
      <c r="Q36" s="389"/>
      <c r="R36" s="389"/>
      <c r="S36" s="390"/>
      <c r="T36" s="391"/>
      <c r="U36" s="390"/>
      <c r="V36" s="364">
        <f>IF(D36="","",VLOOKUP(B36,Data!$B$5:$J$540,9,FALSE)*D36)</f>
        <v>14.07</v>
      </c>
      <c r="X36" s="415"/>
      <c r="Y36" s="415"/>
      <c r="Z36" s="415"/>
      <c r="AA36" s="415"/>
      <c r="AB36" s="415"/>
    </row>
    <row r="37" spans="1:28" s="497" customFormat="1" ht="19.25" customHeight="1">
      <c r="A37" s="505">
        <v>18</v>
      </c>
      <c r="B37" s="402" t="s">
        <v>898</v>
      </c>
      <c r="C37" s="278" t="str">
        <f>IF(D37="","",VLOOKUP(B37,Data!$B$5:$L$540,2,FALSE))</f>
        <v>VCM7890</v>
      </c>
      <c r="D37" s="518">
        <v>15</v>
      </c>
      <c r="E37" s="498"/>
      <c r="F37" s="355">
        <f>IF(D37="","",VLOOKUP(B37,Data!$B$5:$L$540,11,FALSE))</f>
        <v>2253.08</v>
      </c>
      <c r="G37" s="356">
        <f t="shared" si="0"/>
        <v>33796.199999999997</v>
      </c>
      <c r="H37" s="357" t="str">
        <f>IF(D37="","",VLOOKUP(B37,Data!$B$5:$D$540,3,FALSE))</f>
        <v>C/T</v>
      </c>
      <c r="I37" s="357" t="str">
        <f>IF(D37="","",VLOOKUP(B37,Data!$B$5:$M$540,12,FALSE))</f>
        <v>Indonesia</v>
      </c>
      <c r="J37" s="386" t="s">
        <v>916</v>
      </c>
      <c r="K37" s="355">
        <f>IF(D37="","",VLOOKUP(B37,Data!$B$5:$E$540,4,FALSE)*D37)</f>
        <v>3900</v>
      </c>
      <c r="L37" s="355">
        <f>IF(D37="","",VLOOKUP(B37,Data!$B$5:$F$540,5,FALSE)*D37)</f>
        <v>3525</v>
      </c>
      <c r="M37" s="387"/>
      <c r="N37" s="388"/>
      <c r="O37" s="389"/>
      <c r="P37" s="390"/>
      <c r="Q37" s="389"/>
      <c r="R37" s="389"/>
      <c r="S37" s="390"/>
      <c r="T37" s="391"/>
      <c r="U37" s="390"/>
      <c r="V37" s="364">
        <f>IF(D37="","",VLOOKUP(B37,Data!$B$5:$J$540,9,FALSE)*D37)</f>
        <v>21.105</v>
      </c>
      <c r="X37" s="415"/>
      <c r="Y37" s="415"/>
      <c r="Z37" s="415"/>
      <c r="AA37" s="415"/>
      <c r="AB37" s="415"/>
    </row>
    <row r="38" spans="1:28" s="497" customFormat="1" ht="19.25" customHeight="1">
      <c r="A38" s="505">
        <v>19</v>
      </c>
      <c r="B38" s="402" t="s">
        <v>899</v>
      </c>
      <c r="C38" s="278" t="str">
        <f>IF(D38="","",VLOOKUP(B38,Data!$B$5:$L$540,2,FALSE))</f>
        <v>VCM7900</v>
      </c>
      <c r="D38" s="518">
        <v>8</v>
      </c>
      <c r="E38" s="498"/>
      <c r="F38" s="355">
        <f>IF(D38="","",VLOOKUP(B38,Data!$B$5:$L$540,11,FALSE))</f>
        <v>2696.84</v>
      </c>
      <c r="G38" s="356">
        <f t="shared" si="0"/>
        <v>21574.720000000001</v>
      </c>
      <c r="H38" s="357" t="str">
        <f>IF(D38="","",VLOOKUP(B38,Data!$B$5:$D$540,3,FALSE))</f>
        <v>C/T</v>
      </c>
      <c r="I38" s="357" t="str">
        <f>IF(D38="","",VLOOKUP(B38,Data!$B$5:$M$540,12,FALSE))</f>
        <v>Indonesia</v>
      </c>
      <c r="J38" s="386" t="s">
        <v>916</v>
      </c>
      <c r="K38" s="355">
        <f>IF(D38="","",VLOOKUP(B38,Data!$B$5:$E$540,4,FALSE)*D38)</f>
        <v>2080</v>
      </c>
      <c r="L38" s="355">
        <f>IF(D38="","",VLOOKUP(B38,Data!$B$5:$F$540,5,FALSE)*D38)</f>
        <v>1880</v>
      </c>
      <c r="M38" s="387"/>
      <c r="N38" s="388"/>
      <c r="O38" s="389"/>
      <c r="P38" s="390"/>
      <c r="Q38" s="389"/>
      <c r="R38" s="389"/>
      <c r="S38" s="390"/>
      <c r="T38" s="391"/>
      <c r="U38" s="390"/>
      <c r="V38" s="364">
        <f>IF(D38="","",VLOOKUP(B38,Data!$B$5:$J$540,9,FALSE)*D38)</f>
        <v>11.256</v>
      </c>
      <c r="X38" s="415"/>
      <c r="Y38" s="415"/>
      <c r="Z38" s="415"/>
      <c r="AA38" s="415"/>
      <c r="AB38" s="415"/>
    </row>
    <row r="39" spans="1:28" s="497" customFormat="1" ht="19.25" customHeight="1">
      <c r="A39" s="505"/>
      <c r="B39" s="402"/>
      <c r="C39" s="278" t="str">
        <f>IF(D39="","",VLOOKUP(B39,Data!$B$5:$L$540,2,FALSE))</f>
        <v/>
      </c>
      <c r="D39" s="514"/>
      <c r="E39" s="498"/>
      <c r="F39" s="355" t="str">
        <f>IF(D39="","",VLOOKUP(B39,Data!$B$5:$L$540,11,FALSE))</f>
        <v/>
      </c>
      <c r="G39" s="356" t="str">
        <f t="shared" si="0"/>
        <v>-</v>
      </c>
      <c r="H39" s="357" t="str">
        <f>IF(D39="","",VLOOKUP(B39,Data!$B$5:$D$540,3,FALSE))</f>
        <v/>
      </c>
      <c r="I39" s="357" t="str">
        <f>IF(D39="","",VLOOKUP(B39,Data!$B$5:$M$540,12,FALSE))</f>
        <v/>
      </c>
      <c r="J39" s="386"/>
      <c r="K39" s="355" t="str">
        <f>IF(D39="","",VLOOKUP(B39,Data!$B$5:$E$540,4,FALSE)*D39)</f>
        <v/>
      </c>
      <c r="L39" s="355" t="str">
        <f>IF(D39="","",VLOOKUP(B39,Data!$B$5:$F$540,5,FALSE)*D39)</f>
        <v/>
      </c>
      <c r="M39" s="387"/>
      <c r="N39" s="388"/>
      <c r="O39" s="389"/>
      <c r="P39" s="390"/>
      <c r="Q39" s="389"/>
      <c r="R39" s="389"/>
      <c r="S39" s="390"/>
      <c r="T39" s="391"/>
      <c r="U39" s="390"/>
      <c r="V39" s="364" t="str">
        <f>IF(D39="","",VLOOKUP(B39,Data!$B$5:$J$540,9,FALSE)*D39)</f>
        <v/>
      </c>
      <c r="X39" s="415"/>
      <c r="Y39" s="415"/>
      <c r="Z39" s="415"/>
      <c r="AA39" s="415"/>
      <c r="AB39" s="415"/>
    </row>
    <row r="40" spans="1:28" s="497" customFormat="1" ht="23.25" customHeight="1">
      <c r="A40" s="505"/>
      <c r="B40" s="500"/>
      <c r="C40" s="278" t="str">
        <f>IF(D40="","",VLOOKUP(B40,Data!$B$5:$L$540,2,FALSE))</f>
        <v/>
      </c>
      <c r="D40" s="499"/>
      <c r="E40" s="498"/>
      <c r="F40" s="355" t="str">
        <f>IF(D40="","",VLOOKUP(B40,Data!$B$5:$L$540,11,FALSE))</f>
        <v/>
      </c>
      <c r="G40" s="356" t="str">
        <f t="shared" si="0"/>
        <v>-</v>
      </c>
      <c r="H40" s="357" t="str">
        <f>IF(D40="","",VLOOKUP(B40,Data!$B$5:$D$540,3,FALSE))</f>
        <v/>
      </c>
      <c r="I40" s="357" t="str">
        <f>IF(D40="","",VLOOKUP(B40,Data!$B$5:$M$540,12,FALSE))</f>
        <v/>
      </c>
      <c r="J40" s="386"/>
      <c r="K40" s="355" t="str">
        <f>IF(D40="","",VLOOKUP(B40,Data!$B$5:$E$540,4,FALSE)*D40)</f>
        <v/>
      </c>
      <c r="L40" s="355" t="str">
        <f>IF(D40="","",VLOOKUP(B40,Data!$B$5:$F$540,5,FALSE)*D40)</f>
        <v/>
      </c>
      <c r="M40" s="387"/>
      <c r="N40" s="388"/>
      <c r="O40" s="389"/>
      <c r="P40" s="390"/>
      <c r="Q40" s="389"/>
      <c r="R40" s="389"/>
      <c r="S40" s="390"/>
      <c r="T40" s="391"/>
      <c r="U40" s="390"/>
      <c r="V40" s="364" t="str">
        <f>IF(D40="","",VLOOKUP(B40,Data!$B$5:$J$540,9,FALSE)*D40)</f>
        <v/>
      </c>
      <c r="X40" s="415"/>
      <c r="Y40" s="415"/>
      <c r="Z40" s="415"/>
      <c r="AA40" s="415"/>
      <c r="AB40" s="415"/>
    </row>
    <row r="41" spans="1:28" s="469" customFormat="1" ht="7.25" customHeight="1">
      <c r="A41" s="487"/>
      <c r="B41" s="495"/>
      <c r="C41" s="494"/>
      <c r="D41" s="496"/>
      <c r="E41" s="491"/>
      <c r="F41" s="392"/>
      <c r="G41" s="407" t="str">
        <f t="shared" si="0"/>
        <v>-</v>
      </c>
      <c r="H41" s="376"/>
      <c r="I41" s="491"/>
      <c r="J41" s="491"/>
      <c r="K41" s="385"/>
      <c r="L41" s="355" t="str">
        <f>IF(D41="","",VLOOKUP(B41,Data!$B$5:$F$540,5,FALSE)*D41)</f>
        <v/>
      </c>
      <c r="M41" s="376"/>
      <c r="N41" s="377"/>
      <c r="O41" s="378"/>
      <c r="P41" s="379"/>
      <c r="Q41" s="378"/>
      <c r="R41" s="378"/>
      <c r="S41" s="379"/>
      <c r="T41" s="380"/>
      <c r="U41" s="379"/>
      <c r="V41" s="364" t="str">
        <f>IF(D41="","",VLOOKUP(B41,Data!$B$5:$J$540,9,FALSE)*D41)</f>
        <v/>
      </c>
    </row>
    <row r="42" spans="1:28" s="469" customFormat="1" ht="17.5">
      <c r="A42" s="470"/>
      <c r="B42" s="495"/>
      <c r="C42" s="494"/>
      <c r="D42" s="493">
        <f>SUM(D17:D40)</f>
        <v>132</v>
      </c>
      <c r="E42" s="492"/>
      <c r="F42" s="381"/>
      <c r="G42" s="381" t="e">
        <f>SUM(G17:G40)</f>
        <v>#N/A</v>
      </c>
      <c r="H42" s="491"/>
      <c r="I42" s="491"/>
      <c r="J42" s="491"/>
      <c r="K42" s="381" t="e">
        <f>SUM(K17:K40)</f>
        <v>#N/A</v>
      </c>
      <c r="L42" s="381" t="e">
        <f>SUM(L17:L40)</f>
        <v>#N/A</v>
      </c>
      <c r="M42" s="381" t="e">
        <f>SUM(M18:M41)</f>
        <v>#REF!</v>
      </c>
      <c r="N42" s="381" t="e">
        <f>SUM(#REF!)</f>
        <v>#REF!</v>
      </c>
      <c r="O42" s="381">
        <f>SUM(O18:O41)</f>
        <v>0</v>
      </c>
      <c r="P42" s="381" t="e">
        <f>SUM(P18:P41)</f>
        <v>#REF!</v>
      </c>
      <c r="Q42" s="381" t="e">
        <f>SUM(#REF!)</f>
        <v>#REF!</v>
      </c>
      <c r="R42" s="381">
        <f>SUM(R18:R41)</f>
        <v>0</v>
      </c>
      <c r="S42" s="381" t="e">
        <f>SUM(S18:S41)</f>
        <v>#REF!</v>
      </c>
      <c r="T42" s="381"/>
      <c r="U42" s="381" t="e">
        <f>SUM(U18:U41)</f>
        <v>#REF!</v>
      </c>
      <c r="V42" s="384" t="e">
        <f>SUM(V17:V41)</f>
        <v>#N/A</v>
      </c>
    </row>
    <row r="43" spans="1:28">
      <c r="A43" s="471"/>
      <c r="B43" s="441"/>
      <c r="C43" s="443"/>
      <c r="D43" s="472"/>
      <c r="E43" s="441"/>
      <c r="F43" s="182" t="s">
        <v>827</v>
      </c>
      <c r="G43" s="179"/>
      <c r="H43" s="471"/>
      <c r="I43" s="471"/>
      <c r="J43" s="471"/>
      <c r="K43" s="183"/>
      <c r="L43" s="179"/>
      <c r="M43" s="443"/>
      <c r="N43" s="442"/>
      <c r="O43" s="442"/>
      <c r="P43" s="442"/>
      <c r="Q43" s="442"/>
      <c r="R43" s="442"/>
      <c r="S43" s="442"/>
      <c r="T43" s="443"/>
      <c r="U43" s="443"/>
      <c r="V43" s="181"/>
    </row>
    <row r="44" spans="1:28" ht="13">
      <c r="A44" s="422" t="s">
        <v>527</v>
      </c>
      <c r="B44" s="423"/>
      <c r="C44" s="473"/>
      <c r="D44" s="474" t="s">
        <v>535</v>
      </c>
      <c r="E44" s="436"/>
      <c r="F44" s="80" t="s">
        <v>83</v>
      </c>
      <c r="G44" s="84"/>
      <c r="H44" s="452" t="s">
        <v>84</v>
      </c>
      <c r="I44" s="475"/>
      <c r="J44" s="174" t="s">
        <v>85</v>
      </c>
      <c r="K44" s="174"/>
      <c r="L44" s="1033" t="s">
        <v>86</v>
      </c>
      <c r="M44" s="1034"/>
      <c r="N44" s="1034"/>
      <c r="O44" s="1034"/>
      <c r="P44" s="1034"/>
      <c r="Q44" s="1034"/>
      <c r="R44" s="1034"/>
      <c r="S44" s="1034"/>
      <c r="T44" s="1034"/>
      <c r="U44" s="1034"/>
      <c r="V44" s="1035"/>
    </row>
    <row r="45" spans="1:28" ht="13">
      <c r="A45" s="429" t="s">
        <v>528</v>
      </c>
      <c r="C45" s="438"/>
      <c r="D45" s="416" t="s">
        <v>88</v>
      </c>
      <c r="F45" s="1036"/>
      <c r="G45" s="1037"/>
      <c r="H45" s="429" t="s">
        <v>89</v>
      </c>
      <c r="I45" s="476"/>
      <c r="J45" s="176" t="s">
        <v>90</v>
      </c>
      <c r="K45" s="176"/>
      <c r="L45" s="172"/>
      <c r="V45" s="177"/>
    </row>
    <row r="46" spans="1:28">
      <c r="A46" s="429" t="s">
        <v>529</v>
      </c>
      <c r="C46" s="430"/>
      <c r="F46" s="1036"/>
      <c r="G46" s="1037"/>
      <c r="H46" s="429"/>
      <c r="I46" s="476"/>
      <c r="J46" s="176" t="s">
        <v>94</v>
      </c>
      <c r="K46" s="176"/>
      <c r="L46" s="172"/>
      <c r="V46" s="177"/>
    </row>
    <row r="47" spans="1:28" ht="12" customHeight="1">
      <c r="A47" s="441"/>
      <c r="B47" s="442"/>
      <c r="C47" s="477"/>
      <c r="D47" s="416" t="s">
        <v>95</v>
      </c>
      <c r="F47" s="1036"/>
      <c r="G47" s="1037"/>
      <c r="H47" s="429" t="s">
        <v>96</v>
      </c>
      <c r="I47" s="476"/>
      <c r="J47" s="176"/>
      <c r="K47" s="176"/>
      <c r="L47" s="172"/>
      <c r="V47" s="177"/>
    </row>
    <row r="48" spans="1:28" ht="13">
      <c r="A48" s="422" t="s">
        <v>97</v>
      </c>
      <c r="B48" s="436"/>
      <c r="C48" s="424"/>
      <c r="D48" s="416" t="s">
        <v>98</v>
      </c>
      <c r="F48" s="88" t="s">
        <v>99</v>
      </c>
      <c r="G48" s="85"/>
      <c r="H48" s="429" t="s">
        <v>89</v>
      </c>
      <c r="I48" s="476"/>
      <c r="J48" s="176" t="s">
        <v>100</v>
      </c>
      <c r="K48" s="176"/>
      <c r="L48" s="172"/>
      <c r="V48" s="177"/>
    </row>
    <row r="49" spans="1:22" ht="14.25" customHeight="1">
      <c r="A49" s="429" t="s">
        <v>543</v>
      </c>
      <c r="C49" s="430"/>
      <c r="D49" s="416" t="s">
        <v>101</v>
      </c>
      <c r="F49" s="89"/>
      <c r="G49" s="186"/>
      <c r="H49" s="429" t="s">
        <v>102</v>
      </c>
      <c r="I49" s="476"/>
      <c r="J49" s="176" t="s">
        <v>530</v>
      </c>
      <c r="K49" s="176"/>
      <c r="L49" s="1038" t="s">
        <v>104</v>
      </c>
      <c r="M49" s="1039"/>
      <c r="N49" s="1039"/>
      <c r="O49" s="1039"/>
      <c r="P49" s="1039"/>
      <c r="Q49" s="1039"/>
      <c r="R49" s="1039"/>
      <c r="S49" s="1039"/>
      <c r="T49" s="1039"/>
      <c r="U49" s="1039"/>
      <c r="V49" s="1040"/>
    </row>
    <row r="50" spans="1:22" ht="16.25" customHeight="1">
      <c r="A50" s="441"/>
      <c r="B50" s="442"/>
      <c r="C50" s="443"/>
      <c r="D50" s="478"/>
      <c r="E50" s="442"/>
      <c r="F50" s="1028" t="s">
        <v>920</v>
      </c>
      <c r="G50" s="1029"/>
      <c r="H50" s="1028" t="s">
        <v>919</v>
      </c>
      <c r="I50" s="1029"/>
      <c r="J50" s="180" t="s">
        <v>105</v>
      </c>
      <c r="K50" s="180"/>
      <c r="L50" s="1030" t="s">
        <v>106</v>
      </c>
      <c r="M50" s="1031"/>
      <c r="N50" s="1031"/>
      <c r="O50" s="1031"/>
      <c r="P50" s="1031"/>
      <c r="Q50" s="1031"/>
      <c r="R50" s="1031"/>
      <c r="S50" s="1031"/>
      <c r="T50" s="1031"/>
      <c r="U50" s="1031"/>
      <c r="V50" s="1032"/>
    </row>
    <row r="51" spans="1:22" ht="18" customHeight="1"/>
    <row r="52" spans="1:22" ht="18" customHeight="1"/>
    <row r="53" spans="1:22" ht="18" customHeight="1"/>
    <row r="54" spans="1:22" s="489" customFormat="1" ht="17.25" customHeight="1">
      <c r="A54" s="486" t="s">
        <v>598</v>
      </c>
      <c r="B54" s="486"/>
      <c r="C54" s="489" t="s">
        <v>603</v>
      </c>
      <c r="D54" s="490"/>
      <c r="F54" s="225"/>
      <c r="G54" s="225" t="s">
        <v>531</v>
      </c>
      <c r="K54" s="225"/>
      <c r="L54" s="225"/>
      <c r="V54" s="226"/>
    </row>
    <row r="55" spans="1:22" s="489" customFormat="1" ht="17.25" customHeight="1">
      <c r="A55" s="486" t="s">
        <v>599</v>
      </c>
      <c r="B55" s="486"/>
      <c r="C55" s="489" t="s">
        <v>603</v>
      </c>
      <c r="D55" s="490"/>
      <c r="F55" s="225"/>
      <c r="G55" s="225"/>
      <c r="K55" s="225"/>
      <c r="L55" s="225"/>
      <c r="V55" s="226"/>
    </row>
    <row r="56" spans="1:22" s="489" customFormat="1" ht="17.25" customHeight="1">
      <c r="A56" s="486" t="s">
        <v>600</v>
      </c>
      <c r="B56" s="486"/>
      <c r="C56" s="489" t="s">
        <v>603</v>
      </c>
      <c r="D56" s="490"/>
      <c r="F56" s="225"/>
      <c r="G56" s="225"/>
      <c r="K56" s="225"/>
      <c r="L56" s="225"/>
      <c r="V56" s="226"/>
    </row>
    <row r="57" spans="1:22" s="489" customFormat="1" ht="17.25" customHeight="1">
      <c r="A57" s="486" t="s">
        <v>601</v>
      </c>
      <c r="B57" s="486"/>
      <c r="C57" s="489" t="s">
        <v>603</v>
      </c>
      <c r="D57" s="490"/>
      <c r="F57" s="225"/>
      <c r="G57" s="225"/>
      <c r="K57" s="225"/>
      <c r="L57" s="225"/>
      <c r="V57" s="226"/>
    </row>
    <row r="58" spans="1:22" s="489" customFormat="1" ht="17.25" customHeight="1">
      <c r="A58" s="486" t="s">
        <v>602</v>
      </c>
      <c r="B58" s="486"/>
      <c r="C58" s="489" t="s">
        <v>603</v>
      </c>
      <c r="D58" s="490"/>
      <c r="F58" s="225"/>
      <c r="G58" s="225"/>
      <c r="K58" s="225"/>
      <c r="L58" s="225"/>
      <c r="V58" s="226"/>
    </row>
    <row r="60" spans="1:22" ht="14">
      <c r="A60" s="488"/>
      <c r="B60" s="464"/>
      <c r="C60" s="166"/>
      <c r="D60" s="480"/>
    </row>
    <row r="61" spans="1:22" ht="14">
      <c r="A61" s="479"/>
      <c r="B61" s="464"/>
      <c r="C61" s="166"/>
      <c r="D61" s="480"/>
    </row>
    <row r="62" spans="1:22" ht="14">
      <c r="A62" s="481"/>
      <c r="B62" s="464"/>
      <c r="C62" s="166"/>
      <c r="D62" s="480"/>
    </row>
    <row r="63" spans="1:22" ht="14">
      <c r="A63" s="481"/>
      <c r="B63" s="464">
        <v>5091492</v>
      </c>
      <c r="C63" s="166"/>
      <c r="D63" s="480"/>
    </row>
    <row r="64" spans="1:22" ht="14">
      <c r="A64" s="481"/>
      <c r="B64" s="464"/>
      <c r="C64" s="166"/>
      <c r="D64" s="480"/>
    </row>
    <row r="65" spans="1:4" ht="14">
      <c r="A65" s="481"/>
      <c r="B65" s="464"/>
      <c r="C65" s="166"/>
      <c r="D65" s="480"/>
    </row>
    <row r="66" spans="1:4" ht="14">
      <c r="A66" s="481"/>
      <c r="B66" s="464"/>
      <c r="C66" s="166"/>
      <c r="D66" s="480"/>
    </row>
    <row r="67" spans="1:4" ht="14">
      <c r="A67" s="464"/>
      <c r="B67" s="464"/>
      <c r="C67" s="166"/>
      <c r="D67" s="480"/>
    </row>
    <row r="68" spans="1:4" ht="14">
      <c r="A68" s="481"/>
      <c r="B68" s="464"/>
      <c r="C68" s="166"/>
      <c r="D68" s="480"/>
    </row>
    <row r="69" spans="1:4" ht="14">
      <c r="A69" s="481"/>
      <c r="B69" s="464"/>
      <c r="C69" s="166"/>
      <c r="D69" s="480"/>
    </row>
    <row r="70" spans="1:4" ht="14">
      <c r="A70" s="481"/>
      <c r="B70" s="464"/>
      <c r="C70" s="166"/>
      <c r="D70" s="480"/>
    </row>
    <row r="71" spans="1:4" ht="14">
      <c r="A71" s="481"/>
      <c r="B71" s="464"/>
      <c r="C71" s="166"/>
      <c r="D71" s="480"/>
    </row>
    <row r="72" spans="1:4" ht="14">
      <c r="A72" s="481"/>
      <c r="B72" s="464"/>
      <c r="C72" s="166"/>
      <c r="D72" s="480"/>
    </row>
    <row r="73" spans="1:4" ht="14">
      <c r="A73" s="481"/>
      <c r="B73" s="464"/>
      <c r="C73" s="166"/>
      <c r="D73" s="480"/>
    </row>
    <row r="74" spans="1:4" ht="14">
      <c r="A74" s="481"/>
      <c r="B74" s="464"/>
      <c r="C74" s="166"/>
      <c r="D74" s="480"/>
    </row>
    <row r="75" spans="1:4" ht="14">
      <c r="A75" s="481"/>
      <c r="B75" s="464"/>
      <c r="C75" s="166"/>
      <c r="D75" s="480"/>
    </row>
    <row r="76" spans="1:4" ht="14">
      <c r="A76" s="481"/>
      <c r="B76" s="464"/>
      <c r="C76" s="166"/>
      <c r="D76" s="480"/>
    </row>
    <row r="77" spans="1:4" ht="14">
      <c r="A77" s="481"/>
      <c r="B77" s="464"/>
      <c r="C77" s="166"/>
      <c r="D77" s="480"/>
    </row>
    <row r="78" spans="1:4" ht="14">
      <c r="A78" s="481"/>
      <c r="B78" s="464"/>
      <c r="C78" s="166"/>
      <c r="D78" s="480"/>
    </row>
    <row r="79" spans="1:4" ht="14">
      <c r="A79" s="481"/>
      <c r="B79" s="464"/>
      <c r="C79" s="464"/>
      <c r="D79" s="480"/>
    </row>
    <row r="80" spans="1:4" ht="14">
      <c r="A80" s="481"/>
      <c r="B80" s="464"/>
      <c r="C80" s="464"/>
      <c r="D80" s="480"/>
    </row>
    <row r="81" spans="1:4" ht="14">
      <c r="A81" s="464"/>
      <c r="B81" s="464"/>
      <c r="C81" s="464"/>
      <c r="D81" s="480"/>
    </row>
  </sheetData>
  <mergeCells count="8">
    <mergeCell ref="F50:G50"/>
    <mergeCell ref="H50:I50"/>
    <mergeCell ref="L50:V50"/>
    <mergeCell ref="L44:V44"/>
    <mergeCell ref="F45:G45"/>
    <mergeCell ref="F46:G46"/>
    <mergeCell ref="F47:G47"/>
    <mergeCell ref="L49:V49"/>
  </mergeCells>
  <printOptions horizontalCentered="1"/>
  <pageMargins left="0" right="0" top="0.19685039370078741" bottom="0.15748031496062992" header="0.11811023622047245" footer="0.15748031496062992"/>
  <pageSetup paperSize="9" scale="75" firstPageNumber="4294963191" fitToHeight="2" orientation="landscape" horizontalDpi="4294967295" verticalDpi="4294967295" r:id="rId1"/>
  <headerFooter alignWithMargins="0"/>
  <rowBreaks count="1" manualBreakCount="1">
    <brk id="42" max="21"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4">
    <tabColor indexed="10"/>
    <pageSetUpPr fitToPage="1"/>
  </sheetPr>
  <dimension ref="A1:AK136"/>
  <sheetViews>
    <sheetView topLeftCell="A19" zoomScale="85" zoomScaleNormal="85" zoomScaleSheetLayoutView="85" workbookViewId="0">
      <selection activeCell="H37" sqref="H37"/>
    </sheetView>
  </sheetViews>
  <sheetFormatPr defaultColWidth="9.1796875" defaultRowHeight="12.5"/>
  <cols>
    <col min="1" max="1" width="4.81640625" style="4" customWidth="1"/>
    <col min="2" max="2" width="13.81640625" style="4" customWidth="1"/>
    <col min="3" max="3" width="62.1796875" style="4" customWidth="1"/>
    <col min="4" max="4" width="16" style="159" customWidth="1"/>
    <col min="5" max="5" width="11.453125" style="159" customWidth="1"/>
    <col min="6" max="6" width="5.81640625" style="159" hidden="1" customWidth="1"/>
    <col min="7" max="7" width="11.81640625" style="4" customWidth="1"/>
    <col min="8" max="8" width="12.1796875" style="168" customWidth="1"/>
    <col min="9" max="9" width="18" style="168" customWidth="1"/>
    <col min="10" max="10" width="5.81640625" style="4" customWidth="1"/>
    <col min="11" max="11" width="15" style="4" bestFit="1" customWidth="1"/>
    <col min="12" max="12" width="9.1796875" style="4" customWidth="1"/>
    <col min="13" max="13" width="16.1796875" style="168" customWidth="1"/>
    <col min="14" max="14" width="15.453125" style="168" customWidth="1"/>
    <col min="15" max="15" width="0.1796875" style="4" customWidth="1"/>
    <col min="16" max="16" width="4.54296875" style="4" customWidth="1"/>
    <col min="17" max="17" width="2.54296875" style="4" customWidth="1"/>
    <col min="18" max="18" width="4.81640625" style="4" customWidth="1"/>
    <col min="19" max="19" width="5.453125" style="4" customWidth="1"/>
    <col min="20" max="20" width="1.54296875" style="4" customWidth="1"/>
    <col min="21" max="21" width="4.1796875" style="4" customWidth="1"/>
    <col min="22" max="22" width="1.81640625" style="4" customWidth="1"/>
    <col min="23" max="23" width="6" style="4" customWidth="1"/>
    <col min="24" max="24" width="13.54296875" style="169" customWidth="1"/>
    <col min="25" max="25" width="9.1796875" style="4" customWidth="1"/>
    <col min="26" max="26" width="2.81640625" style="4" customWidth="1"/>
    <col min="27" max="36" width="9.1796875" style="4" customWidth="1"/>
    <col min="37" max="16384" width="9.1796875" style="4"/>
  </cols>
  <sheetData>
    <row r="1" spans="2:24">
      <c r="B1" s="3"/>
      <c r="C1" s="3"/>
    </row>
    <row r="2" spans="2:24" ht="15" customHeight="1">
      <c r="P2" s="157"/>
      <c r="Q2" s="271"/>
      <c r="R2" s="271"/>
      <c r="S2" s="271"/>
      <c r="T2" s="271"/>
      <c r="U2" s="271"/>
      <c r="V2" s="271"/>
    </row>
    <row r="3" spans="2:24" ht="20">
      <c r="B3" s="6" t="s">
        <v>42</v>
      </c>
      <c r="C3" s="6"/>
      <c r="D3" s="187"/>
      <c r="E3" s="187"/>
      <c r="F3" s="187"/>
      <c r="G3" s="6"/>
      <c r="H3" s="66"/>
      <c r="I3" s="66"/>
      <c r="J3" s="6"/>
      <c r="K3" s="6"/>
      <c r="L3" s="6"/>
      <c r="M3" s="66"/>
      <c r="N3" s="66"/>
      <c r="O3" s="6"/>
      <c r="P3" s="6"/>
      <c r="Q3" s="6"/>
      <c r="R3" s="6"/>
      <c r="S3" s="6"/>
      <c r="T3" s="6"/>
      <c r="U3" s="6"/>
      <c r="V3" s="6"/>
      <c r="W3" s="6"/>
      <c r="X3" s="7"/>
    </row>
    <row r="4" spans="2:24" ht="3.75" customHeight="1"/>
    <row r="5" spans="2:24">
      <c r="B5" s="4" t="s">
        <v>503</v>
      </c>
      <c r="J5" s="8" t="s">
        <v>44</v>
      </c>
      <c r="K5" s="9">
        <f ca="1">TODAY()</f>
        <v>44823</v>
      </c>
      <c r="L5" s="9"/>
      <c r="M5" s="170"/>
      <c r="N5" s="171"/>
      <c r="O5" s="8"/>
      <c r="P5" s="8"/>
      <c r="Q5" s="8"/>
      <c r="R5" s="8"/>
      <c r="S5" s="8"/>
      <c r="T5" s="8"/>
      <c r="U5" s="8"/>
      <c r="V5" s="8"/>
      <c r="W5" s="8"/>
    </row>
    <row r="6" spans="2:24" ht="13">
      <c r="B6" s="10" t="s">
        <v>45</v>
      </c>
      <c r="C6" s="11"/>
      <c r="D6" s="344"/>
      <c r="E6" s="188"/>
      <c r="F6" s="274"/>
      <c r="G6" s="11"/>
      <c r="H6" s="80" t="s">
        <v>46</v>
      </c>
      <c r="I6" s="73"/>
      <c r="J6" s="13" t="s">
        <v>47</v>
      </c>
      <c r="K6" s="14"/>
      <c r="L6" s="15"/>
      <c r="M6" s="80" t="s">
        <v>48</v>
      </c>
      <c r="N6" s="73"/>
      <c r="O6" s="15"/>
      <c r="P6" s="15"/>
      <c r="Q6" s="16"/>
      <c r="R6" s="15"/>
      <c r="S6" s="15"/>
      <c r="T6" s="15"/>
      <c r="U6" s="15"/>
      <c r="V6" s="17"/>
      <c r="W6" s="17"/>
      <c r="X6" s="161"/>
    </row>
    <row r="7" spans="2:24" ht="13">
      <c r="B7" s="200" t="s">
        <v>637</v>
      </c>
      <c r="C7" s="20"/>
      <c r="D7" s="345"/>
      <c r="E7" s="189" t="s">
        <v>49</v>
      </c>
      <c r="F7" s="275"/>
      <c r="G7" s="23"/>
      <c r="H7" s="81" t="s">
        <v>50</v>
      </c>
      <c r="I7" s="67"/>
      <c r="J7" s="22" t="s">
        <v>51</v>
      </c>
      <c r="K7" s="24"/>
      <c r="L7" s="23"/>
      <c r="M7" s="81" t="s">
        <v>52</v>
      </c>
      <c r="N7" s="67"/>
      <c r="O7" s="23"/>
      <c r="P7" s="23"/>
      <c r="Q7" s="22" t="s">
        <v>53</v>
      </c>
      <c r="R7" s="23"/>
      <c r="S7" s="23"/>
      <c r="T7" s="23"/>
      <c r="U7" s="23"/>
      <c r="V7" s="23"/>
      <c r="W7" s="23"/>
      <c r="X7" s="25"/>
    </row>
    <row r="8" spans="2:24">
      <c r="B8" s="26" t="s">
        <v>397</v>
      </c>
      <c r="C8" s="20"/>
      <c r="D8" s="345"/>
      <c r="E8" s="190"/>
      <c r="F8" s="195"/>
      <c r="G8" s="20"/>
      <c r="H8" s="172"/>
      <c r="I8" s="173"/>
      <c r="J8" s="19"/>
      <c r="K8" s="20"/>
      <c r="L8" s="12"/>
      <c r="M8" s="172"/>
      <c r="N8" s="174"/>
      <c r="O8" s="20"/>
      <c r="P8" s="12"/>
      <c r="Q8" s="20"/>
      <c r="R8" s="20"/>
      <c r="S8" s="20"/>
      <c r="T8" s="20"/>
      <c r="U8" s="20"/>
      <c r="V8" s="27"/>
      <c r="W8" s="27"/>
      <c r="X8" s="175"/>
    </row>
    <row r="9" spans="2:24">
      <c r="B9" s="26">
        <v>4380192</v>
      </c>
      <c r="C9" s="20"/>
      <c r="D9" s="345"/>
      <c r="E9" s="199" t="s">
        <v>349</v>
      </c>
      <c r="F9" s="305"/>
      <c r="G9" s="20"/>
      <c r="H9" s="172" t="s">
        <v>55</v>
      </c>
      <c r="I9" s="173"/>
      <c r="J9" s="19" t="s">
        <v>56</v>
      </c>
      <c r="K9" s="20"/>
      <c r="L9" s="21"/>
      <c r="M9" s="172" t="s">
        <v>57</v>
      </c>
      <c r="N9" s="176"/>
      <c r="O9" s="20"/>
      <c r="P9" s="21"/>
      <c r="Q9" s="20" t="s">
        <v>58</v>
      </c>
      <c r="R9" s="20"/>
      <c r="S9" s="20"/>
      <c r="T9" s="20"/>
      <c r="U9" s="20"/>
      <c r="V9" s="20"/>
      <c r="W9" s="20"/>
      <c r="X9" s="177"/>
    </row>
    <row r="10" spans="2:24" ht="13">
      <c r="B10" s="26" t="s">
        <v>553</v>
      </c>
      <c r="C10" s="20"/>
      <c r="D10" s="223" t="s">
        <v>574</v>
      </c>
      <c r="E10" s="190" t="s">
        <v>59</v>
      </c>
      <c r="F10" s="195"/>
      <c r="G10" s="20"/>
      <c r="H10" s="172"/>
      <c r="I10" s="173"/>
      <c r="J10" s="521"/>
      <c r="K10" s="522"/>
      <c r="L10" s="31"/>
      <c r="M10" s="172"/>
      <c r="N10" s="176"/>
      <c r="O10" s="20"/>
      <c r="P10" s="21"/>
      <c r="Q10" s="20"/>
      <c r="R10" s="20"/>
      <c r="S10" s="20"/>
      <c r="T10" s="20"/>
      <c r="U10" s="20"/>
      <c r="V10" s="20"/>
      <c r="W10" s="20"/>
      <c r="X10" s="177"/>
    </row>
    <row r="11" spans="2:24" ht="13">
      <c r="B11" s="26"/>
      <c r="C11" s="20"/>
      <c r="D11" s="345"/>
      <c r="E11" s="191"/>
      <c r="F11" s="198"/>
      <c r="G11" s="33"/>
      <c r="H11" s="172" t="s">
        <v>60</v>
      </c>
      <c r="I11" s="173"/>
      <c r="J11" s="19" t="s">
        <v>61</v>
      </c>
      <c r="K11" s="20"/>
      <c r="L11" s="21"/>
      <c r="M11" s="172" t="s">
        <v>504</v>
      </c>
      <c r="N11" s="176"/>
      <c r="O11" s="20"/>
      <c r="P11" s="21"/>
      <c r="Q11" s="20" t="s">
        <v>63</v>
      </c>
      <c r="R11" s="20"/>
      <c r="S11" s="20"/>
      <c r="T11" s="20"/>
      <c r="U11" s="20"/>
      <c r="V11" s="20"/>
      <c r="W11" s="20"/>
      <c r="X11" s="177"/>
    </row>
    <row r="12" spans="2:24">
      <c r="B12" s="34" t="s">
        <v>64</v>
      </c>
      <c r="C12" s="20"/>
      <c r="D12" s="345"/>
      <c r="E12" s="190" t="s">
        <v>65</v>
      </c>
      <c r="F12" s="195"/>
      <c r="G12" s="20"/>
      <c r="H12" s="172"/>
      <c r="I12" s="173"/>
      <c r="J12" s="19"/>
      <c r="K12" s="20"/>
      <c r="L12" s="21"/>
      <c r="M12" s="172"/>
      <c r="N12" s="176"/>
      <c r="O12" s="20"/>
      <c r="P12" s="21"/>
      <c r="Q12" s="20"/>
      <c r="R12" s="20"/>
      <c r="S12" s="20"/>
      <c r="T12" s="20"/>
      <c r="U12" s="20"/>
      <c r="V12" s="20"/>
      <c r="W12" s="20"/>
      <c r="X12" s="177"/>
    </row>
    <row r="13" spans="2:24">
      <c r="B13" s="34"/>
      <c r="C13" s="35"/>
      <c r="D13" s="346"/>
      <c r="E13" s="190" t="s">
        <v>66</v>
      </c>
      <c r="F13" s="195"/>
      <c r="G13" s="20"/>
      <c r="H13" s="178"/>
      <c r="I13" s="179"/>
      <c r="J13" s="34"/>
      <c r="K13" s="35"/>
      <c r="L13" s="36"/>
      <c r="M13" s="178"/>
      <c r="N13" s="180"/>
      <c r="O13" s="35"/>
      <c r="P13" s="36"/>
      <c r="Q13" s="35"/>
      <c r="R13" s="35"/>
      <c r="S13" s="35"/>
      <c r="T13" s="35"/>
      <c r="U13" s="35"/>
      <c r="V13" s="35"/>
      <c r="W13" s="35"/>
      <c r="X13" s="181"/>
    </row>
    <row r="14" spans="2:24">
      <c r="B14" s="38" t="s">
        <v>505</v>
      </c>
      <c r="C14" s="39" t="s">
        <v>506</v>
      </c>
      <c r="D14" s="347"/>
      <c r="E14" s="192" t="s">
        <v>507</v>
      </c>
      <c r="F14" s="193"/>
      <c r="G14" s="41" t="s">
        <v>508</v>
      </c>
      <c r="H14" s="70" t="s">
        <v>509</v>
      </c>
      <c r="I14" s="70" t="s">
        <v>72</v>
      </c>
      <c r="J14" s="40" t="s">
        <v>510</v>
      </c>
      <c r="K14" s="40" t="s">
        <v>511</v>
      </c>
      <c r="L14" s="160" t="s">
        <v>512</v>
      </c>
      <c r="M14" s="77" t="s">
        <v>513</v>
      </c>
      <c r="N14" s="77" t="s">
        <v>514</v>
      </c>
      <c r="O14" s="42"/>
      <c r="P14" s="42" t="s">
        <v>515</v>
      </c>
      <c r="Q14" s="38"/>
      <c r="R14" s="38"/>
      <c r="S14" s="38"/>
      <c r="T14" s="38"/>
      <c r="U14" s="38"/>
      <c r="V14" s="38"/>
      <c r="W14" s="38"/>
      <c r="X14" s="43" t="s">
        <v>516</v>
      </c>
    </row>
    <row r="15" spans="2:24" ht="12.75" customHeight="1">
      <c r="B15" s="44"/>
      <c r="C15" s="45"/>
      <c r="D15" s="348"/>
      <c r="E15" s="193" t="s">
        <v>517</v>
      </c>
      <c r="F15" s="276"/>
      <c r="G15" s="46" t="s">
        <v>520</v>
      </c>
      <c r="H15" s="71" t="s">
        <v>521</v>
      </c>
      <c r="I15" s="71" t="s">
        <v>521</v>
      </c>
      <c r="J15" s="41"/>
      <c r="K15" s="41"/>
      <c r="L15" s="105"/>
      <c r="M15" s="71" t="s">
        <v>522</v>
      </c>
      <c r="N15" s="78" t="s">
        <v>522</v>
      </c>
      <c r="O15" s="47"/>
      <c r="P15" s="48" t="s">
        <v>523</v>
      </c>
      <c r="Q15" s="49"/>
      <c r="R15" s="49"/>
      <c r="S15" s="49"/>
      <c r="T15" s="49"/>
      <c r="U15" s="49"/>
      <c r="V15" s="50"/>
      <c r="W15" s="50"/>
      <c r="X15" s="51" t="s">
        <v>76</v>
      </c>
    </row>
    <row r="16" spans="2:24" ht="13.5" customHeight="1">
      <c r="B16" s="105"/>
      <c r="C16" s="116" t="s">
        <v>611</v>
      </c>
      <c r="D16" s="349"/>
      <c r="E16" s="194"/>
      <c r="F16" s="194"/>
      <c r="G16" s="112"/>
      <c r="H16" s="163"/>
      <c r="I16" s="163"/>
      <c r="J16" s="105"/>
      <c r="K16" s="105"/>
      <c r="M16" s="163"/>
      <c r="N16" s="164"/>
      <c r="O16" s="104"/>
      <c r="P16" s="117"/>
      <c r="Q16" s="117"/>
      <c r="R16" s="117"/>
      <c r="S16" s="117"/>
      <c r="T16" s="117"/>
      <c r="U16" s="117"/>
      <c r="V16" s="104"/>
      <c r="W16" s="104"/>
      <c r="X16" s="165"/>
    </row>
    <row r="17" spans="1:27" ht="4.5" customHeight="1">
      <c r="B17" s="105"/>
      <c r="C17" s="116"/>
      <c r="D17" s="349"/>
      <c r="E17" s="194"/>
      <c r="F17" s="194"/>
      <c r="G17" s="153"/>
      <c r="H17" s="163"/>
      <c r="I17" s="163"/>
      <c r="J17" s="105"/>
      <c r="K17" s="105"/>
      <c r="L17" s="105"/>
      <c r="M17" s="163"/>
      <c r="N17" s="164"/>
      <c r="O17" s="104"/>
      <c r="P17" s="117"/>
      <c r="Q17" s="117"/>
      <c r="R17" s="117"/>
      <c r="S17" s="117"/>
      <c r="T17" s="117"/>
      <c r="U17" s="117"/>
      <c r="V17" s="104"/>
      <c r="W17" s="104"/>
      <c r="X17" s="165"/>
    </row>
    <row r="18" spans="1:27" s="224" customFormat="1" ht="20" customHeight="1">
      <c r="A18" s="409"/>
      <c r="B18" s="368"/>
      <c r="C18" s="393" t="s">
        <v>907</v>
      </c>
      <c r="D18" s="369" t="str">
        <f>IF(E18="","",VLOOKUP(C18,Data!$B$5:$L$544,2,FALSE))</f>
        <v/>
      </c>
      <c r="E18" s="403"/>
      <c r="F18" s="411"/>
      <c r="G18" s="341"/>
      <c r="H18" s="369" t="str">
        <f>IF(E18="","",VLOOKUP(C18,Data!$B$5:$L$544,11,FALSE))</f>
        <v/>
      </c>
      <c r="I18" s="525" t="str">
        <f t="shared" ref="I18:I47" si="0">IF(E18&gt;0,E18*H18,"-")</f>
        <v>-</v>
      </c>
      <c r="J18" s="370" t="str">
        <f>IF(E18="","",VLOOKUP(C18,Data!$B$5:$D$544,3,FALSE))</f>
        <v/>
      </c>
      <c r="K18" s="370" t="str">
        <f>IF(E18="","",VLOOKUP(C18,Data!$B$5:$M$544,12,FALSE))</f>
        <v/>
      </c>
      <c r="L18" s="371"/>
      <c r="M18" s="372" t="str">
        <f>IF(E18="","",VLOOKUP(C18,Data!$B$5:$E$544,4,FALSE)*E18)</f>
        <v/>
      </c>
      <c r="N18" s="372" t="str">
        <f>IF(E18="","",VLOOKUP(C18,Data!$B$5:$F$544,5,FALSE)*E18)</f>
        <v/>
      </c>
      <c r="O18" s="524" t="e">
        <f>IF(C18=Data!#REF!,Data!#REF!,(IF(C18=Data!#REF!,Data!#REF!,(IF(C18=Data!#REF!,Data!#REF!,(IF(C18=Data!B275,Data!G275,(IF(C18=Data!B278,Data!G278,(IF(C18=Data!#REF!,Data!#REF!,(IF(C18=Data!#REF!,Data!#REF!,(IF(C18=Data!#REF!,Data!#REF!,Data!#REF!)))))))))))))))&amp;IF(C18=Data!#REF!,Data!#REF!,(IF(C18=Data!#REF!,Data!#REF!,(IF(C18=Data!#REF!,Data!#REF!,(IF(C18=Data!#REF!,Data!#REF!,(IF(C18=Data!#REF!,Data!#REF!,(IF(C18=Data!#REF!,Data!G979,(IF(C18=Data!#REF!,Data!#REF!,(IF(C18=Data!#REF!,Data!#REF!,Data!#REF!)))))))))))))))&amp;IF(C18=Data!B306,Data!G306,(IF(C18=Data!#REF!,Data!#REF!,(IF(C18=Data!#REF!,Data!#REF!,(IF(C18=Data!#REF!,Data!#REF!,(IF(C18=Data!#REF!,Data!#REF!,Data!#REF!)))))))))</f>
        <v>#REF!</v>
      </c>
      <c r="P18" s="373"/>
      <c r="Q18" s="367"/>
      <c r="R18" s="523" t="s">
        <v>531</v>
      </c>
      <c r="S18" s="367"/>
      <c r="T18" s="367"/>
      <c r="U18" s="523"/>
      <c r="V18" s="374"/>
      <c r="W18" s="523"/>
      <c r="X18" s="375" t="str">
        <f>IF(E18="","",VLOOKUP(C18,Data!$B$5:$J$544,9,FALSE)*E18)</f>
        <v/>
      </c>
      <c r="Y18" s="342" t="s">
        <v>484</v>
      </c>
      <c r="AA18" s="224" t="s">
        <v>156</v>
      </c>
    </row>
    <row r="19" spans="1:27" s="224" customFormat="1" ht="20" customHeight="1">
      <c r="A19" s="409">
        <v>3</v>
      </c>
      <c r="B19" s="368">
        <v>1</v>
      </c>
      <c r="C19" s="400" t="s">
        <v>131</v>
      </c>
      <c r="D19" s="369" t="str">
        <f>IF(E19="","",VLOOKUP(C19,Data!$B$5:$L$544,2,FALSE))</f>
        <v>ZV88210</v>
      </c>
      <c r="E19" s="401">
        <v>60</v>
      </c>
      <c r="F19" s="411">
        <v>1</v>
      </c>
      <c r="G19" s="413" t="s">
        <v>525</v>
      </c>
      <c r="H19" s="369">
        <f>IF(E19="","",VLOOKUP(C19,Data!$B$5:$L$544,11,FALSE))</f>
        <v>44.02</v>
      </c>
      <c r="I19" s="525">
        <f t="shared" si="0"/>
        <v>2641.2000000000003</v>
      </c>
      <c r="J19" s="370" t="str">
        <f>IF(E19="","",VLOOKUP(C19,Data!$B$5:$D$544,3,FALSE))</f>
        <v>C/T</v>
      </c>
      <c r="K19" s="370" t="str">
        <f>IF(E19="","",VLOOKUP(C19,Data!$B$5:$M$544,12,FALSE))</f>
        <v>Indonesia</v>
      </c>
      <c r="L19" s="371"/>
      <c r="M19" s="372">
        <f>IF(E19="","",VLOOKUP(C19,Data!$B$5:$E$544,4,FALSE)*E19)</f>
        <v>429</v>
      </c>
      <c r="N19" s="372">
        <f>IF(E19="","",VLOOKUP(C19,Data!$B$5:$F$544,5,FALSE)*E19)</f>
        <v>408</v>
      </c>
      <c r="O19" s="524" t="e">
        <f>IF(C19=Data!#REF!,Data!#REF!,(IF(C19=Data!#REF!,Data!#REF!,(IF(C19=Data!#REF!,Data!#REF!,(IF(C19=Data!B251,Data!G251,(IF(C19=Data!B254,Data!G254,(IF(C19=Data!#REF!,Data!#REF!,(IF(C19=Data!#REF!,Data!#REF!,(IF(C19=Data!#REF!,Data!#REF!,Data!#REF!)))))))))))))))&amp;IF(C19=Data!#REF!,Data!#REF!,(IF(C19=Data!#REF!,Data!#REF!,(IF(C19=Data!#REF!,Data!#REF!,(IF(C19=Data!#REF!,Data!#REF!,(IF(C19=Data!#REF!,Data!#REF!,(IF(C19=Data!#REF!,Data!G955,(IF(C19=Data!#REF!,Data!#REF!,(IF(C19=Data!#REF!,Data!#REF!,Data!#REF!)))))))))))))))&amp;IF(C19=Data!B282,Data!G282,(IF(C19=Data!#REF!,Data!#REF!,(IF(C19=Data!#REF!,Data!#REF!,(IF(C19=Data!#REF!,Data!#REF!,(IF(C19=Data!#REF!,Data!#REF!,Data!#REF!)))))))))</f>
        <v>#REF!</v>
      </c>
      <c r="P19" s="373"/>
      <c r="Q19" s="367"/>
      <c r="R19" s="523" t="s">
        <v>531</v>
      </c>
      <c r="S19" s="367"/>
      <c r="T19" s="367"/>
      <c r="U19" s="523"/>
      <c r="V19" s="374"/>
      <c r="W19" s="523"/>
      <c r="X19" s="375">
        <f>IF(E19="","",VLOOKUP(C19,Data!$B$5:$J$544,9,FALSE)*E19)</f>
        <v>1.296</v>
      </c>
      <c r="Y19" s="342">
        <v>0.17</v>
      </c>
      <c r="AA19" s="224" t="s">
        <v>156</v>
      </c>
    </row>
    <row r="20" spans="1:27" s="224" customFormat="1" ht="20" customHeight="1">
      <c r="A20" s="409"/>
      <c r="B20" s="368"/>
      <c r="C20" s="393" t="s">
        <v>911</v>
      </c>
      <c r="D20" s="369" t="str">
        <f>IF(E20="","",VLOOKUP(C20,Data!$B$5:$L$544,2,FALSE))</f>
        <v/>
      </c>
      <c r="E20" s="403"/>
      <c r="F20" s="411"/>
      <c r="G20" s="341"/>
      <c r="H20" s="369" t="str">
        <f>IF(E20="","",VLOOKUP(C20,Data!$B$5:$L$544,11,FALSE))</f>
        <v/>
      </c>
      <c r="I20" s="525" t="str">
        <f t="shared" si="0"/>
        <v>-</v>
      </c>
      <c r="J20" s="370" t="str">
        <f>IF(E20="","",VLOOKUP(C20,Data!$B$5:$D$544,3,FALSE))</f>
        <v/>
      </c>
      <c r="K20" s="370" t="str">
        <f>IF(E20="","",VLOOKUP(C20,Data!$B$5:$M$544,12,FALSE))</f>
        <v/>
      </c>
      <c r="L20" s="371"/>
      <c r="M20" s="372" t="str">
        <f>IF(E20="","",VLOOKUP(C20,Data!$B$5:$E$544,4,FALSE)*E20)</f>
        <v/>
      </c>
      <c r="N20" s="372" t="str">
        <f>IF(E20="","",VLOOKUP(C20,Data!$B$5:$F$544,5,FALSE)*E20)</f>
        <v/>
      </c>
      <c r="O20" s="524" t="e">
        <f>IF(C20=Data!#REF!,Data!#REF!,(IF(C20=Data!#REF!,Data!#REF!,(IF(C20=Data!#REF!,Data!#REF!,(IF(C20=Data!B277,Data!G277,(IF(C20=Data!B280,Data!G280,(IF(C20=Data!#REF!,Data!#REF!,(IF(C20=Data!#REF!,Data!#REF!,(IF(C20=Data!#REF!,Data!#REF!,Data!#REF!)))))))))))))))&amp;IF(C20=Data!#REF!,Data!#REF!,(IF(C20=Data!#REF!,Data!#REF!,(IF(C20=Data!#REF!,Data!#REF!,(IF(C20=Data!#REF!,Data!#REF!,(IF(C20=Data!#REF!,Data!#REF!,(IF(C20=Data!#REF!,Data!G981,(IF(C20=Data!#REF!,Data!#REF!,(IF(C20=Data!#REF!,Data!#REF!,Data!#REF!)))))))))))))))&amp;IF(C20=Data!B308,Data!G308,(IF(C20=Data!#REF!,Data!#REF!,(IF(C20=Data!#REF!,Data!#REF!,(IF(C20=Data!#REF!,Data!#REF!,(IF(C20=Data!#REF!,Data!#REF!,Data!#REF!)))))))))</f>
        <v>#REF!</v>
      </c>
      <c r="P20" s="373"/>
      <c r="Q20" s="367"/>
      <c r="R20" s="523" t="s">
        <v>531</v>
      </c>
      <c r="S20" s="367"/>
      <c r="T20" s="367"/>
      <c r="U20" s="523"/>
      <c r="V20" s="374"/>
      <c r="W20" s="523"/>
      <c r="X20" s="375" t="str">
        <f>IF(E20="","",VLOOKUP(C20,Data!$B$5:$J$544,9,FALSE)*E20)</f>
        <v/>
      </c>
      <c r="Y20" s="342" t="s">
        <v>484</v>
      </c>
      <c r="AA20" s="224" t="s">
        <v>156</v>
      </c>
    </row>
    <row r="21" spans="1:27" s="224" customFormat="1" ht="20" customHeight="1">
      <c r="A21" s="409">
        <v>3</v>
      </c>
      <c r="B21" s="368">
        <v>2</v>
      </c>
      <c r="C21" s="400" t="s">
        <v>131</v>
      </c>
      <c r="D21" s="369" t="str">
        <f>IF(E21="","",VLOOKUP(C21,Data!$B$5:$L$544,2,FALSE))</f>
        <v>ZV88210</v>
      </c>
      <c r="E21" s="401">
        <v>60</v>
      </c>
      <c r="F21" s="411">
        <v>1</v>
      </c>
      <c r="G21" s="510" t="s">
        <v>526</v>
      </c>
      <c r="H21" s="369">
        <f>IF(E21="","",VLOOKUP(C21,Data!$B$5:$L$544,11,FALSE))</f>
        <v>44.02</v>
      </c>
      <c r="I21" s="525">
        <f t="shared" si="0"/>
        <v>2641.2000000000003</v>
      </c>
      <c r="J21" s="370" t="str">
        <f>IF(E21="","",VLOOKUP(C21,Data!$B$5:$D$544,3,FALSE))</f>
        <v>C/T</v>
      </c>
      <c r="K21" s="370" t="str">
        <f>IF(E21="","",VLOOKUP(C21,Data!$B$5:$M$544,12,FALSE))</f>
        <v>Indonesia</v>
      </c>
      <c r="L21" s="371"/>
      <c r="M21" s="372">
        <f>IF(E21="","",VLOOKUP(C21,Data!$B$5:$E$544,4,FALSE)*E21)</f>
        <v>429</v>
      </c>
      <c r="N21" s="372">
        <f>IF(E21="","",VLOOKUP(C21,Data!$B$5:$F$544,5,FALSE)*E21)</f>
        <v>408</v>
      </c>
      <c r="O21" s="524" t="e">
        <f>IF(C21=Data!#REF!,Data!#REF!,(IF(C21=Data!#REF!,Data!#REF!,(IF(C21=Data!#REF!,Data!#REF!,(IF(C21=Data!B253,Data!G253,(IF(C21=Data!B256,Data!G256,(IF(C21=Data!#REF!,Data!#REF!,(IF(C21=Data!#REF!,Data!#REF!,(IF(C21=Data!#REF!,Data!#REF!,Data!#REF!)))))))))))))))&amp;IF(C21=Data!#REF!,Data!#REF!,(IF(C21=Data!#REF!,Data!#REF!,(IF(C21=Data!#REF!,Data!#REF!,(IF(C21=Data!#REF!,Data!#REF!,(IF(C21=Data!#REF!,Data!#REF!,(IF(C21=Data!#REF!,Data!G957,(IF(C21=Data!#REF!,Data!#REF!,(IF(C21=Data!#REF!,Data!#REF!,Data!#REF!)))))))))))))))&amp;IF(C21=Data!B284,Data!G284,(IF(C21=Data!#REF!,Data!#REF!,(IF(C21=Data!#REF!,Data!#REF!,(IF(C21=Data!#REF!,Data!#REF!,(IF(C21=Data!#REF!,Data!#REF!,Data!#REF!)))))))))</f>
        <v>#REF!</v>
      </c>
      <c r="P21" s="373"/>
      <c r="Q21" s="367"/>
      <c r="R21" s="523" t="s">
        <v>531</v>
      </c>
      <c r="S21" s="367"/>
      <c r="T21" s="367"/>
      <c r="U21" s="523"/>
      <c r="V21" s="374"/>
      <c r="W21" s="523"/>
      <c r="X21" s="375">
        <f>IF(E21="","",VLOOKUP(C21,Data!$B$5:$J$544,9,FALSE)*E21)</f>
        <v>1.296</v>
      </c>
      <c r="Y21" s="342">
        <v>0.17</v>
      </c>
      <c r="AA21" s="224" t="s">
        <v>156</v>
      </c>
    </row>
    <row r="22" spans="1:27" s="224" customFormat="1" ht="20" customHeight="1">
      <c r="A22" s="409"/>
      <c r="B22" s="368"/>
      <c r="C22" s="393" t="s">
        <v>921</v>
      </c>
      <c r="D22" s="369" t="str">
        <f>IF(E22="","",VLOOKUP(C22,Data!$B$5:$L$544,2,FALSE))</f>
        <v/>
      </c>
      <c r="E22" s="403"/>
      <c r="F22" s="411"/>
      <c r="G22" s="341"/>
      <c r="H22" s="369" t="str">
        <f>IF(E22="","",VLOOKUP(C22,Data!$B$5:$L$544,11,FALSE))</f>
        <v/>
      </c>
      <c r="I22" s="525" t="str">
        <f>IF(E22&gt;0,E22*H22,"-")</f>
        <v>-</v>
      </c>
      <c r="J22" s="370" t="str">
        <f>IF(E22="","",VLOOKUP(C22,Data!$B$5:$D$544,3,FALSE))</f>
        <v/>
      </c>
      <c r="K22" s="370" t="str">
        <f>IF(E22="","",VLOOKUP(C22,Data!$B$5:$M$544,12,FALSE))</f>
        <v/>
      </c>
      <c r="L22" s="371"/>
      <c r="M22" s="372" t="str">
        <f>IF(E22="","",VLOOKUP(C22,Data!$B$5:$E$544,4,FALSE)*E22)</f>
        <v/>
      </c>
      <c r="N22" s="372" t="str">
        <f>IF(E22="","",VLOOKUP(C22,Data!$B$5:$F$544,5,FALSE)*E22)</f>
        <v/>
      </c>
      <c r="O22" s="524" t="e">
        <f>IF(C22=Data!#REF!,Data!#REF!,(IF(C22=Data!#REF!,Data!#REF!,(IF(C22=Data!#REF!,Data!#REF!,(IF(C22=Data!B277,Data!G277,(IF(C22=Data!B280,Data!G280,(IF(C22=Data!#REF!,Data!#REF!,(IF(C22=Data!#REF!,Data!#REF!,(IF(C22=Data!#REF!,Data!#REF!,Data!#REF!)))))))))))))))&amp;IF(C22=Data!#REF!,Data!#REF!,(IF(C22=Data!#REF!,Data!#REF!,(IF(C22=Data!#REF!,Data!#REF!,(IF(C22=Data!#REF!,Data!#REF!,(IF(C22=Data!#REF!,Data!#REF!,(IF(C22=Data!#REF!,Data!G981,(IF(C22=Data!#REF!,Data!#REF!,(IF(C22=Data!#REF!,Data!#REF!,Data!#REF!)))))))))))))))&amp;IF(C22=Data!B308,Data!G308,(IF(C22=Data!#REF!,Data!#REF!,(IF(C22=Data!#REF!,Data!#REF!,(IF(C22=Data!#REF!,Data!#REF!,(IF(C22=Data!#REF!,Data!#REF!,Data!#REF!)))))))))</f>
        <v>#REF!</v>
      </c>
      <c r="P22" s="373"/>
      <c r="Q22" s="367"/>
      <c r="R22" s="523" t="s">
        <v>531</v>
      </c>
      <c r="S22" s="367"/>
      <c r="T22" s="367"/>
      <c r="U22" s="523"/>
      <c r="V22" s="374"/>
      <c r="W22" s="523"/>
      <c r="X22" s="375" t="str">
        <f>IF(E22="","",VLOOKUP(C22,Data!$B$5:$J$544,9,FALSE)*E22)</f>
        <v/>
      </c>
      <c r="Y22" s="342" t="s">
        <v>484</v>
      </c>
      <c r="AA22" s="224" t="s">
        <v>156</v>
      </c>
    </row>
    <row r="23" spans="1:27" s="224" customFormat="1" ht="20" customHeight="1">
      <c r="A23" s="409">
        <v>3</v>
      </c>
      <c r="B23" s="368" t="s">
        <v>918</v>
      </c>
      <c r="C23" s="400" t="s">
        <v>132</v>
      </c>
      <c r="D23" s="369" t="str">
        <f>IF(E23="","",VLOOKUP(C23,Data!$B$5:$L$544,2,FALSE))</f>
        <v>ZV88230</v>
      </c>
      <c r="E23" s="404">
        <v>63</v>
      </c>
      <c r="F23" s="411"/>
      <c r="G23" s="510" t="s">
        <v>533</v>
      </c>
      <c r="H23" s="369">
        <f>IF(E23="","",VLOOKUP(C23,Data!$B$5:$L$544,11,FALSE))</f>
        <v>38.19</v>
      </c>
      <c r="I23" s="525">
        <f>IF(E23&gt;0,E23*H23,"-")</f>
        <v>2405.9699999999998</v>
      </c>
      <c r="J23" s="370" t="str">
        <f>IF(E23="","",VLOOKUP(C23,Data!$B$5:$D$544,3,FALSE))</f>
        <v>C/T</v>
      </c>
      <c r="K23" s="370" t="str">
        <f>IF(E23="","",VLOOKUP(C23,Data!$B$5:$M$544,12,FALSE))</f>
        <v>Indonesia</v>
      </c>
      <c r="L23" s="371"/>
      <c r="M23" s="372">
        <f>IF(E23="","",VLOOKUP(C23,Data!$B$5:$E$544,4,FALSE)*E23)</f>
        <v>303.02999999999997</v>
      </c>
      <c r="N23" s="372">
        <f>IF(E23="","",VLOOKUP(C23,Data!$B$5:$F$544,5,FALSE)*E23)</f>
        <v>277.20000000000005</v>
      </c>
      <c r="O23" s="524" t="e">
        <f>IF(C23=Data!#REF!,Data!#REF!,(IF(C23=Data!#REF!,Data!#REF!,(IF(C23=Data!#REF!,Data!#REF!,(IF(C23=Data!B253,Data!G253,(IF(C23=Data!B256,Data!G256,(IF(C23=Data!#REF!,Data!#REF!,(IF(C23=Data!#REF!,Data!#REF!,(IF(C23=Data!#REF!,Data!#REF!,Data!#REF!)))))))))))))))&amp;IF(C23=Data!#REF!,Data!#REF!,(IF(C23=Data!#REF!,Data!#REF!,(IF(C23=Data!#REF!,Data!#REF!,(IF(C23=Data!#REF!,Data!#REF!,(IF(C23=Data!#REF!,Data!#REF!,(IF(C23=Data!#REF!,Data!G957,(IF(C23=Data!#REF!,Data!#REF!,(IF(C23=Data!#REF!,Data!#REF!,Data!#REF!)))))))))))))))&amp;IF(C23=Data!B284,Data!G284,(IF(C23=Data!#REF!,Data!#REF!,(IF(C23=Data!#REF!,Data!#REF!,(IF(C23=Data!#REF!,Data!#REF!,(IF(C23=Data!#REF!,Data!#REF!,Data!#REF!)))))))))</f>
        <v>#REF!</v>
      </c>
      <c r="P23" s="373"/>
      <c r="Q23" s="367"/>
      <c r="R23" s="523" t="s">
        <v>531</v>
      </c>
      <c r="S23" s="367"/>
      <c r="T23" s="367"/>
      <c r="U23" s="523"/>
      <c r="V23" s="374"/>
      <c r="W23" s="523"/>
      <c r="X23" s="375">
        <f>IF(E23="","",VLOOKUP(C23,Data!$B$5:$J$544,9,FALSE)*E23)</f>
        <v>0.73709999999999998</v>
      </c>
      <c r="Y23" s="342">
        <v>0.17</v>
      </c>
      <c r="AA23" s="224" t="s">
        <v>156</v>
      </c>
    </row>
    <row r="24" spans="1:27" s="224" customFormat="1" ht="20" customHeight="1">
      <c r="A24" s="409"/>
      <c r="B24" s="368"/>
      <c r="C24" s="393" t="s">
        <v>915</v>
      </c>
      <c r="D24" s="369" t="str">
        <f>IF(E24="","",VLOOKUP(C24,Data!$B$5:$L$544,2,FALSE))</f>
        <v/>
      </c>
      <c r="E24" s="404"/>
      <c r="F24" s="411"/>
      <c r="G24" s="341"/>
      <c r="H24" s="369" t="str">
        <f>IF(E24="","",VLOOKUP(C24,Data!$B$5:$L$544,11,FALSE))</f>
        <v/>
      </c>
      <c r="I24" s="525" t="str">
        <f t="shared" si="0"/>
        <v>-</v>
      </c>
      <c r="J24" s="370" t="str">
        <f>IF(E24="","",VLOOKUP(C24,Data!$B$5:$D$544,3,FALSE))</f>
        <v/>
      </c>
      <c r="K24" s="370" t="str">
        <f>IF(E24="","",VLOOKUP(C24,Data!$B$5:$M$544,12,FALSE))</f>
        <v/>
      </c>
      <c r="L24" s="371"/>
      <c r="M24" s="372" t="str">
        <f>IF(E24="","",VLOOKUP(C24,Data!$B$5:$E$544,4,FALSE)*E24)</f>
        <v/>
      </c>
      <c r="N24" s="372" t="str">
        <f>IF(E24="","",VLOOKUP(C24,Data!$B$5:$F$544,5,FALSE)*E24)</f>
        <v/>
      </c>
      <c r="O24" s="524" t="e">
        <f>IF(C24=Data!#REF!,Data!#REF!,(IF(C24=Data!#REF!,Data!#REF!,(IF(C24=Data!#REF!,Data!#REF!,(IF(C24=Data!B277,Data!G277,(IF(C24=Data!B280,Data!G280,(IF(C24=Data!#REF!,Data!#REF!,(IF(C24=Data!#REF!,Data!#REF!,(IF(C24=Data!#REF!,Data!#REF!,Data!#REF!)))))))))))))))&amp;IF(C24=Data!#REF!,Data!#REF!,(IF(C24=Data!#REF!,Data!#REF!,(IF(C24=Data!#REF!,Data!#REF!,(IF(C24=Data!#REF!,Data!#REF!,(IF(C24=Data!#REF!,Data!#REF!,(IF(C24=Data!#REF!,Data!G981,(IF(C24=Data!#REF!,Data!#REF!,(IF(C24=Data!#REF!,Data!#REF!,Data!#REF!)))))))))))))))&amp;IF(C24=Data!B308,Data!G308,(IF(C24=Data!#REF!,Data!#REF!,(IF(C24=Data!#REF!,Data!#REF!,(IF(C24=Data!#REF!,Data!#REF!,(IF(C24=Data!#REF!,Data!#REF!,Data!#REF!)))))))))</f>
        <v>#REF!</v>
      </c>
      <c r="P24" s="373"/>
      <c r="Q24" s="367"/>
      <c r="R24" s="523" t="s">
        <v>531</v>
      </c>
      <c r="S24" s="367"/>
      <c r="T24" s="367"/>
      <c r="U24" s="523"/>
      <c r="V24" s="374"/>
      <c r="W24" s="523"/>
      <c r="X24" s="375" t="str">
        <f>IF(E24="","",VLOOKUP(C24,Data!$B$5:$J$544,9,FALSE)*E24)</f>
        <v/>
      </c>
      <c r="Y24" s="342" t="s">
        <v>484</v>
      </c>
      <c r="AA24" s="224" t="s">
        <v>156</v>
      </c>
    </row>
    <row r="25" spans="1:27" s="224" customFormat="1" ht="20" customHeight="1">
      <c r="A25" s="409"/>
      <c r="B25" s="368">
        <v>5</v>
      </c>
      <c r="C25" s="400" t="s">
        <v>651</v>
      </c>
      <c r="D25" s="369" t="str">
        <f>IF(E25="","",VLOOKUP(C25,Data!$B$5:$L$544,2,FALSE))</f>
        <v>ZX39170</v>
      </c>
      <c r="E25" s="403">
        <v>5</v>
      </c>
      <c r="F25" s="411">
        <v>1</v>
      </c>
      <c r="G25" s="341"/>
      <c r="H25" s="369">
        <f>IF(E25="","",VLOOKUP(C25,Data!$B$5:$L$544,11,FALSE))</f>
        <v>128.04</v>
      </c>
      <c r="I25" s="525">
        <f t="shared" si="0"/>
        <v>640.19999999999993</v>
      </c>
      <c r="J25" s="370" t="str">
        <f>IF(E25="","",VLOOKUP(C25,Data!$B$5:$D$544,3,FALSE))</f>
        <v>C/T</v>
      </c>
      <c r="K25" s="370" t="str">
        <f>IF(E25="","",VLOOKUP(C25,Data!$B$5:$M$544,12,FALSE))</f>
        <v>Indonesia</v>
      </c>
      <c r="L25" s="371"/>
      <c r="M25" s="372">
        <f>IF(E25="","",VLOOKUP(C25,Data!$B$5:$E$544,4,FALSE)*E25)</f>
        <v>15</v>
      </c>
      <c r="N25" s="372">
        <f>IF(E25="","",VLOOKUP(C25,Data!$B$5:$F$544,5,FALSE)*E25)</f>
        <v>10</v>
      </c>
      <c r="O25" s="524" t="e">
        <f>IF(C25=Data!#REF!,Data!#REF!,(IF(C25=Data!#REF!,Data!#REF!,(IF(C25=Data!#REF!,Data!#REF!,(IF(C25=Data!B275,Data!G275,(IF(C25=Data!B278,Data!G278,(IF(C25=Data!#REF!,Data!#REF!,(IF(C25=Data!#REF!,Data!#REF!,(IF(C25=Data!#REF!,Data!#REF!,Data!#REF!)))))))))))))))&amp;IF(C25=Data!#REF!,Data!#REF!,(IF(C25=Data!#REF!,Data!#REF!,(IF(C25=Data!#REF!,Data!#REF!,(IF(C25=Data!#REF!,Data!#REF!,(IF(C25=Data!#REF!,Data!#REF!,(IF(C25=Data!#REF!,Data!G979,(IF(C25=Data!#REF!,Data!#REF!,(IF(C25=Data!#REF!,Data!#REF!,Data!#REF!)))))))))))))))&amp;IF(C25=Data!B306,Data!G306,(IF(C25=Data!#REF!,Data!#REF!,(IF(C25=Data!#REF!,Data!#REF!,(IF(C25=Data!#REF!,Data!#REF!,(IF(C25=Data!#REF!,Data!#REF!,Data!#REF!)))))))))</f>
        <v>#REF!</v>
      </c>
      <c r="P25" s="373"/>
      <c r="Q25" s="367"/>
      <c r="R25" s="523" t="s">
        <v>531</v>
      </c>
      <c r="S25" s="367"/>
      <c r="T25" s="367"/>
      <c r="U25" s="523"/>
      <c r="V25" s="374"/>
      <c r="W25" s="523"/>
      <c r="X25" s="375">
        <f>IF(E25="","",VLOOKUP(C25,Data!$B$5:$J$544,9,FALSE)*E25)</f>
        <v>0.155</v>
      </c>
      <c r="Y25" s="342" t="s">
        <v>484</v>
      </c>
      <c r="AA25" s="224" t="s">
        <v>156</v>
      </c>
    </row>
    <row r="26" spans="1:27" s="224" customFormat="1" ht="20" customHeight="1">
      <c r="A26" s="203"/>
      <c r="B26" s="368"/>
      <c r="C26" s="396" t="s">
        <v>923</v>
      </c>
      <c r="D26" s="369" t="str">
        <f>IF(E26="","",VLOOKUP(C26,Data!$B$5:$L$544,2,FALSE))</f>
        <v/>
      </c>
      <c r="E26" s="401"/>
      <c r="F26" s="411"/>
      <c r="G26" s="510"/>
      <c r="H26" s="369" t="str">
        <f>IF(E26="","",VLOOKUP(C26,Data!$B$5:$L$544,11,FALSE))</f>
        <v/>
      </c>
      <c r="I26" s="525" t="str">
        <f t="shared" si="0"/>
        <v>-</v>
      </c>
      <c r="J26" s="370" t="str">
        <f>IF(E26="","",VLOOKUP(C26,Data!$B$5:$D$544,3,FALSE))</f>
        <v/>
      </c>
      <c r="K26" s="370" t="str">
        <f>IF(E26="","",VLOOKUP(C26,Data!$B$5:$M$544,12,FALSE))</f>
        <v/>
      </c>
      <c r="L26" s="371"/>
      <c r="M26" s="372" t="str">
        <f>IF(E26="","",VLOOKUP(C26,Data!$B$5:$E$544,4,FALSE)*E26)</f>
        <v/>
      </c>
      <c r="N26" s="372" t="str">
        <f>IF(E26="","",VLOOKUP(C26,Data!$B$5:$F$544,5,FALSE)*E26)</f>
        <v/>
      </c>
      <c r="O26" s="524" t="e">
        <f>IF(C26=Data!#REF!,Data!#REF!,(IF(C26=Data!#REF!,Data!#REF!,(IF(C26=Data!#REF!,Data!#REF!,(IF(C26=Data!B220,Data!G220,(IF(C26=Data!B223,Data!G223,(IF(C26=Data!#REF!,Data!#REF!,(IF(C26=Data!#REF!,Data!#REF!,(IF(C26=Data!#REF!,Data!#REF!,Data!#REF!)))))))))))))))&amp;IF(C26=Data!#REF!,Data!#REF!,(IF(C26=Data!#REF!,Data!#REF!,(IF(C26=Data!#REF!,Data!#REF!,(IF(C26=Data!#REF!,Data!#REF!,(IF(C26=Data!#REF!,Data!#REF!,(IF(C26=Data!#REF!,Data!G924,(IF(C26=Data!#REF!,Data!#REF!,(IF(C26=Data!#REF!,Data!#REF!,Data!#REF!)))))))))))))))&amp;IF(C26=Data!B251,Data!G251,(IF(C26=Data!#REF!,Data!#REF!,(IF(C26=Data!#REF!,Data!#REF!,(IF(C26=Data!#REF!,Data!#REF!,(IF(C26=Data!#REF!,Data!#REF!,Data!#REF!)))))))))</f>
        <v>#REF!</v>
      </c>
      <c r="P26" s="373"/>
      <c r="Q26" s="367"/>
      <c r="R26" s="523" t="s">
        <v>531</v>
      </c>
      <c r="S26" s="367"/>
      <c r="T26" s="367"/>
      <c r="U26" s="523"/>
      <c r="V26" s="374"/>
      <c r="W26" s="523"/>
      <c r="X26" s="375" t="str">
        <f>IF(E26="","",VLOOKUP(C26,Data!$B$5:$J$544,9,FALSE)*E26)</f>
        <v/>
      </c>
      <c r="Y26" s="342">
        <v>0.17</v>
      </c>
      <c r="AA26" s="224" t="s">
        <v>156</v>
      </c>
    </row>
    <row r="27" spans="1:27" s="224" customFormat="1" ht="20" customHeight="1">
      <c r="A27" s="203"/>
      <c r="B27" s="399">
        <v>6</v>
      </c>
      <c r="C27" s="395" t="s">
        <v>618</v>
      </c>
      <c r="D27" s="369" t="str">
        <f>IF(E27="","",VLOOKUP(C27,Data!$B$5:$L$544,2,FALSE))</f>
        <v>WW08990</v>
      </c>
      <c r="E27" s="401">
        <v>50</v>
      </c>
      <c r="F27" s="411"/>
      <c r="G27" s="510"/>
      <c r="H27" s="369">
        <f>IF(E27="","",VLOOKUP(C27,Data!$B$5:$L$544,11,FALSE))</f>
        <v>24.65</v>
      </c>
      <c r="I27" s="525">
        <f t="shared" si="0"/>
        <v>1232.5</v>
      </c>
      <c r="J27" s="370" t="str">
        <f>IF(E27="","",VLOOKUP(C27,Data!$B$5:$D$544,3,FALSE))</f>
        <v>C/T</v>
      </c>
      <c r="K27" s="370" t="str">
        <f>IF(E27="","",VLOOKUP(C27,Data!$B$5:$M$544,12,FALSE))</f>
        <v>Indonesia</v>
      </c>
      <c r="L27" s="371"/>
      <c r="M27" s="372">
        <f>IF(E27="","",VLOOKUP(C27,Data!$B$5:$E$544,4,FALSE)*E27)</f>
        <v>110.00000000000001</v>
      </c>
      <c r="N27" s="372">
        <f>IF(E27="","",VLOOKUP(C27,Data!$B$5:$F$544,5,FALSE)*E27)</f>
        <v>50</v>
      </c>
      <c r="O27" s="524" t="e">
        <f>IF(C27=Data!#REF!,Data!#REF!,(IF(C27=Data!#REF!,Data!#REF!,(IF(C27=Data!#REF!,Data!#REF!,(IF(C27=Data!B174,Data!G174,(IF(C27=Data!B179,Data!G179,(IF(C27=Data!#REF!,Data!#REF!,(IF(C27=Data!#REF!,Data!#REF!,(IF(C27=Data!#REF!,Data!#REF!,Data!#REF!)))))))))))))))&amp;IF(C27=Data!#REF!,Data!#REF!,(IF(C27=Data!#REF!,Data!#REF!,(IF(C27=Data!#REF!,Data!#REF!,(IF(C27=Data!#REF!,Data!#REF!,(IF(C27=Data!#REF!,Data!#REF!,(IF(C27=Data!#REF!,Data!G889,(IF(C27=Data!#REF!,Data!#REF!,(IF(C27=Data!#REF!,Data!#REF!,Data!#REF!)))))))))))))))&amp;IF(C27=Data!B216,Data!G216,(IF(C27=Data!#REF!,Data!#REF!,(IF(C27=Data!#REF!,Data!#REF!,(IF(C27=Data!#REF!,Data!#REF!,(IF(C27=Data!#REF!,Data!#REF!,Data!#REF!)))))))))</f>
        <v>#REF!</v>
      </c>
      <c r="P27" s="373"/>
      <c r="Q27" s="367"/>
      <c r="R27" s="523" t="s">
        <v>531</v>
      </c>
      <c r="S27" s="367"/>
      <c r="T27" s="367"/>
      <c r="U27" s="523"/>
      <c r="V27" s="374"/>
      <c r="W27" s="523"/>
      <c r="X27" s="375">
        <f>IF(E27="","",VLOOKUP(C27,Data!$B$5:$J$544,9,FALSE)*E27)</f>
        <v>0.17</v>
      </c>
      <c r="Y27" s="342">
        <v>0.17</v>
      </c>
      <c r="AA27" s="224" t="s">
        <v>156</v>
      </c>
    </row>
    <row r="28" spans="1:27" s="224" customFormat="1" ht="20" customHeight="1">
      <c r="A28" s="203"/>
      <c r="B28" s="399"/>
      <c r="C28" s="395" t="s">
        <v>617</v>
      </c>
      <c r="D28" s="369" t="str">
        <f>IF(E28="","",VLOOKUP(C28,Data!$B$5:$L$544,2,FALSE))</f>
        <v>WW08970</v>
      </c>
      <c r="E28" s="401">
        <v>50</v>
      </c>
      <c r="F28" s="411"/>
      <c r="G28" s="510"/>
      <c r="H28" s="369">
        <f>IF(E28="","",VLOOKUP(C28,Data!$B$5:$L$544,11,FALSE))</f>
        <v>24.65</v>
      </c>
      <c r="I28" s="525">
        <f t="shared" si="0"/>
        <v>1232.5</v>
      </c>
      <c r="J28" s="370" t="str">
        <f>IF(E28="","",VLOOKUP(C28,Data!$B$5:$D$544,3,FALSE))</f>
        <v>C/T</v>
      </c>
      <c r="K28" s="370" t="str">
        <f>IF(E28="","",VLOOKUP(C28,Data!$B$5:$M$544,12,FALSE))</f>
        <v>Indonesia</v>
      </c>
      <c r="L28" s="371"/>
      <c r="M28" s="372">
        <f>IF(E28="","",VLOOKUP(C28,Data!$B$5:$E$544,4,FALSE)*E28)</f>
        <v>0</v>
      </c>
      <c r="N28" s="372">
        <f>IF(E28="","",VLOOKUP(C28,Data!$B$5:$F$544,5,FALSE)*E28)</f>
        <v>50</v>
      </c>
      <c r="O28" s="524" t="e">
        <f>IF(C28=Data!#REF!,Data!#REF!,(IF(C28=Data!#REF!,Data!#REF!,(IF(C28=Data!#REF!,Data!#REF!,(IF(C28=Data!B175,Data!G175,(IF(C28=Data!B189,Data!G189,(IF(C28=Data!#REF!,Data!#REF!,(IF(C28=Data!#REF!,Data!#REF!,(IF(C28=Data!#REF!,Data!#REF!,Data!#REF!)))))))))))))))&amp;IF(C28=Data!#REF!,Data!#REF!,(IF(C28=Data!#REF!,Data!#REF!,(IF(C28=Data!#REF!,Data!#REF!,(IF(C28=Data!#REF!,Data!#REF!,(IF(C28=Data!#REF!,Data!#REF!,(IF(C28=Data!#REF!,Data!G890,(IF(C28=Data!#REF!,Data!#REF!,(IF(C28=Data!#REF!,Data!#REF!,Data!#REF!)))))))))))))))&amp;IF(C28=Data!B217,Data!G217,(IF(C28=Data!#REF!,Data!#REF!,(IF(C28=Data!#REF!,Data!#REF!,(IF(C28=Data!#REF!,Data!#REF!,(IF(C28=Data!#REF!,Data!#REF!,Data!#REF!)))))))))</f>
        <v>#REF!</v>
      </c>
      <c r="P28" s="373"/>
      <c r="Q28" s="367"/>
      <c r="R28" s="523" t="s">
        <v>531</v>
      </c>
      <c r="S28" s="367"/>
      <c r="T28" s="367"/>
      <c r="U28" s="523"/>
      <c r="V28" s="374"/>
      <c r="W28" s="523"/>
      <c r="X28" s="375">
        <f>IF(E28="","",VLOOKUP(C28,Data!$B$5:$J$544,9,FALSE)*E28)</f>
        <v>0.17</v>
      </c>
      <c r="Y28" s="342">
        <v>0.17</v>
      </c>
      <c r="AA28" s="224" t="s">
        <v>156</v>
      </c>
    </row>
    <row r="29" spans="1:27" s="224" customFormat="1" ht="20" customHeight="1">
      <c r="A29" s="203"/>
      <c r="B29" s="399" t="s">
        <v>913</v>
      </c>
      <c r="C29" s="395" t="s">
        <v>619</v>
      </c>
      <c r="D29" s="369" t="str">
        <f>IF(E29="","",VLOOKUP(C29,Data!$B$5:$L$544,2,FALSE))</f>
        <v>WW09120</v>
      </c>
      <c r="E29" s="401">
        <v>100</v>
      </c>
      <c r="F29" s="411"/>
      <c r="G29" s="510"/>
      <c r="H29" s="369">
        <f>IF(E29="","",VLOOKUP(C29,Data!$B$5:$L$544,11,FALSE))</f>
        <v>25.11</v>
      </c>
      <c r="I29" s="525">
        <f t="shared" si="0"/>
        <v>2511</v>
      </c>
      <c r="J29" s="370" t="str">
        <f>IF(E29="","",VLOOKUP(C29,Data!$B$5:$D$544,3,FALSE))</f>
        <v>C/T</v>
      </c>
      <c r="K29" s="370" t="str">
        <f>IF(E29="","",VLOOKUP(C29,Data!$B$5:$M$544,12,FALSE))</f>
        <v>Indonesia</v>
      </c>
      <c r="L29" s="371"/>
      <c r="M29" s="372">
        <f>IF(E29="","",VLOOKUP(C29,Data!$B$5:$E$544,4,FALSE)*E29)</f>
        <v>150</v>
      </c>
      <c r="N29" s="372">
        <f>IF(E29="","",VLOOKUP(C29,Data!$B$5:$F$544,5,FALSE)*E29)</f>
        <v>65</v>
      </c>
      <c r="O29" s="524" t="e">
        <f>IF(C29=Data!#REF!,Data!#REF!,(IF(C29=Data!#REF!,Data!#REF!,(IF(C29=Data!#REF!,Data!#REF!,(IF(C29=Data!B176,Data!G176,(IF(C29=Data!B190,Data!G190,(IF(C29=Data!#REF!,Data!#REF!,(IF(C29=Data!#REF!,Data!#REF!,(IF(C29=Data!#REF!,Data!#REF!,Data!#REF!)))))))))))))))&amp;IF(C29=Data!#REF!,Data!#REF!,(IF(C29=Data!#REF!,Data!#REF!,(IF(C29=Data!#REF!,Data!#REF!,(IF(C29=Data!#REF!,Data!#REF!,(IF(C29=Data!#REF!,Data!#REF!,(IF(C29=Data!#REF!,Data!G891,(IF(C29=Data!#REF!,Data!#REF!,(IF(C29=Data!#REF!,Data!#REF!,Data!#REF!)))))))))))))))&amp;IF(C29=Data!B218,Data!G218,(IF(C29=Data!#REF!,Data!#REF!,(IF(C29=Data!#REF!,Data!#REF!,(IF(C29=Data!#REF!,Data!#REF!,(IF(C29=Data!#REF!,Data!#REF!,Data!#REF!)))))))))</f>
        <v>#REF!</v>
      </c>
      <c r="P29" s="373"/>
      <c r="Q29" s="367"/>
      <c r="R29" s="523" t="s">
        <v>531</v>
      </c>
      <c r="S29" s="367"/>
      <c r="T29" s="367"/>
      <c r="U29" s="523"/>
      <c r="V29" s="374"/>
      <c r="W29" s="523"/>
      <c r="X29" s="375">
        <f>IF(E29="","",VLOOKUP(C29,Data!$B$5:$J$544,9,FALSE)*E29)</f>
        <v>0.39400000000000002</v>
      </c>
      <c r="Y29" s="342">
        <v>0.17</v>
      </c>
      <c r="AA29" s="224" t="s">
        <v>156</v>
      </c>
    </row>
    <row r="30" spans="1:27" s="224" customFormat="1" ht="20" customHeight="1">
      <c r="A30" s="203"/>
      <c r="B30" s="399"/>
      <c r="C30" s="395" t="s">
        <v>620</v>
      </c>
      <c r="D30" s="369" t="str">
        <f>IF(E30="","",VLOOKUP(C30,Data!$B$5:$L$544,2,FALSE))</f>
        <v>WW09130</v>
      </c>
      <c r="E30" s="401">
        <v>100</v>
      </c>
      <c r="F30" s="411"/>
      <c r="G30" s="510"/>
      <c r="H30" s="369">
        <f>IF(E30="","",VLOOKUP(C30,Data!$B$5:$L$544,11,FALSE))</f>
        <v>25.11</v>
      </c>
      <c r="I30" s="525">
        <f t="shared" si="0"/>
        <v>2511</v>
      </c>
      <c r="J30" s="370" t="str">
        <f>IF(E30="","",VLOOKUP(C30,Data!$B$5:$D$544,3,FALSE))</f>
        <v>C/T</v>
      </c>
      <c r="K30" s="370" t="str">
        <f>IF(E30="","",VLOOKUP(C30,Data!$B$5:$M$544,12,FALSE))</f>
        <v>Indonesia</v>
      </c>
      <c r="L30" s="371"/>
      <c r="M30" s="372">
        <f>IF(E30="","",VLOOKUP(C30,Data!$B$5:$E$544,4,FALSE)*E30)</f>
        <v>0</v>
      </c>
      <c r="N30" s="372">
        <f>IF(E30="","",VLOOKUP(C30,Data!$B$5:$F$544,5,FALSE)*E30)</f>
        <v>65</v>
      </c>
      <c r="O30" s="524" t="e">
        <f>IF(C30=Data!#REF!,Data!#REF!,(IF(C30=Data!#REF!,Data!#REF!,(IF(C30=Data!#REF!,Data!#REF!,(IF(C30=Data!B179,Data!G179,(IF(C30=Data!B191,Data!G191,(IF(C30=Data!#REF!,Data!#REF!,(IF(C30=Data!#REF!,Data!#REF!,(IF(C30=Data!#REF!,Data!#REF!,Data!#REF!)))))))))))))))&amp;IF(C30=Data!#REF!,Data!#REF!,(IF(C30=Data!#REF!,Data!#REF!,(IF(C30=Data!#REF!,Data!#REF!,(IF(C30=Data!#REF!,Data!#REF!,(IF(C30=Data!#REF!,Data!#REF!,(IF(C30=Data!#REF!,Data!G892,(IF(C30=Data!#REF!,Data!#REF!,(IF(C30=Data!#REF!,Data!#REF!,Data!#REF!)))))))))))))))&amp;IF(C30=Data!B219,Data!G219,(IF(C30=Data!#REF!,Data!#REF!,(IF(C30=Data!#REF!,Data!#REF!,(IF(C30=Data!#REF!,Data!#REF!,(IF(C30=Data!#REF!,Data!#REF!,Data!#REF!)))))))))</f>
        <v>#REF!</v>
      </c>
      <c r="P30" s="373"/>
      <c r="Q30" s="367"/>
      <c r="R30" s="523" t="s">
        <v>531</v>
      </c>
      <c r="S30" s="367"/>
      <c r="T30" s="367"/>
      <c r="U30" s="523"/>
      <c r="V30" s="374"/>
      <c r="W30" s="523"/>
      <c r="X30" s="375">
        <f>IF(E30="","",VLOOKUP(C30,Data!$B$5:$J$544,9,FALSE)*E30)</f>
        <v>0.39400000000000002</v>
      </c>
      <c r="Y30" s="342">
        <v>0.17</v>
      </c>
      <c r="AA30" s="224" t="s">
        <v>156</v>
      </c>
    </row>
    <row r="31" spans="1:27" s="224" customFormat="1" ht="20" customHeight="1">
      <c r="A31" s="203"/>
      <c r="B31" s="399" t="s">
        <v>928</v>
      </c>
      <c r="C31" s="395" t="s">
        <v>336</v>
      </c>
      <c r="D31" s="369" t="str">
        <f>IF(E31="","",VLOOKUP(C31,Data!$B$5:$L$544,2,FALSE))</f>
        <v>WY71980</v>
      </c>
      <c r="E31" s="401">
        <v>120</v>
      </c>
      <c r="F31" s="411">
        <v>6</v>
      </c>
      <c r="G31" s="510"/>
      <c r="H31" s="369">
        <f>IF(E31="","",VLOOKUP(C31,Data!$B$5:$L$544,11,FALSE))</f>
        <v>128.6</v>
      </c>
      <c r="I31" s="525">
        <f t="shared" si="0"/>
        <v>15432</v>
      </c>
      <c r="J31" s="370" t="str">
        <f>IF(E31="","",VLOOKUP(C31,Data!$B$5:$D$544,3,FALSE))</f>
        <v>C/T</v>
      </c>
      <c r="K31" s="370" t="str">
        <f>IF(E31="","",VLOOKUP(C31,Data!$B$5:$M$544,12,FALSE))</f>
        <v>Indonesia</v>
      </c>
      <c r="L31" s="371"/>
      <c r="M31" s="372">
        <f>IF(E31="","",VLOOKUP(C31,Data!$B$5:$E$544,4,FALSE)*E31)</f>
        <v>792</v>
      </c>
      <c r="N31" s="372">
        <f>IF(E31="","",VLOOKUP(C31,Data!$B$5:$F$544,5,FALSE)*E31)</f>
        <v>780</v>
      </c>
      <c r="O31" s="524" t="e">
        <f>IF(C31=Data!#REF!,Data!#REF!,(IF(C31=Data!#REF!,Data!#REF!,(IF(C31=Data!#REF!,Data!#REF!,(IF(C31=Data!B179,Data!G179,(IF(C31=Data!B191,Data!G191,(IF(C31=Data!#REF!,Data!#REF!,(IF(C31=Data!#REF!,Data!#REF!,(IF(C31=Data!#REF!,Data!#REF!,Data!#REF!)))))))))))))))&amp;IF(C31=Data!#REF!,Data!#REF!,(IF(C31=Data!#REF!,Data!#REF!,(IF(C31=Data!#REF!,Data!#REF!,(IF(C31=Data!#REF!,Data!#REF!,(IF(C31=Data!#REF!,Data!#REF!,(IF(C31=Data!#REF!,Data!G892,(IF(C31=Data!#REF!,Data!#REF!,(IF(C31=Data!#REF!,Data!#REF!,Data!#REF!)))))))))))))))&amp;IF(C31=Data!B219,Data!G219,(IF(C31=Data!#REF!,Data!#REF!,(IF(C31=Data!#REF!,Data!#REF!,(IF(C31=Data!#REF!,Data!#REF!,(IF(C31=Data!#REF!,Data!#REF!,Data!#REF!)))))))))</f>
        <v>#REF!</v>
      </c>
      <c r="P31" s="373"/>
      <c r="Q31" s="367"/>
      <c r="R31" s="523" t="s">
        <v>531</v>
      </c>
      <c r="S31" s="367"/>
      <c r="T31" s="367"/>
      <c r="U31" s="523"/>
      <c r="V31" s="374"/>
      <c r="W31" s="523"/>
      <c r="X31" s="375">
        <f>IF(E31="","",VLOOKUP(C31,Data!$B$5:$J$544,9,FALSE)*E31)</f>
        <v>1.6102799999999999</v>
      </c>
      <c r="Y31" s="342">
        <v>0.17</v>
      </c>
      <c r="AA31" s="224" t="s">
        <v>156</v>
      </c>
    </row>
    <row r="32" spans="1:27" s="224" customFormat="1" ht="20" customHeight="1">
      <c r="A32" s="203"/>
      <c r="B32" s="399" t="s">
        <v>904</v>
      </c>
      <c r="C32" s="395" t="s">
        <v>14</v>
      </c>
      <c r="D32" s="369" t="str">
        <f>IF(E32="","",VLOOKUP(C32,Data!$B$5:$L$544,2,FALSE))</f>
        <v>ZA34830</v>
      </c>
      <c r="E32" s="401">
        <v>20</v>
      </c>
      <c r="F32" s="411"/>
      <c r="G32" s="510"/>
      <c r="H32" s="369">
        <f>IF(E32="","",VLOOKUP(C32,Data!$B$5:$L$544,11,FALSE))</f>
        <v>117.38</v>
      </c>
      <c r="I32" s="525">
        <f t="shared" si="0"/>
        <v>2347.6</v>
      </c>
      <c r="J32" s="370" t="str">
        <f>IF(E32="","",VLOOKUP(C32,Data!$B$5:$D$544,3,FALSE))</f>
        <v>C/T</v>
      </c>
      <c r="K32" s="370" t="str">
        <f>IF(E32="","",VLOOKUP(C32,Data!$B$5:$M$544,12,FALSE))</f>
        <v>Indonesia</v>
      </c>
      <c r="L32" s="371"/>
      <c r="M32" s="372">
        <f>IF(E32="","",VLOOKUP(C32,Data!$B$5:$E$544,4,FALSE)*E32)</f>
        <v>102</v>
      </c>
      <c r="N32" s="372">
        <f>IF(E32="","",VLOOKUP(C32,Data!$B$5:$F$544,5,FALSE)*E32)</f>
        <v>90</v>
      </c>
      <c r="O32" s="524" t="e">
        <f>IF(C32=Data!#REF!,Data!#REF!,(IF(C32=Data!#REF!,Data!#REF!,(IF(C32=Data!#REF!,Data!#REF!,(IF(C32=Data!B189,Data!G189,(IF(C32=Data!B192,Data!G192,(IF(C32=Data!#REF!,Data!#REF!,(IF(C32=Data!#REF!,Data!#REF!,(IF(C32=Data!#REF!,Data!#REF!,Data!#REF!)))))))))))))))&amp;IF(C32=Data!#REF!,Data!#REF!,(IF(C32=Data!#REF!,Data!#REF!,(IF(C32=Data!#REF!,Data!#REF!,(IF(C32=Data!#REF!,Data!#REF!,(IF(C32=Data!#REF!,Data!#REF!,(IF(C32=Data!#REF!,Data!G893,(IF(C32=Data!#REF!,Data!#REF!,(IF(C32=Data!#REF!,Data!#REF!,Data!#REF!)))))))))))))))&amp;IF(C32=Data!B220,Data!G220,(IF(C32=Data!#REF!,Data!#REF!,(IF(C32=Data!#REF!,Data!#REF!,(IF(C32=Data!#REF!,Data!#REF!,(IF(C32=Data!#REF!,Data!#REF!,Data!#REF!)))))))))</f>
        <v>#REF!</v>
      </c>
      <c r="P32" s="373"/>
      <c r="Q32" s="367"/>
      <c r="R32" s="523" t="s">
        <v>531</v>
      </c>
      <c r="S32" s="367"/>
      <c r="T32" s="367"/>
      <c r="U32" s="523"/>
      <c r="V32" s="374"/>
      <c r="W32" s="523"/>
      <c r="X32" s="375">
        <f>IF(E32="","",VLOOKUP(C32,Data!$B$5:$J$544,9,FALSE)*E32)</f>
        <v>1.1619999999999999</v>
      </c>
      <c r="Y32" s="342">
        <v>0.17</v>
      </c>
      <c r="AA32" s="224" t="s">
        <v>156</v>
      </c>
    </row>
    <row r="33" spans="1:27" s="224" customFormat="1" ht="20" customHeight="1">
      <c r="A33" s="203"/>
      <c r="B33" s="399">
        <v>17</v>
      </c>
      <c r="C33" s="395" t="s">
        <v>11</v>
      </c>
      <c r="D33" s="369" t="str">
        <f>IF(E33="","",VLOOKUP(C33,Data!$B$5:$L$544,2,FALSE))</f>
        <v>ZG74800</v>
      </c>
      <c r="E33" s="401">
        <v>150</v>
      </c>
      <c r="F33" s="411">
        <v>1</v>
      </c>
      <c r="G33" s="510"/>
      <c r="H33" s="369">
        <f>IF(E33="","",VLOOKUP(C33,Data!$B$5:$L$544,11,FALSE))</f>
        <v>13.71</v>
      </c>
      <c r="I33" s="525">
        <f t="shared" si="0"/>
        <v>2056.5</v>
      </c>
      <c r="J33" s="370" t="str">
        <f>IF(E33="","",VLOOKUP(C33,Data!$B$5:$D$544,3,FALSE))</f>
        <v>C/T</v>
      </c>
      <c r="K33" s="370" t="str">
        <f>IF(E33="","",VLOOKUP(C33,Data!$B$5:$M$544,12,FALSE))</f>
        <v>Indonesia</v>
      </c>
      <c r="L33" s="371"/>
      <c r="M33" s="372">
        <f>IF(E33="","",VLOOKUP(C33,Data!$B$5:$E$544,4,FALSE)*E33)</f>
        <v>325</v>
      </c>
      <c r="N33" s="372">
        <f>IF(E33="","",VLOOKUP(C33,Data!$B$5:$F$544,5,FALSE)*E33)</f>
        <v>300</v>
      </c>
      <c r="O33" s="524" t="e">
        <f>IF(C33=Data!#REF!,Data!#REF!,(IF(C33=Data!#REF!,Data!#REF!,(IF(C33=Data!#REF!,Data!#REF!,(IF(C33=Data!B190,Data!G190,(IF(C33=Data!B193,Data!G193,(IF(C33=Data!#REF!,Data!#REF!,(IF(C33=Data!#REF!,Data!#REF!,(IF(C33=Data!#REF!,Data!#REF!,Data!#REF!)))))))))))))))&amp;IF(C33=Data!#REF!,Data!#REF!,(IF(C33=Data!#REF!,Data!#REF!,(IF(C33=Data!#REF!,Data!#REF!,(IF(C33=Data!#REF!,Data!#REF!,(IF(C33=Data!#REF!,Data!#REF!,(IF(C33=Data!#REF!,Data!G894,(IF(C33=Data!#REF!,Data!#REF!,(IF(C33=Data!#REF!,Data!#REF!,Data!#REF!)))))))))))))))&amp;IF(C33=Data!B221,Data!G221,(IF(C33=Data!#REF!,Data!#REF!,(IF(C33=Data!#REF!,Data!#REF!,(IF(C33=Data!#REF!,Data!#REF!,(IF(C33=Data!#REF!,Data!#REF!,Data!#REF!)))))))))</f>
        <v>#REF!</v>
      </c>
      <c r="P33" s="373"/>
      <c r="Q33" s="367"/>
      <c r="R33" s="523" t="s">
        <v>531</v>
      </c>
      <c r="S33" s="367"/>
      <c r="T33" s="367"/>
      <c r="U33" s="523"/>
      <c r="V33" s="374"/>
      <c r="W33" s="523"/>
      <c r="X33" s="375">
        <f>IF(E33="","",VLOOKUP(C33,Data!$B$5:$J$544,9,FALSE)*E33)</f>
        <v>1.2</v>
      </c>
      <c r="Y33" s="342">
        <v>0.17</v>
      </c>
      <c r="AA33" s="224" t="s">
        <v>156</v>
      </c>
    </row>
    <row r="34" spans="1:27" s="224" customFormat="1" ht="20" customHeight="1">
      <c r="A34" s="203"/>
      <c r="B34" s="399" t="s">
        <v>922</v>
      </c>
      <c r="C34" s="395" t="s">
        <v>134</v>
      </c>
      <c r="D34" s="369" t="str">
        <f>IF(E34="","",VLOOKUP(C34,Data!$B$5:$L$544,2,FALSE))</f>
        <v>ZV88250</v>
      </c>
      <c r="E34" s="401">
        <v>192</v>
      </c>
      <c r="F34" s="411">
        <v>3</v>
      </c>
      <c r="G34" s="406"/>
      <c r="H34" s="369">
        <f>IF(E34="","",VLOOKUP(C34,Data!$B$5:$L$544,11,FALSE))</f>
        <v>96.46</v>
      </c>
      <c r="I34" s="525">
        <f t="shared" si="0"/>
        <v>18520.32</v>
      </c>
      <c r="J34" s="370" t="str">
        <f>IF(E34="","",VLOOKUP(C34,Data!$B$5:$D$544,3,FALSE))</f>
        <v>C/T</v>
      </c>
      <c r="K34" s="370" t="str">
        <f>IF(E34="","",VLOOKUP(C34,Data!$B$5:$M$544,12,FALSE))</f>
        <v>Indonesia</v>
      </c>
      <c r="L34" s="371"/>
      <c r="M34" s="372">
        <f>IF(E34="","",VLOOKUP(C34,Data!$B$5:$E$544,4,FALSE)*E34)</f>
        <v>871.68000000000006</v>
      </c>
      <c r="N34" s="372">
        <f>IF(E34="","",VLOOKUP(C34,Data!$B$5:$F$544,5,FALSE)*E34)</f>
        <v>806.40000000000009</v>
      </c>
      <c r="O34" s="524" t="e">
        <f>IF(C34=Data!#REF!,Data!#REF!,(IF(C34=Data!#REF!,Data!#REF!,(IF(C34=Data!#REF!,Data!#REF!,(IF(C34=Data!B193,Data!G193,(IF(C34=Data!B196,Data!G196,(IF(C34=Data!#REF!,Data!#REF!,(IF(C34=Data!#REF!,Data!#REF!,(IF(C34=Data!#REF!,Data!#REF!,Data!#REF!)))))))))))))))&amp;IF(C34=Data!#REF!,Data!#REF!,(IF(C34=Data!#REF!,Data!#REF!,(IF(C34=Data!#REF!,Data!#REF!,(IF(C34=Data!#REF!,Data!#REF!,(IF(C34=Data!#REF!,Data!#REF!,(IF(C34=Data!#REF!,Data!G897,(IF(C34=Data!#REF!,Data!#REF!,(IF(C34=Data!#REF!,Data!#REF!,Data!#REF!)))))))))))))))&amp;IF(C34=Data!B224,Data!G224,(IF(C34=Data!#REF!,Data!#REF!,(IF(C34=Data!#REF!,Data!#REF!,(IF(C34=Data!#REF!,Data!#REF!,(IF(C34=Data!#REF!,Data!#REF!,Data!#REF!)))))))))</f>
        <v>#REF!</v>
      </c>
      <c r="P34" s="373"/>
      <c r="Q34" s="367"/>
      <c r="R34" s="523" t="s">
        <v>531</v>
      </c>
      <c r="S34" s="367"/>
      <c r="T34" s="367"/>
      <c r="U34" s="523"/>
      <c r="V34" s="374"/>
      <c r="W34" s="523"/>
      <c r="X34" s="375">
        <f>IF(E34="","",VLOOKUP(C34,Data!$B$5:$J$544,9,FALSE)*E34)</f>
        <v>2.496</v>
      </c>
      <c r="Y34" s="342">
        <v>0.17</v>
      </c>
      <c r="AA34" s="224" t="s">
        <v>156</v>
      </c>
    </row>
    <row r="35" spans="1:27" s="224" customFormat="1" ht="20" customHeight="1">
      <c r="A35" s="203"/>
      <c r="B35" s="368" t="s">
        <v>929</v>
      </c>
      <c r="C35" s="400" t="s">
        <v>635</v>
      </c>
      <c r="D35" s="369" t="str">
        <f>IF(E35="","",VLOOKUP(C35,Data!$B$5:$L$544,2,FALSE))</f>
        <v>ZX16730</v>
      </c>
      <c r="E35" s="394">
        <v>90</v>
      </c>
      <c r="F35" s="411">
        <v>1</v>
      </c>
      <c r="G35" s="406"/>
      <c r="H35" s="369">
        <f>IF(E35="","",VLOOKUP(C35,Data!$B$5:$L$544,11,FALSE))</f>
        <v>73.209999999999994</v>
      </c>
      <c r="I35" s="525">
        <f t="shared" si="0"/>
        <v>6588.9</v>
      </c>
      <c r="J35" s="370" t="str">
        <f>IF(E35="","",VLOOKUP(C35,Data!$B$5:$D$544,3,FALSE))</f>
        <v>C/T</v>
      </c>
      <c r="K35" s="370" t="str">
        <f>IF(E35="","",VLOOKUP(C35,Data!$B$5:$M$544,12,FALSE))</f>
        <v>Indonesia</v>
      </c>
      <c r="L35" s="371"/>
      <c r="M35" s="372">
        <f>IF(E35="","",VLOOKUP(C35,Data!$B$5:$E$544,4,FALSE)*E35)</f>
        <v>135</v>
      </c>
      <c r="N35" s="372">
        <f>IF(E35="","",VLOOKUP(C35,Data!$B$5:$F$544,5,FALSE)*E35)</f>
        <v>90</v>
      </c>
      <c r="O35" s="524" t="e">
        <f>IF(C35=Data!#REF!,Data!#REF!,(IF(C35=Data!#REF!,Data!#REF!,(IF(C35=Data!#REF!,Data!#REF!,(IF(C35=Data!B190,Data!G190,(IF(C35=Data!B193,Data!G193,(IF(C35=Data!#REF!,Data!#REF!,(IF(C35=Data!#REF!,Data!#REF!,(IF(C35=Data!#REF!,Data!#REF!,Data!#REF!)))))))))))))))&amp;IF(C35=Data!#REF!,Data!#REF!,(IF(C35=Data!#REF!,Data!#REF!,(IF(C35=Data!#REF!,Data!#REF!,(IF(C35=Data!#REF!,Data!#REF!,(IF(C35=Data!#REF!,Data!#REF!,(IF(C35=Data!#REF!,Data!G894,(IF(C35=Data!#REF!,Data!#REF!,(IF(C35=Data!#REF!,Data!#REF!,Data!#REF!)))))))))))))))&amp;IF(C35=Data!B221,Data!G221,(IF(C35=Data!#REF!,Data!#REF!,(IF(C35=Data!#REF!,Data!#REF!,(IF(C35=Data!#REF!,Data!#REF!,(IF(C35=Data!#REF!,Data!#REF!,Data!#REF!)))))))))</f>
        <v>#REF!</v>
      </c>
      <c r="P35" s="373"/>
      <c r="Q35" s="367"/>
      <c r="R35" s="523" t="s">
        <v>531</v>
      </c>
      <c r="S35" s="367"/>
      <c r="T35" s="367"/>
      <c r="U35" s="523"/>
      <c r="V35" s="374"/>
      <c r="W35" s="523"/>
      <c r="X35" s="375">
        <f>IF(E35="","",VLOOKUP(C35,Data!$B$5:$J$544,9,FALSE)*E35)</f>
        <v>0.84600000000000009</v>
      </c>
      <c r="Y35" s="342">
        <v>0.17</v>
      </c>
      <c r="AA35" s="224" t="s">
        <v>156</v>
      </c>
    </row>
    <row r="36" spans="1:27" s="224" customFormat="1" ht="20" customHeight="1">
      <c r="A36" s="203"/>
      <c r="B36" s="368"/>
      <c r="C36" s="396" t="s">
        <v>924</v>
      </c>
      <c r="D36" s="369" t="str">
        <f>IF(E36="","",VLOOKUP(C36,Data!$B$5:$L$544,2,FALSE))</f>
        <v/>
      </c>
      <c r="E36" s="401"/>
      <c r="F36" s="411"/>
      <c r="G36" s="406"/>
      <c r="H36" s="369" t="str">
        <f>IF(E36="","",VLOOKUP(C36,Data!$B$5:$L$544,11,FALSE))</f>
        <v/>
      </c>
      <c r="I36" s="525" t="str">
        <f t="shared" si="0"/>
        <v>-</v>
      </c>
      <c r="J36" s="370" t="str">
        <f>IF(E36="","",VLOOKUP(C36,Data!$B$5:$D$544,3,FALSE))</f>
        <v/>
      </c>
      <c r="K36" s="370" t="str">
        <f>IF(E36="","",VLOOKUP(C36,Data!$B$5:$M$544,12,FALSE))</f>
        <v/>
      </c>
      <c r="L36" s="371"/>
      <c r="M36" s="372" t="str">
        <f>IF(E36="","",VLOOKUP(C36,Data!$B$5:$E$544,4,FALSE)*E36)</f>
        <v/>
      </c>
      <c r="N36" s="372" t="str">
        <f>IF(E36="","",VLOOKUP(C36,Data!$B$5:$F$544,5,FALSE)*E36)</f>
        <v/>
      </c>
      <c r="O36" s="524" t="e">
        <f>IF(C36=Data!#REF!,Data!#REF!,(IF(C36=Data!#REF!,Data!#REF!,(IF(C36=Data!#REF!,Data!#REF!,(IF(C36=Data!B228,Data!G228,(IF(C36=Data!B231,Data!G231,(IF(C36=Data!#REF!,Data!#REF!,(IF(C36=Data!#REF!,Data!#REF!,(IF(C36=Data!#REF!,Data!#REF!,Data!#REF!)))))))))))))))&amp;IF(C36=Data!#REF!,Data!#REF!,(IF(C36=Data!#REF!,Data!#REF!,(IF(C36=Data!#REF!,Data!#REF!,(IF(C36=Data!#REF!,Data!#REF!,(IF(C36=Data!#REF!,Data!#REF!,(IF(C36=Data!#REF!,Data!G932,(IF(C36=Data!#REF!,Data!#REF!,(IF(C36=Data!#REF!,Data!#REF!,Data!#REF!)))))))))))))))&amp;IF(C36=Data!B259,Data!G259,(IF(C36=Data!#REF!,Data!#REF!,(IF(C36=Data!#REF!,Data!#REF!,(IF(C36=Data!#REF!,Data!#REF!,(IF(C36=Data!#REF!,Data!#REF!,Data!#REF!)))))))))</f>
        <v>#REF!</v>
      </c>
      <c r="P36" s="373"/>
      <c r="Q36" s="367"/>
      <c r="R36" s="523" t="s">
        <v>531</v>
      </c>
      <c r="S36" s="367"/>
      <c r="T36" s="367"/>
      <c r="U36" s="523"/>
      <c r="V36" s="374"/>
      <c r="W36" s="523"/>
      <c r="X36" s="375" t="str">
        <f>IF(E36="","",VLOOKUP(C36,Data!$B$5:$J$544,9,FALSE)*E36)</f>
        <v/>
      </c>
      <c r="Y36" s="342">
        <v>0.17</v>
      </c>
      <c r="AA36" s="224" t="s">
        <v>156</v>
      </c>
    </row>
    <row r="37" spans="1:27" s="224" customFormat="1" ht="20" customHeight="1">
      <c r="A37" s="203"/>
      <c r="B37" s="399" t="s">
        <v>930</v>
      </c>
      <c r="C37" s="395" t="s">
        <v>615</v>
      </c>
      <c r="D37" s="369" t="str">
        <f>IF(E37="","",VLOOKUP(C37,Data!$B$5:$L$544,2,FALSE))</f>
        <v>WW08930</v>
      </c>
      <c r="E37" s="401">
        <v>100</v>
      </c>
      <c r="F37" s="411"/>
      <c r="G37" s="406"/>
      <c r="H37" s="369">
        <f>IF(E37="","",VLOOKUP(C37,Data!$B$5:$L$544,11,FALSE))</f>
        <v>24.7</v>
      </c>
      <c r="I37" s="525">
        <f t="shared" si="0"/>
        <v>2470</v>
      </c>
      <c r="J37" s="370" t="str">
        <f>IF(E37="","",VLOOKUP(C37,Data!$B$5:$D$544,3,FALSE))</f>
        <v>C/T</v>
      </c>
      <c r="K37" s="370" t="str">
        <f>IF(E37="","",VLOOKUP(C37,Data!$B$5:$M$544,12,FALSE))</f>
        <v>Indonesia</v>
      </c>
      <c r="L37" s="371"/>
      <c r="M37" s="372">
        <f>IF(E37="","",VLOOKUP(C37,Data!$B$5:$E$544,4,FALSE)*E37)</f>
        <v>220.00000000000003</v>
      </c>
      <c r="N37" s="372">
        <f>IF(E37="","",VLOOKUP(C37,Data!$B$5:$F$544,5,FALSE)*E37)</f>
        <v>100</v>
      </c>
      <c r="O37" s="524" t="e">
        <f>IF(C37=Data!#REF!,Data!#REF!,(IF(C37=Data!#REF!,Data!#REF!,(IF(C37=Data!#REF!,Data!#REF!,(IF(C37=Data!B199,Data!G199,(IF(C37=Data!B202,Data!G202,(IF(C37=Data!#REF!,Data!#REF!,(IF(C37=Data!#REF!,Data!#REF!,(IF(C37=Data!#REF!,Data!#REF!,Data!#REF!)))))))))))))))&amp;IF(C37=Data!#REF!,Data!#REF!,(IF(C37=Data!#REF!,Data!#REF!,(IF(C37=Data!#REF!,Data!#REF!,(IF(C37=Data!#REF!,Data!#REF!,(IF(C37=Data!#REF!,Data!#REF!,(IF(C37=Data!#REF!,Data!G903,(IF(C37=Data!#REF!,Data!#REF!,(IF(C37=Data!#REF!,Data!#REF!,Data!#REF!)))))))))))))))&amp;IF(C37=Data!B230,Data!G230,(IF(C37=Data!#REF!,Data!#REF!,(IF(C37=Data!#REF!,Data!#REF!,(IF(C37=Data!#REF!,Data!#REF!,(IF(C37=Data!#REF!,Data!#REF!,Data!#REF!)))))))))</f>
        <v>#REF!</v>
      </c>
      <c r="P37" s="373"/>
      <c r="Q37" s="367"/>
      <c r="R37" s="523" t="s">
        <v>531</v>
      </c>
      <c r="S37" s="367"/>
      <c r="T37" s="367"/>
      <c r="U37" s="523"/>
      <c r="V37" s="374"/>
      <c r="W37" s="523"/>
      <c r="X37" s="375">
        <f>IF(E37="","",VLOOKUP(C37,Data!$B$5:$J$544,9,FALSE)*E37)</f>
        <v>0.34</v>
      </c>
      <c r="Y37" s="342">
        <v>0.17</v>
      </c>
      <c r="AA37" s="224" t="s">
        <v>156</v>
      </c>
    </row>
    <row r="38" spans="1:27" s="224" customFormat="1" ht="20" customHeight="1">
      <c r="A38" s="203"/>
      <c r="B38" s="399"/>
      <c r="C38" s="395" t="s">
        <v>616</v>
      </c>
      <c r="D38" s="369" t="str">
        <f>IF(E38="","",VLOOKUP(C38,Data!$B$5:$L$544,2,FALSE))</f>
        <v>WW08960</v>
      </c>
      <c r="E38" s="401">
        <v>100</v>
      </c>
      <c r="F38" s="411"/>
      <c r="G38" s="406"/>
      <c r="H38" s="369">
        <f>IF(E38="","",VLOOKUP(C38,Data!$B$5:$L$544,11,FALSE))</f>
        <v>24.7</v>
      </c>
      <c r="I38" s="525">
        <f t="shared" si="0"/>
        <v>2470</v>
      </c>
      <c r="J38" s="370" t="str">
        <f>IF(E38="","",VLOOKUP(C38,Data!$B$5:$D$544,3,FALSE))</f>
        <v>C/T</v>
      </c>
      <c r="K38" s="370" t="str">
        <f>IF(E38="","",VLOOKUP(C38,Data!$B$5:$M$544,12,FALSE))</f>
        <v>Indonesia</v>
      </c>
      <c r="L38" s="371"/>
      <c r="M38" s="372">
        <f>IF(E38="","",VLOOKUP(C38,Data!$B$5:$E$544,4,FALSE)*E38)</f>
        <v>0</v>
      </c>
      <c r="N38" s="372">
        <f>IF(E38="","",VLOOKUP(C38,Data!$B$5:$F$544,5,FALSE)*E38)</f>
        <v>100</v>
      </c>
      <c r="O38" s="524" t="e">
        <f>IF(C38=Data!#REF!,Data!#REF!,(IF(C38=Data!#REF!,Data!#REF!,(IF(C38=Data!#REF!,Data!#REF!,(IF(C38=Data!B189,Data!G189,(IF(C38=Data!B192,Data!G192,(IF(C38=Data!#REF!,Data!#REF!,(IF(C38=Data!#REF!,Data!#REF!,(IF(C38=Data!#REF!,Data!#REF!,Data!#REF!)))))))))))))))&amp;IF(C38=Data!#REF!,Data!#REF!,(IF(C38=Data!#REF!,Data!#REF!,(IF(C38=Data!#REF!,Data!#REF!,(IF(C38=Data!#REF!,Data!#REF!,(IF(C38=Data!#REF!,Data!#REF!,(IF(C38=Data!#REF!,Data!G893,(IF(C38=Data!#REF!,Data!#REF!,(IF(C38=Data!#REF!,Data!#REF!,Data!#REF!)))))))))))))))&amp;IF(C38=Data!B220,Data!G220,(IF(C38=Data!#REF!,Data!#REF!,(IF(C38=Data!#REF!,Data!#REF!,(IF(C38=Data!#REF!,Data!#REF!,(IF(C38=Data!#REF!,Data!#REF!,Data!#REF!)))))))))</f>
        <v>#REF!</v>
      </c>
      <c r="P38" s="373"/>
      <c r="Q38" s="367"/>
      <c r="R38" s="523" t="s">
        <v>531</v>
      </c>
      <c r="S38" s="367"/>
      <c r="T38" s="367"/>
      <c r="U38" s="523"/>
      <c r="V38" s="374"/>
      <c r="W38" s="523"/>
      <c r="X38" s="375">
        <f>IF(E38="","",VLOOKUP(C38,Data!$B$5:$J$544,9,FALSE)*E38)</f>
        <v>0.34</v>
      </c>
      <c r="Y38" s="342">
        <v>0.17</v>
      </c>
      <c r="AA38" s="224" t="s">
        <v>156</v>
      </c>
    </row>
    <row r="39" spans="1:27" s="224" customFormat="1" ht="20" customHeight="1">
      <c r="A39" s="203"/>
      <c r="B39" s="399">
        <v>32</v>
      </c>
      <c r="C39" s="395" t="s">
        <v>569</v>
      </c>
      <c r="D39" s="369" t="str">
        <f>IF(E39="","",VLOOKUP(C39,Data!$B$5:$L$544,2,FALSE))</f>
        <v>ZG74810</v>
      </c>
      <c r="E39" s="401">
        <v>150</v>
      </c>
      <c r="F39" s="411">
        <v>1</v>
      </c>
      <c r="G39" s="406"/>
      <c r="H39" s="369">
        <f>IF(E39="","",VLOOKUP(C39,Data!$B$5:$L$544,11,FALSE))</f>
        <v>13.22</v>
      </c>
      <c r="I39" s="525">
        <f>IF(E39&gt;0,E39*H39,"-")</f>
        <v>1983</v>
      </c>
      <c r="J39" s="370" t="str">
        <f>IF(E39="","",VLOOKUP(C39,Data!$B$5:$D$544,3,FALSE))</f>
        <v>C/T</v>
      </c>
      <c r="K39" s="370" t="str">
        <f>IF(E39="","",VLOOKUP(C39,Data!$B$5:$M$544,12,FALSE))</f>
        <v>Indonesia</v>
      </c>
      <c r="L39" s="371"/>
      <c r="M39" s="372">
        <f>IF(E39="","",VLOOKUP(C39,Data!$B$5:$E$544,4,FALSE)*E39)</f>
        <v>325</v>
      </c>
      <c r="N39" s="372">
        <f>IF(E39="","",VLOOKUP(C39,Data!$B$5:$F$544,5,FALSE)*E39)</f>
        <v>300</v>
      </c>
      <c r="O39" s="524" t="e">
        <f>IF(C39=Data!#REF!,Data!#REF!,(IF(C39=Data!#REF!,Data!#REF!,(IF(C39=Data!#REF!,Data!#REF!,(IF(C39=Data!B191,Data!G191,(IF(C39=Data!B194,Data!G194,(IF(C39=Data!#REF!,Data!#REF!,(IF(C39=Data!#REF!,Data!#REF!,(IF(C39=Data!#REF!,Data!#REF!,Data!#REF!)))))))))))))))&amp;IF(C39=Data!#REF!,Data!#REF!,(IF(C39=Data!#REF!,Data!#REF!,(IF(C39=Data!#REF!,Data!#REF!,(IF(C39=Data!#REF!,Data!#REF!,(IF(C39=Data!#REF!,Data!#REF!,(IF(C39=Data!#REF!,Data!G895,(IF(C39=Data!#REF!,Data!#REF!,(IF(C39=Data!#REF!,Data!#REF!,Data!#REF!)))))))))))))))&amp;IF(C39=Data!B222,Data!G222,(IF(C39=Data!#REF!,Data!#REF!,(IF(C39=Data!#REF!,Data!#REF!,(IF(C39=Data!#REF!,Data!#REF!,(IF(C39=Data!#REF!,Data!#REF!,Data!#REF!)))))))))</f>
        <v>#REF!</v>
      </c>
      <c r="P39" s="373"/>
      <c r="Q39" s="367"/>
      <c r="R39" s="523" t="s">
        <v>531</v>
      </c>
      <c r="S39" s="367"/>
      <c r="T39" s="367"/>
      <c r="U39" s="523"/>
      <c r="V39" s="374"/>
      <c r="W39" s="523"/>
      <c r="X39" s="375">
        <f>IF(E39="","",VLOOKUP(C39,Data!$B$5:$J$544,9,FALSE)*E39)</f>
        <v>1.2</v>
      </c>
      <c r="Y39" s="342">
        <v>0.17</v>
      </c>
      <c r="AA39" s="224" t="s">
        <v>156</v>
      </c>
    </row>
    <row r="40" spans="1:27" s="224" customFormat="1" ht="20" customHeight="1">
      <c r="A40" s="203"/>
      <c r="B40" s="399">
        <v>33</v>
      </c>
      <c r="C40" s="395" t="s">
        <v>126</v>
      </c>
      <c r="D40" s="369" t="str">
        <f>IF(E40="","",VLOOKUP(C40,Data!$B$5:$L$544,2,FALSE))</f>
        <v>ZV88160</v>
      </c>
      <c r="E40" s="401">
        <v>2</v>
      </c>
      <c r="F40" s="411"/>
      <c r="G40" s="406"/>
      <c r="H40" s="369">
        <f>IF(E40="","",VLOOKUP(C40,Data!$B$5:$L$544,11,FALSE))</f>
        <v>57.4</v>
      </c>
      <c r="I40" s="525">
        <f>IF(E40&gt;0,E40*H40,"-")</f>
        <v>114.8</v>
      </c>
      <c r="J40" s="370" t="str">
        <f>IF(E40="","",VLOOKUP(C40,Data!$B$5:$D$544,3,FALSE))</f>
        <v>C/T</v>
      </c>
      <c r="K40" s="370" t="str">
        <f>IF(E40="","",VLOOKUP(C40,Data!$B$5:$M$544,12,FALSE))</f>
        <v>Indonesia</v>
      </c>
      <c r="L40" s="371"/>
      <c r="M40" s="372">
        <f>IF(E40="","",VLOOKUP(C40,Data!$B$5:$E$544,4,FALSE)*E40)</f>
        <v>14.919999999999998</v>
      </c>
      <c r="N40" s="372">
        <f>IF(E40="","",VLOOKUP(C40,Data!$B$5:$F$544,5,FALSE)*E40)</f>
        <v>9.1999999999999993</v>
      </c>
      <c r="O40" s="524" t="e">
        <f>IF(C40=Data!#REF!,Data!#REF!,(IF(C40=Data!#REF!,Data!#REF!,(IF(C40=Data!#REF!,Data!#REF!,(IF(C40=Data!B191,Data!G191,(IF(C40=Data!B194,Data!G194,(IF(C40=Data!#REF!,Data!#REF!,(IF(C40=Data!#REF!,Data!#REF!,(IF(C40=Data!#REF!,Data!#REF!,Data!#REF!)))))))))))))))&amp;IF(C40=Data!#REF!,Data!#REF!,(IF(C40=Data!#REF!,Data!#REF!,(IF(C40=Data!#REF!,Data!#REF!,(IF(C40=Data!#REF!,Data!#REF!,(IF(C40=Data!#REF!,Data!#REF!,(IF(C40=Data!#REF!,Data!G895,(IF(C40=Data!#REF!,Data!#REF!,(IF(C40=Data!#REF!,Data!#REF!,Data!#REF!)))))))))))))))&amp;IF(C40=Data!B222,Data!G222,(IF(C40=Data!#REF!,Data!#REF!,(IF(C40=Data!#REF!,Data!#REF!,(IF(C40=Data!#REF!,Data!#REF!,(IF(C40=Data!#REF!,Data!#REF!,Data!#REF!)))))))))</f>
        <v>#REF!</v>
      </c>
      <c r="P40" s="373"/>
      <c r="Q40" s="367"/>
      <c r="R40" s="523" t="s">
        <v>531</v>
      </c>
      <c r="S40" s="367"/>
      <c r="T40" s="367"/>
      <c r="U40" s="523"/>
      <c r="V40" s="374"/>
      <c r="W40" s="523"/>
      <c r="X40" s="375">
        <f>IF(E40="","",VLOOKUP(C40,Data!$B$5:$J$544,9,FALSE)*E40)</f>
        <v>2.3400000000000001E-2</v>
      </c>
      <c r="Y40" s="342">
        <v>0.17</v>
      </c>
      <c r="AA40" s="224" t="s">
        <v>156</v>
      </c>
    </row>
    <row r="41" spans="1:27" s="224" customFormat="1" ht="20" customHeight="1">
      <c r="A41" s="203"/>
      <c r="B41" s="399" t="s">
        <v>931</v>
      </c>
      <c r="C41" s="395" t="s">
        <v>128</v>
      </c>
      <c r="D41" s="369" t="str">
        <f>IF(E41="","",VLOOKUP(C41,Data!$B$5:$L$544,2,FALSE))</f>
        <v>ZV88180</v>
      </c>
      <c r="E41" s="401">
        <v>280</v>
      </c>
      <c r="F41" s="411">
        <v>7</v>
      </c>
      <c r="G41" s="406"/>
      <c r="H41" s="369">
        <f>IF(E41="","",VLOOKUP(C41,Data!$B$5:$L$544,11,FALSE))</f>
        <v>44.63</v>
      </c>
      <c r="I41" s="525">
        <f>IF(E41&gt;0,E41*H41,"-")</f>
        <v>12496.400000000001</v>
      </c>
      <c r="J41" s="370" t="str">
        <f>IF(E41="","",VLOOKUP(C41,Data!$B$5:$D$544,3,FALSE))</f>
        <v>C/T</v>
      </c>
      <c r="K41" s="370" t="str">
        <f>IF(E41="","",VLOOKUP(C41,Data!$B$5:$M$544,12,FALSE))</f>
        <v>Indonesia</v>
      </c>
      <c r="L41" s="371"/>
      <c r="M41" s="372">
        <f>IF(E41="","",VLOOKUP(C41,Data!$B$5:$E$544,4,FALSE)*E41)</f>
        <v>2559.2000000000003</v>
      </c>
      <c r="N41" s="372">
        <f>IF(E41="","",VLOOKUP(C41,Data!$B$5:$F$544,5,FALSE)*E41)</f>
        <v>2464</v>
      </c>
      <c r="O41" s="524" t="e">
        <f>IF(C41=Data!#REF!,Data!#REF!,(IF(C41=Data!#REF!,Data!#REF!,(IF(C41=Data!#REF!,Data!#REF!,(IF(C41=Data!B192,Data!G192,(IF(C41=Data!B195,Data!G195,(IF(C41=Data!#REF!,Data!#REF!,(IF(C41=Data!#REF!,Data!#REF!,(IF(C41=Data!#REF!,Data!#REF!,Data!#REF!)))))))))))))))&amp;IF(C41=Data!#REF!,Data!#REF!,(IF(C41=Data!#REF!,Data!#REF!,(IF(C41=Data!#REF!,Data!#REF!,(IF(C41=Data!#REF!,Data!#REF!,(IF(C41=Data!#REF!,Data!#REF!,(IF(C41=Data!#REF!,Data!G896,(IF(C41=Data!#REF!,Data!#REF!,(IF(C41=Data!#REF!,Data!#REF!,Data!#REF!)))))))))))))))&amp;IF(C41=Data!B223,Data!G223,(IF(C41=Data!#REF!,Data!#REF!,(IF(C41=Data!#REF!,Data!#REF!,(IF(C41=Data!#REF!,Data!#REF!,(IF(C41=Data!#REF!,Data!#REF!,Data!#REF!)))))))))</f>
        <v>#REF!</v>
      </c>
      <c r="P41" s="373"/>
      <c r="Q41" s="367"/>
      <c r="R41" s="523" t="s">
        <v>531</v>
      </c>
      <c r="S41" s="367"/>
      <c r="T41" s="367"/>
      <c r="U41" s="523"/>
      <c r="V41" s="374"/>
      <c r="W41" s="523"/>
      <c r="X41" s="375">
        <f>IF(E41="","",VLOOKUP(C41,Data!$B$5:$J$544,9,FALSE)*E41)</f>
        <v>6.048</v>
      </c>
      <c r="Y41" s="342">
        <v>0.17</v>
      </c>
      <c r="AA41" s="224" t="s">
        <v>156</v>
      </c>
    </row>
    <row r="42" spans="1:27" s="224" customFormat="1" ht="20" customHeight="1">
      <c r="A42" s="409"/>
      <c r="B42" s="368" t="s">
        <v>909</v>
      </c>
      <c r="C42" s="400" t="s">
        <v>651</v>
      </c>
      <c r="D42" s="369" t="str">
        <f>IF(E42="","",VLOOKUP(C42,Data!$B$5:$L$544,2,FALSE))</f>
        <v>ZX39170</v>
      </c>
      <c r="E42" s="403">
        <v>10</v>
      </c>
      <c r="F42" s="411"/>
      <c r="G42" s="341"/>
      <c r="H42" s="369">
        <f>IF(E42="","",VLOOKUP(C42,Data!$B$5:$L$544,11,FALSE))</f>
        <v>128.04</v>
      </c>
      <c r="I42" s="525">
        <f>IF(E42&gt;0,E42*H42,"-")</f>
        <v>1280.3999999999999</v>
      </c>
      <c r="J42" s="370" t="str">
        <f>IF(E42="","",VLOOKUP(C42,Data!$B$5:$D$544,3,FALSE))</f>
        <v>C/T</v>
      </c>
      <c r="K42" s="370" t="str">
        <f>IF(E42="","",VLOOKUP(C42,Data!$B$5:$M$544,12,FALSE))</f>
        <v>Indonesia</v>
      </c>
      <c r="L42" s="371"/>
      <c r="M42" s="372">
        <f>IF(E42="","",VLOOKUP(C42,Data!$B$5:$E$544,4,FALSE)*E42)</f>
        <v>30</v>
      </c>
      <c r="N42" s="372">
        <f>IF(E42="","",VLOOKUP(C42,Data!$B$5:$F$544,5,FALSE)*E42)</f>
        <v>20</v>
      </c>
      <c r="O42" s="524" t="e">
        <f>IF(C42=Data!#REF!,Data!#REF!,(IF(C42=Data!#REF!,Data!#REF!,(IF(C42=Data!#REF!,Data!#REF!,(IF(C42=Data!B295,Data!G295,(IF(C42=Data!B298,Data!G298,(IF(C42=Data!#REF!,Data!#REF!,(IF(C42=Data!#REF!,Data!#REF!,(IF(C42=Data!#REF!,Data!#REF!,Data!#REF!)))))))))))))))&amp;IF(C42=Data!#REF!,Data!#REF!,(IF(C42=Data!#REF!,Data!#REF!,(IF(C42=Data!#REF!,Data!#REF!,(IF(C42=Data!#REF!,Data!#REF!,(IF(C42=Data!#REF!,Data!#REF!,(IF(C42=Data!#REF!,Data!G999,(IF(C42=Data!#REF!,Data!#REF!,(IF(C42=Data!#REF!,Data!#REF!,Data!#REF!)))))))))))))))&amp;IF(C42=Data!B336,Data!G336,(IF(C42=Data!#REF!,Data!#REF!,(IF(C42=Data!#REF!,Data!#REF!,(IF(C42=Data!#REF!,Data!#REF!,(IF(C42=Data!#REF!,Data!#REF!,Data!#REF!)))))))))</f>
        <v>#REF!</v>
      </c>
      <c r="P42" s="373"/>
      <c r="Q42" s="367"/>
      <c r="R42" s="523" t="s">
        <v>531</v>
      </c>
      <c r="S42" s="367"/>
      <c r="T42" s="367"/>
      <c r="U42" s="523"/>
      <c r="V42" s="374"/>
      <c r="W42" s="523"/>
      <c r="X42" s="375">
        <f>IF(E42="","",VLOOKUP(C42,Data!$B$5:$J$544,9,FALSE)*E42)</f>
        <v>0.31</v>
      </c>
      <c r="Y42" s="342" t="s">
        <v>484</v>
      </c>
      <c r="AA42" s="224" t="s">
        <v>156</v>
      </c>
    </row>
    <row r="43" spans="1:27" s="224" customFormat="1" ht="20" customHeight="1">
      <c r="A43" s="203"/>
      <c r="B43" s="368"/>
      <c r="C43" s="396" t="s">
        <v>927</v>
      </c>
      <c r="D43" s="369" t="str">
        <f>IF(E43="","",VLOOKUP(C43,Data!$B$5:$L$544,2,FALSE))</f>
        <v/>
      </c>
      <c r="E43" s="401"/>
      <c r="F43" s="411"/>
      <c r="G43" s="406"/>
      <c r="H43" s="369" t="str">
        <f>IF(E43="","",VLOOKUP(C43,Data!$B$5:$L$544,11,FALSE))</f>
        <v/>
      </c>
      <c r="I43" s="525" t="str">
        <f>IF(E43&gt;0,E43*H43,"-")</f>
        <v>-</v>
      </c>
      <c r="J43" s="370" t="str">
        <f>IF(E43="","",VLOOKUP(C43,Data!$B$5:$D$544,3,FALSE))</f>
        <v/>
      </c>
      <c r="K43" s="370" t="str">
        <f>IF(E43="","",VLOOKUP(C43,Data!$B$5:$M$544,12,FALSE))</f>
        <v/>
      </c>
      <c r="L43" s="371"/>
      <c r="M43" s="372" t="str">
        <f>IF(E43="","",VLOOKUP(C43,Data!$B$5:$E$544,4,FALSE)*E43)</f>
        <v/>
      </c>
      <c r="N43" s="372" t="str">
        <f>IF(E43="","",VLOOKUP(C43,Data!$B$5:$F$544,5,FALSE)*E43)</f>
        <v/>
      </c>
      <c r="O43" s="524" t="e">
        <f>IF(C43=Data!#REF!,Data!#REF!,(IF(C43=Data!#REF!,Data!#REF!,(IF(C43=Data!#REF!,Data!#REF!,(IF(C43=Data!B195,Data!G195,(IF(C43=Data!B198,Data!G198,(IF(C43=Data!#REF!,Data!#REF!,(IF(C43=Data!#REF!,Data!#REF!,(IF(C43=Data!#REF!,Data!#REF!,Data!#REF!)))))))))))))))&amp;IF(C43=Data!#REF!,Data!#REF!,(IF(C43=Data!#REF!,Data!#REF!,(IF(C43=Data!#REF!,Data!#REF!,(IF(C43=Data!#REF!,Data!#REF!,(IF(C43=Data!#REF!,Data!#REF!,(IF(C43=Data!#REF!,Data!G899,(IF(C43=Data!#REF!,Data!#REF!,(IF(C43=Data!#REF!,Data!#REF!,Data!#REF!)))))))))))))))&amp;IF(C43=Data!B226,Data!G226,(IF(C43=Data!#REF!,Data!#REF!,(IF(C43=Data!#REF!,Data!#REF!,(IF(C43=Data!#REF!,Data!#REF!,(IF(C43=Data!#REF!,Data!#REF!,Data!#REF!)))))))))</f>
        <v>#REF!</v>
      </c>
      <c r="P43" s="373"/>
      <c r="Q43" s="367"/>
      <c r="R43" s="523" t="s">
        <v>531</v>
      </c>
      <c r="S43" s="367"/>
      <c r="T43" s="367"/>
      <c r="U43" s="523"/>
      <c r="V43" s="374"/>
      <c r="W43" s="523"/>
      <c r="X43" s="375" t="str">
        <f>IF(E43="","",VLOOKUP(C43,Data!$B$5:$J$544,9,FALSE)*E43)</f>
        <v/>
      </c>
      <c r="Y43" s="342">
        <v>0.17</v>
      </c>
      <c r="AA43" s="224" t="s">
        <v>156</v>
      </c>
    </row>
    <row r="44" spans="1:27" s="224" customFormat="1" ht="20" customHeight="1">
      <c r="A44" s="203"/>
      <c r="B44" s="399" t="s">
        <v>914</v>
      </c>
      <c r="C44" s="395" t="s">
        <v>129</v>
      </c>
      <c r="D44" s="369" t="str">
        <f>IF(E44="","",VLOOKUP(C44,Data!$B$5:$L$544,2,FALSE))</f>
        <v>ZV88190</v>
      </c>
      <c r="E44" s="401">
        <v>80</v>
      </c>
      <c r="F44" s="411">
        <v>2</v>
      </c>
      <c r="G44" s="406"/>
      <c r="H44" s="369">
        <f>IF(E44="","",VLOOKUP(C44,Data!$B$5:$L$544,11,FALSE))</f>
        <v>42.63</v>
      </c>
      <c r="I44" s="525">
        <f t="shared" si="0"/>
        <v>3410.4</v>
      </c>
      <c r="J44" s="370" t="str">
        <f>IF(E44="","",VLOOKUP(C44,Data!$B$5:$D$544,3,FALSE))</f>
        <v>C/T</v>
      </c>
      <c r="K44" s="370" t="str">
        <f>IF(E44="","",VLOOKUP(C44,Data!$B$5:$M$544,12,FALSE))</f>
        <v>Indonesia</v>
      </c>
      <c r="L44" s="371"/>
      <c r="M44" s="372">
        <f>IF(E44="","",VLOOKUP(C44,Data!$B$5:$E$544,4,FALSE)*E44)</f>
        <v>731.2</v>
      </c>
      <c r="N44" s="372">
        <f>IF(E44="","",VLOOKUP(C44,Data!$B$5:$F$544,5,FALSE)*E44)</f>
        <v>688</v>
      </c>
      <c r="O44" s="524" t="e">
        <f>IF(C44=Data!#REF!,Data!#REF!,(IF(C44=Data!#REF!,Data!#REF!,(IF(C44=Data!#REF!,Data!#REF!,(IF(C44=Data!B194,Data!G194,(IF(C44=Data!B197,Data!G197,(IF(C44=Data!#REF!,Data!#REF!,(IF(C44=Data!#REF!,Data!#REF!,(IF(C44=Data!#REF!,Data!#REF!,Data!#REF!)))))))))))))))&amp;IF(C44=Data!#REF!,Data!#REF!,(IF(C44=Data!#REF!,Data!#REF!,(IF(C44=Data!#REF!,Data!#REF!,(IF(C44=Data!#REF!,Data!#REF!,(IF(C44=Data!#REF!,Data!#REF!,(IF(C44=Data!#REF!,Data!G898,(IF(C44=Data!#REF!,Data!#REF!,(IF(C44=Data!#REF!,Data!#REF!,Data!#REF!)))))))))))))))&amp;IF(C44=Data!B225,Data!G225,(IF(C44=Data!#REF!,Data!#REF!,(IF(C44=Data!#REF!,Data!#REF!,(IF(C44=Data!#REF!,Data!#REF!,(IF(C44=Data!#REF!,Data!#REF!,Data!#REF!)))))))))</f>
        <v>#REF!</v>
      </c>
      <c r="P44" s="373"/>
      <c r="Q44" s="367"/>
      <c r="R44" s="523" t="s">
        <v>531</v>
      </c>
      <c r="S44" s="367"/>
      <c r="T44" s="367"/>
      <c r="U44" s="523"/>
      <c r="V44" s="374"/>
      <c r="W44" s="523"/>
      <c r="X44" s="375">
        <f>IF(E44="","",VLOOKUP(C44,Data!$B$5:$J$544,9,FALSE)*E44)</f>
        <v>1.7280000000000002</v>
      </c>
      <c r="Y44" s="342">
        <v>0.17</v>
      </c>
      <c r="AA44" s="224" t="s">
        <v>156</v>
      </c>
    </row>
    <row r="45" spans="1:27" s="224" customFormat="1" ht="20" customHeight="1">
      <c r="A45" s="203"/>
      <c r="B45" s="408"/>
      <c r="C45" s="396"/>
      <c r="D45" s="369" t="str">
        <f>IF(E45="","",VLOOKUP(C45,Data!$B$5:$L$544,2,FALSE))</f>
        <v/>
      </c>
      <c r="E45" s="401"/>
      <c r="F45" s="411"/>
      <c r="G45" s="406"/>
      <c r="H45" s="369" t="str">
        <f>IF(E45="","",VLOOKUP(C45,Data!$B$5:$L$544,11,FALSE))</f>
        <v/>
      </c>
      <c r="I45" s="525" t="str">
        <f t="shared" si="0"/>
        <v>-</v>
      </c>
      <c r="J45" s="370" t="str">
        <f>IF(E45="","",VLOOKUP(C45,Data!$B$5:$D$544,3,FALSE))</f>
        <v/>
      </c>
      <c r="K45" s="370" t="str">
        <f>IF(E45="","",VLOOKUP(C45,Data!$B$5:$M$544,12,FALSE))</f>
        <v/>
      </c>
      <c r="L45" s="371"/>
      <c r="M45" s="372" t="str">
        <f>IF(E45="","",VLOOKUP(C45,Data!$B$5:$E$544,4,FALSE)*E45)</f>
        <v/>
      </c>
      <c r="N45" s="372" t="str">
        <f>IF(E45="","",VLOOKUP(C45,Data!$B$5:$F$544,5,FALSE)*E45)</f>
        <v/>
      </c>
      <c r="O45" s="524" t="e">
        <f>IF(C45=Data!#REF!,Data!#REF!,(IF(C45=Data!#REF!,Data!#REF!,(IF(C45=Data!#REF!,Data!#REF!,(IF(C45=Data!B198,Data!G198,(IF(C45=Data!B201,Data!G201,(IF(C45=Data!#REF!,Data!#REF!,(IF(C45=Data!#REF!,Data!#REF!,(IF(C45=Data!#REF!,Data!#REF!,Data!#REF!)))))))))))))))&amp;IF(C45=Data!#REF!,Data!#REF!,(IF(C45=Data!#REF!,Data!#REF!,(IF(C45=Data!#REF!,Data!#REF!,(IF(C45=Data!#REF!,Data!#REF!,(IF(C45=Data!#REF!,Data!#REF!,(IF(C45=Data!#REF!,Data!G902,(IF(C45=Data!#REF!,Data!#REF!,(IF(C45=Data!#REF!,Data!#REF!,Data!#REF!)))))))))))))))&amp;IF(C45=Data!B229,Data!G229,(IF(C45=Data!#REF!,Data!#REF!,(IF(C45=Data!#REF!,Data!#REF!,(IF(C45=Data!#REF!,Data!#REF!,(IF(C45=Data!#REF!,Data!#REF!,Data!#REF!)))))))))</f>
        <v>#REF!</v>
      </c>
      <c r="P45" s="373"/>
      <c r="Q45" s="367"/>
      <c r="R45" s="523" t="s">
        <v>531</v>
      </c>
      <c r="S45" s="367"/>
      <c r="T45" s="367"/>
      <c r="U45" s="523"/>
      <c r="V45" s="374"/>
      <c r="W45" s="523"/>
      <c r="X45" s="375" t="str">
        <f>IF(E45="","",VLOOKUP(C45,Data!$B$5:$J$544,9,FALSE)*E45)</f>
        <v/>
      </c>
      <c r="Y45" s="342">
        <v>0.17</v>
      </c>
      <c r="AA45" s="224" t="s">
        <v>156</v>
      </c>
    </row>
    <row r="46" spans="1:27" s="224" customFormat="1" ht="20" customHeight="1">
      <c r="A46" s="203"/>
      <c r="B46" s="368"/>
      <c r="C46" s="400"/>
      <c r="D46" s="369" t="str">
        <f>IF(E46="","",VLOOKUP(C46,Data!$B$5:$L$544,2,FALSE))</f>
        <v/>
      </c>
      <c r="E46" s="394"/>
      <c r="F46" s="411"/>
      <c r="G46" s="406"/>
      <c r="H46" s="369" t="str">
        <f>IF(E46="","",VLOOKUP(C46,Data!$B$5:$L$544,11,FALSE))</f>
        <v/>
      </c>
      <c r="I46" s="525" t="str">
        <f t="shared" si="0"/>
        <v>-</v>
      </c>
      <c r="J46" s="370" t="str">
        <f>IF(E46="","",VLOOKUP(C46,Data!$B$5:$D$544,3,FALSE))</f>
        <v/>
      </c>
      <c r="K46" s="370" t="str">
        <f>IF(E46="","",VLOOKUP(C46,Data!$B$5:$M$544,12,FALSE))</f>
        <v/>
      </c>
      <c r="L46" s="371"/>
      <c r="M46" s="372" t="str">
        <f>IF(E46="","",VLOOKUP(C46,Data!$B$5:$E$544,4,FALSE)*E46)</f>
        <v/>
      </c>
      <c r="N46" s="372" t="str">
        <f>IF(E46="","",VLOOKUP(C46,Data!$B$5:$F$544,5,FALSE)*E46)</f>
        <v/>
      </c>
      <c r="O46" s="524" t="e">
        <f>IF(C46=Data!#REF!,Data!#REF!,(IF(C46=Data!#REF!,Data!#REF!,(IF(C46=Data!#REF!,Data!#REF!,(IF(C46=Data!B206,Data!G206,(IF(C46=Data!B209,Data!G209,(IF(C46=Data!#REF!,Data!#REF!,(IF(C46=Data!#REF!,Data!#REF!,(IF(C46=Data!#REF!,Data!#REF!,Data!#REF!)))))))))))))))&amp;IF(C46=Data!#REF!,Data!#REF!,(IF(C46=Data!#REF!,Data!#REF!,(IF(C46=Data!#REF!,Data!#REF!,(IF(C46=Data!#REF!,Data!#REF!,(IF(C46=Data!#REF!,Data!#REF!,(IF(C46=Data!#REF!,Data!G910,(IF(C46=Data!#REF!,Data!#REF!,(IF(C46=Data!#REF!,Data!#REF!,Data!#REF!)))))))))))))))&amp;IF(C46=Data!B237,Data!G237,(IF(C46=Data!#REF!,Data!#REF!,(IF(C46=Data!#REF!,Data!#REF!,(IF(C46=Data!#REF!,Data!#REF!,(IF(C46=Data!#REF!,Data!#REF!,Data!#REF!)))))))))</f>
        <v>#REF!</v>
      </c>
      <c r="P46" s="373"/>
      <c r="Q46" s="367"/>
      <c r="R46" s="523" t="s">
        <v>531</v>
      </c>
      <c r="S46" s="367"/>
      <c r="T46" s="367"/>
      <c r="U46" s="523"/>
      <c r="V46" s="374"/>
      <c r="W46" s="523"/>
      <c r="X46" s="375" t="str">
        <f>IF(E46="","",VLOOKUP(C46,Data!$B$5:$J$544,9,FALSE)*E46)</f>
        <v/>
      </c>
      <c r="Y46" s="342">
        <v>0.17</v>
      </c>
      <c r="AA46" s="224" t="s">
        <v>156</v>
      </c>
    </row>
    <row r="47" spans="1:27" s="224" customFormat="1" ht="20" customHeight="1">
      <c r="A47" s="203"/>
      <c r="B47" s="408"/>
      <c r="C47" s="483"/>
      <c r="D47" s="369" t="str">
        <f>IF(E47="","",VLOOKUP(C47,Data!$B$5:$L$544,2,FALSE))</f>
        <v/>
      </c>
      <c r="E47" s="394"/>
      <c r="F47" s="411"/>
      <c r="G47" s="406"/>
      <c r="H47" s="369" t="str">
        <f>IF(E47="","",VLOOKUP(C47,Data!$B$5:$L$544,11,FALSE))</f>
        <v/>
      </c>
      <c r="I47" s="525" t="str">
        <f t="shared" si="0"/>
        <v>-</v>
      </c>
      <c r="J47" s="370" t="str">
        <f>IF(E47="","",VLOOKUP(C47,Data!$B$5:$D$544,3,FALSE))</f>
        <v/>
      </c>
      <c r="K47" s="370" t="str">
        <f>IF(E47="","",VLOOKUP(C47,Data!$B$5:$M$544,12,FALSE))</f>
        <v/>
      </c>
      <c r="L47" s="371"/>
      <c r="M47" s="372" t="str">
        <f>IF(E47="","",VLOOKUP(C47,Data!$B$5:$E$544,4,FALSE)*E47)</f>
        <v/>
      </c>
      <c r="N47" s="372" t="str">
        <f>IF(E47="","",VLOOKUP(C47,Data!$B$5:$F$544,5,FALSE)*E47)</f>
        <v/>
      </c>
      <c r="O47" s="524" t="e">
        <f>IF(C47=Data!#REF!,Data!#REF!,(IF(C47=Data!#REF!,Data!#REF!,(IF(C47=Data!#REF!,Data!#REF!,(IF(C47=Data!B207,Data!G207,(IF(C47=Data!B210,Data!G210,(IF(C47=Data!#REF!,Data!#REF!,(IF(C47=Data!#REF!,Data!#REF!,(IF(C47=Data!#REF!,Data!#REF!,Data!#REF!)))))))))))))))&amp;IF(C47=Data!#REF!,Data!#REF!,(IF(C47=Data!#REF!,Data!#REF!,(IF(C47=Data!#REF!,Data!#REF!,(IF(C47=Data!#REF!,Data!#REF!,(IF(C47=Data!#REF!,Data!#REF!,(IF(C47=Data!#REF!,Data!G911,(IF(C47=Data!#REF!,Data!#REF!,(IF(C47=Data!#REF!,Data!#REF!,Data!#REF!)))))))))))))))&amp;IF(C47=Data!B238,Data!G238,(IF(C47=Data!#REF!,Data!#REF!,(IF(C47=Data!#REF!,Data!#REF!,(IF(C47=Data!#REF!,Data!#REF!,(IF(C47=Data!#REF!,Data!#REF!,Data!#REF!)))))))))</f>
        <v>#REF!</v>
      </c>
      <c r="P47" s="373"/>
      <c r="Q47" s="367"/>
      <c r="R47" s="523" t="s">
        <v>531</v>
      </c>
      <c r="S47" s="367"/>
      <c r="T47" s="367"/>
      <c r="U47" s="523"/>
      <c r="V47" s="374"/>
      <c r="W47" s="523"/>
      <c r="X47" s="375" t="str">
        <f>IF(E47="","",VLOOKUP(C47,Data!$B$5:$J$544,9,FALSE)*E47)</f>
        <v/>
      </c>
      <c r="Y47" s="342">
        <v>0.17</v>
      </c>
      <c r="AA47" s="224" t="s">
        <v>156</v>
      </c>
    </row>
    <row r="48" spans="1:27" ht="18">
      <c r="B48" s="482"/>
      <c r="C48" s="484"/>
      <c r="D48" s="397"/>
      <c r="E48" s="398">
        <f>SUM(E18:E47)</f>
        <v>1782</v>
      </c>
      <c r="F48" s="398">
        <f>SUM(F18:F47)</f>
        <v>24</v>
      </c>
      <c r="G48" s="485"/>
      <c r="H48" s="405"/>
      <c r="I48" s="412">
        <f>SUM(I18:I47)</f>
        <v>84985.889999999985</v>
      </c>
      <c r="J48" s="405"/>
      <c r="K48" s="405"/>
      <c r="L48" s="405"/>
      <c r="M48" s="382">
        <f>SUM(M18:M47)</f>
        <v>7542.03</v>
      </c>
      <c r="N48" s="382">
        <f>SUM(N18:N47)</f>
        <v>7080.7999999999993</v>
      </c>
      <c r="O48" s="381" t="e">
        <f>SUM(O16:O47)</f>
        <v>#REF!</v>
      </c>
      <c r="P48" s="383"/>
      <c r="Q48" s="381">
        <f>SUM(Q16:Q47)</f>
        <v>0</v>
      </c>
      <c r="R48" s="381">
        <f>SUM(R16:R47)</f>
        <v>0</v>
      </c>
      <c r="S48" s="383"/>
      <c r="T48" s="381">
        <f>SUM(T16:T47)</f>
        <v>0</v>
      </c>
      <c r="U48" s="381">
        <f>SUM(U16:U47)</f>
        <v>0</v>
      </c>
      <c r="V48" s="383" t="e">
        <f>SUM(#REF!)</f>
        <v>#REF!</v>
      </c>
      <c r="W48" s="381">
        <f>SUM(W16:W47)</f>
        <v>0</v>
      </c>
      <c r="X48" s="384">
        <f>SUM(X18:X47)</f>
        <v>21.915780000000002</v>
      </c>
      <c r="Y48" s="162">
        <f>SUM(Y18:Y47)</f>
        <v>4.0799999999999992</v>
      </c>
      <c r="AA48" s="4" t="s">
        <v>635</v>
      </c>
    </row>
    <row r="49" spans="2:28" ht="16.5">
      <c r="B49" s="270"/>
      <c r="C49" s="366"/>
      <c r="D49" s="345"/>
      <c r="E49" s="197"/>
      <c r="F49" s="277"/>
      <c r="G49" s="34"/>
      <c r="H49" s="182" t="s">
        <v>534</v>
      </c>
      <c r="I49" s="179"/>
      <c r="J49" s="54"/>
      <c r="K49" s="54"/>
      <c r="L49" s="54"/>
      <c r="M49" s="183"/>
      <c r="N49" s="179"/>
      <c r="O49" s="36"/>
      <c r="P49" s="35"/>
      <c r="Q49" s="35"/>
      <c r="R49" s="35"/>
      <c r="S49" s="35"/>
      <c r="T49" s="35"/>
      <c r="U49" s="35"/>
      <c r="V49" s="36"/>
      <c r="W49" s="36"/>
      <c r="X49" s="181"/>
    </row>
    <row r="50" spans="2:28" ht="13">
      <c r="B50" s="16" t="s">
        <v>527</v>
      </c>
      <c r="C50" s="17"/>
      <c r="D50" s="350"/>
      <c r="E50" s="343" t="s">
        <v>535</v>
      </c>
      <c r="F50" s="343"/>
      <c r="G50" s="27"/>
      <c r="H50" s="80" t="s">
        <v>83</v>
      </c>
      <c r="I50" s="84"/>
      <c r="J50" s="32" t="s">
        <v>84</v>
      </c>
      <c r="K50" s="55"/>
      <c r="L50" s="174" t="s">
        <v>85</v>
      </c>
      <c r="M50" s="174"/>
      <c r="N50" s="1041" t="s">
        <v>86</v>
      </c>
      <c r="O50" s="1042"/>
      <c r="P50" s="1042"/>
      <c r="Q50" s="1042"/>
      <c r="R50" s="1042"/>
      <c r="S50" s="1042"/>
      <c r="T50" s="1042"/>
      <c r="U50" s="1042"/>
      <c r="V50" s="1042"/>
      <c r="W50" s="1042"/>
      <c r="X50" s="1043"/>
    </row>
    <row r="51" spans="2:28" ht="13">
      <c r="B51" s="26" t="s">
        <v>565</v>
      </c>
      <c r="C51" s="20"/>
      <c r="D51" s="351"/>
      <c r="E51" s="195" t="s">
        <v>88</v>
      </c>
      <c r="F51" s="195"/>
      <c r="G51" s="20"/>
      <c r="H51" s="184"/>
      <c r="I51" s="185" t="s">
        <v>12</v>
      </c>
      <c r="J51" s="19" t="s">
        <v>89</v>
      </c>
      <c r="K51" s="60"/>
      <c r="L51" s="176" t="s">
        <v>90</v>
      </c>
      <c r="M51" s="176"/>
      <c r="N51" s="172"/>
      <c r="O51" s="20"/>
      <c r="P51" s="20"/>
      <c r="Q51" s="20"/>
      <c r="R51" s="20"/>
      <c r="S51" s="20"/>
      <c r="T51" s="20"/>
      <c r="U51" s="20"/>
      <c r="V51" s="20"/>
      <c r="W51" s="20"/>
      <c r="X51" s="177"/>
      <c r="AB51" s="4">
        <f>857-873</f>
        <v>-16</v>
      </c>
    </row>
    <row r="52" spans="2:28">
      <c r="B52" s="26" t="s">
        <v>580</v>
      </c>
      <c r="C52" s="20"/>
      <c r="D52" s="345"/>
      <c r="E52" s="195"/>
      <c r="F52" s="195"/>
      <c r="G52" s="20"/>
      <c r="H52" s="1036"/>
      <c r="I52" s="1037"/>
      <c r="J52" s="19"/>
      <c r="K52" s="60"/>
      <c r="L52" s="176" t="s">
        <v>94</v>
      </c>
      <c r="M52" s="176"/>
      <c r="N52" s="172"/>
      <c r="O52" s="20"/>
      <c r="P52" s="20"/>
      <c r="Q52" s="20"/>
      <c r="R52" s="20"/>
      <c r="S52" s="20"/>
      <c r="T52" s="20"/>
      <c r="U52" s="20"/>
      <c r="V52" s="20"/>
      <c r="W52" s="20"/>
      <c r="X52" s="177"/>
    </row>
    <row r="53" spans="2:28">
      <c r="B53" s="34"/>
      <c r="C53" s="35"/>
      <c r="D53" s="352"/>
      <c r="E53" s="195" t="s">
        <v>95</v>
      </c>
      <c r="F53" s="195"/>
      <c r="G53" s="20"/>
      <c r="H53" s="184"/>
      <c r="I53" s="185"/>
      <c r="J53" s="19" t="s">
        <v>96</v>
      </c>
      <c r="K53" s="60"/>
      <c r="L53" s="176"/>
      <c r="M53" s="176"/>
      <c r="N53" s="172"/>
      <c r="O53" s="20"/>
      <c r="P53" s="20"/>
      <c r="Q53" s="20"/>
      <c r="R53" s="20"/>
      <c r="S53" s="20"/>
      <c r="T53" s="20"/>
      <c r="U53" s="20"/>
      <c r="V53" s="20"/>
      <c r="W53" s="20"/>
      <c r="X53" s="177"/>
    </row>
    <row r="54" spans="2:28" ht="13">
      <c r="B54" s="16" t="s">
        <v>97</v>
      </c>
      <c r="C54" s="27"/>
      <c r="D54" s="344"/>
      <c r="E54" s="195" t="s">
        <v>98</v>
      </c>
      <c r="F54" s="195"/>
      <c r="G54" s="20"/>
      <c r="H54" s="88" t="s">
        <v>99</v>
      </c>
      <c r="I54" s="85"/>
      <c r="J54" s="19" t="s">
        <v>89</v>
      </c>
      <c r="K54" s="60"/>
      <c r="L54" s="176" t="s">
        <v>100</v>
      </c>
      <c r="M54" s="176"/>
      <c r="N54" s="172"/>
      <c r="O54" s="20"/>
      <c r="P54" s="20"/>
      <c r="Q54" s="20"/>
      <c r="R54" s="20"/>
      <c r="S54" s="20"/>
      <c r="T54" s="20"/>
      <c r="U54" s="20"/>
      <c r="V54" s="20"/>
      <c r="W54" s="20"/>
      <c r="X54" s="177"/>
    </row>
    <row r="55" spans="2:28" ht="13">
      <c r="B55" s="19" t="s">
        <v>554</v>
      </c>
      <c r="C55" s="20"/>
      <c r="D55" s="345"/>
      <c r="E55" s="195" t="s">
        <v>101</v>
      </c>
      <c r="F55" s="195"/>
      <c r="G55" s="20"/>
      <c r="H55" s="89"/>
      <c r="I55" s="186"/>
      <c r="J55" s="19" t="s">
        <v>102</v>
      </c>
      <c r="K55" s="60"/>
      <c r="L55" s="176" t="s">
        <v>530</v>
      </c>
      <c r="M55" s="176"/>
      <c r="N55" s="1044" t="s">
        <v>104</v>
      </c>
      <c r="O55" s="1045"/>
      <c r="P55" s="1045"/>
      <c r="Q55" s="1045"/>
      <c r="R55" s="1045"/>
      <c r="S55" s="1045"/>
      <c r="T55" s="1045"/>
      <c r="U55" s="1045"/>
      <c r="V55" s="1045"/>
      <c r="W55" s="1045"/>
      <c r="X55" s="1040"/>
    </row>
    <row r="56" spans="2:28">
      <c r="B56" s="34"/>
      <c r="C56" s="35"/>
      <c r="D56" s="346"/>
      <c r="E56" s="196"/>
      <c r="F56" s="196"/>
      <c r="G56" s="35"/>
      <c r="H56" s="1046" t="s">
        <v>925</v>
      </c>
      <c r="I56" s="1047"/>
      <c r="J56" s="1046" t="s">
        <v>926</v>
      </c>
      <c r="K56" s="1047"/>
      <c r="L56" s="129"/>
      <c r="M56" s="180"/>
      <c r="N56" s="1048" t="s">
        <v>106</v>
      </c>
      <c r="O56" s="1049"/>
      <c r="P56" s="1049"/>
      <c r="Q56" s="1049"/>
      <c r="R56" s="1049"/>
      <c r="S56" s="1049"/>
      <c r="T56" s="1049"/>
      <c r="U56" s="1049"/>
      <c r="V56" s="1049"/>
      <c r="W56" s="1049"/>
      <c r="X56" s="1032"/>
    </row>
    <row r="59" spans="2:28" ht="27.75" customHeight="1"/>
    <row r="60" spans="2:28" ht="27.75" customHeight="1"/>
    <row r="61" spans="2:28" ht="22.5" customHeight="1">
      <c r="B61" s="202" t="s">
        <v>623</v>
      </c>
      <c r="C61" s="202"/>
      <c r="E61" s="303"/>
      <c r="F61" s="303"/>
      <c r="H61" s="4"/>
      <c r="I61" s="168" t="s">
        <v>531</v>
      </c>
    </row>
    <row r="62" spans="2:28" s="168" customFormat="1" ht="22.5" customHeight="1">
      <c r="B62" s="202" t="s">
        <v>638</v>
      </c>
      <c r="C62" s="202"/>
      <c r="D62" s="159"/>
      <c r="E62" s="304"/>
      <c r="F62" s="304"/>
      <c r="G62" s="4"/>
      <c r="H62" s="4"/>
      <c r="J62" s="4"/>
      <c r="K62" s="4"/>
      <c r="L62" s="4"/>
      <c r="O62" s="4"/>
      <c r="P62" s="4"/>
      <c r="Q62" s="4"/>
      <c r="R62" s="4"/>
      <c r="S62" s="4"/>
      <c r="T62" s="4"/>
      <c r="U62" s="4"/>
      <c r="V62" s="4"/>
      <c r="W62" s="4"/>
      <c r="X62" s="169"/>
      <c r="Y62" s="4"/>
      <c r="Z62" s="4"/>
      <c r="AA62" s="4"/>
    </row>
    <row r="63" spans="2:28" s="168" customFormat="1" ht="22.5" customHeight="1">
      <c r="B63" s="202" t="s">
        <v>567</v>
      </c>
      <c r="C63" s="202"/>
      <c r="D63" s="159"/>
      <c r="E63" s="159"/>
      <c r="F63" s="159"/>
      <c r="G63" s="4"/>
      <c r="J63" s="4"/>
      <c r="K63" s="4"/>
      <c r="L63" s="4"/>
      <c r="O63" s="4"/>
      <c r="P63" s="4"/>
      <c r="Q63" s="4"/>
      <c r="R63" s="4"/>
      <c r="S63" s="4"/>
      <c r="T63" s="4"/>
      <c r="U63" s="4"/>
      <c r="V63" s="4"/>
      <c r="W63" s="4"/>
      <c r="X63" s="169"/>
      <c r="Y63" s="4"/>
      <c r="Z63" s="4"/>
      <c r="AA63" s="4"/>
    </row>
    <row r="64" spans="2:28" s="168" customFormat="1" ht="22.5" customHeight="1">
      <c r="B64" s="202" t="s">
        <v>563</v>
      </c>
      <c r="C64" s="202"/>
      <c r="D64" s="159"/>
      <c r="E64" s="159"/>
      <c r="F64" s="159"/>
      <c r="G64" s="4"/>
      <c r="J64" s="4"/>
      <c r="K64" s="4"/>
      <c r="L64" s="4"/>
      <c r="O64" s="4"/>
      <c r="P64" s="4"/>
      <c r="Q64" s="4"/>
      <c r="R64" s="4"/>
      <c r="S64" s="4"/>
      <c r="T64" s="4"/>
      <c r="U64" s="4"/>
      <c r="V64" s="4"/>
      <c r="W64" s="4"/>
      <c r="X64" s="169"/>
      <c r="Y64" s="4"/>
      <c r="Z64" s="4"/>
      <c r="AA64" s="4"/>
    </row>
    <row r="65" spans="2:27" s="168" customFormat="1" ht="22.5" customHeight="1">
      <c r="B65" s="202" t="s">
        <v>564</v>
      </c>
      <c r="C65" s="202"/>
      <c r="D65" s="159"/>
      <c r="E65" s="159"/>
      <c r="F65" s="159"/>
      <c r="G65" s="4"/>
      <c r="J65" s="4"/>
      <c r="K65" s="4"/>
      <c r="L65" s="4"/>
      <c r="O65" s="4"/>
      <c r="P65" s="4"/>
      <c r="Q65" s="4"/>
      <c r="R65" s="4"/>
      <c r="S65" s="4"/>
      <c r="T65" s="4"/>
      <c r="U65" s="4"/>
      <c r="V65" s="4"/>
      <c r="W65" s="4"/>
      <c r="X65" s="169"/>
      <c r="Y65" s="4"/>
      <c r="Z65" s="4"/>
      <c r="AA65" s="4"/>
    </row>
    <row r="67" spans="2:27" s="168" customFormat="1" ht="15.5">
      <c r="B67" s="4"/>
      <c r="C67" s="2" t="s">
        <v>190</v>
      </c>
      <c r="D67" s="159"/>
      <c r="E67" s="159"/>
      <c r="F67" s="159"/>
      <c r="G67" s="4"/>
      <c r="J67" s="4"/>
      <c r="K67" s="4"/>
      <c r="L67" s="4"/>
      <c r="O67" s="4"/>
      <c r="P67" s="4"/>
      <c r="Q67" s="4"/>
      <c r="R67" s="4"/>
      <c r="S67" s="4"/>
      <c r="T67" s="4"/>
      <c r="U67" s="4"/>
      <c r="V67" s="4"/>
      <c r="W67" s="4"/>
      <c r="X67" s="169"/>
      <c r="Y67" s="4"/>
      <c r="Z67" s="4"/>
      <c r="AA67" s="4"/>
    </row>
    <row r="68" spans="2:27" s="168" customFormat="1" ht="15.5">
      <c r="B68" s="4"/>
      <c r="C68" s="126" t="s">
        <v>615</v>
      </c>
      <c r="D68" s="159"/>
      <c r="E68" s="159"/>
      <c r="F68" s="159"/>
      <c r="G68" s="4"/>
      <c r="J68" s="4"/>
      <c r="K68" s="4"/>
      <c r="L68" s="4"/>
      <c r="O68" s="4"/>
      <c r="P68" s="4"/>
      <c r="Q68" s="4"/>
      <c r="R68" s="4"/>
      <c r="S68" s="4"/>
      <c r="T68" s="4"/>
      <c r="U68" s="4"/>
      <c r="V68" s="4"/>
      <c r="W68" s="4"/>
      <c r="X68" s="169"/>
      <c r="Y68" s="4"/>
      <c r="Z68" s="4"/>
      <c r="AA68" s="4"/>
    </row>
    <row r="69" spans="2:27" s="168" customFormat="1" ht="15.5">
      <c r="B69" s="4"/>
      <c r="C69" s="126" t="s">
        <v>616</v>
      </c>
      <c r="D69" s="159"/>
      <c r="E69" s="159"/>
      <c r="F69" s="159"/>
      <c r="G69" s="4"/>
      <c r="J69" s="4"/>
      <c r="K69" s="4"/>
      <c r="L69" s="4"/>
      <c r="O69" s="4"/>
      <c r="P69" s="4"/>
      <c r="Q69" s="4"/>
      <c r="R69" s="4"/>
      <c r="S69" s="4"/>
      <c r="T69" s="4"/>
      <c r="U69" s="4"/>
      <c r="V69" s="4"/>
      <c r="W69" s="4"/>
      <c r="X69" s="169"/>
      <c r="Y69" s="4"/>
      <c r="Z69" s="4"/>
      <c r="AA69" s="4"/>
    </row>
    <row r="70" spans="2:27" s="168" customFormat="1" ht="15.5">
      <c r="B70" s="4"/>
      <c r="C70" s="126" t="s">
        <v>618</v>
      </c>
      <c r="D70" s="159"/>
      <c r="E70" s="159"/>
      <c r="F70" s="159"/>
      <c r="G70" s="4"/>
      <c r="J70" s="4"/>
      <c r="K70" s="4"/>
      <c r="L70" s="4"/>
      <c r="O70" s="4"/>
      <c r="P70" s="4"/>
      <c r="Q70" s="4"/>
      <c r="R70" s="4"/>
      <c r="S70" s="4"/>
      <c r="T70" s="4"/>
      <c r="U70" s="4"/>
      <c r="V70" s="4"/>
      <c r="W70" s="4"/>
      <c r="X70" s="169"/>
      <c r="Y70" s="4"/>
      <c r="Z70" s="4"/>
      <c r="AA70" s="4"/>
    </row>
    <row r="71" spans="2:27" s="168" customFormat="1" ht="15.5">
      <c r="B71" s="4"/>
      <c r="C71" s="126" t="s">
        <v>617</v>
      </c>
      <c r="D71" s="159"/>
      <c r="E71" s="159"/>
      <c r="F71" s="159"/>
      <c r="G71" s="4"/>
      <c r="J71" s="4"/>
      <c r="K71" s="4"/>
      <c r="L71" s="4"/>
      <c r="O71" s="4"/>
      <c r="P71" s="4"/>
      <c r="Q71" s="4"/>
      <c r="R71" s="4"/>
      <c r="S71" s="4"/>
      <c r="T71" s="4"/>
      <c r="U71" s="4"/>
      <c r="V71" s="4"/>
      <c r="W71" s="4"/>
      <c r="X71" s="169"/>
      <c r="Y71" s="4"/>
      <c r="Z71" s="4"/>
      <c r="AA71" s="4"/>
    </row>
    <row r="72" spans="2:27" s="168" customFormat="1" ht="15.5">
      <c r="B72" s="4"/>
      <c r="C72" s="126" t="s">
        <v>630</v>
      </c>
      <c r="D72" s="159"/>
      <c r="E72" s="159"/>
      <c r="F72" s="159"/>
      <c r="G72" s="4"/>
      <c r="J72" s="4"/>
      <c r="K72" s="4"/>
      <c r="L72" s="4"/>
      <c r="O72" s="4"/>
      <c r="P72" s="4"/>
      <c r="Q72" s="4"/>
      <c r="R72" s="4"/>
      <c r="S72" s="4"/>
      <c r="T72" s="4"/>
      <c r="U72" s="4"/>
      <c r="V72" s="4"/>
      <c r="W72" s="4"/>
      <c r="X72" s="169"/>
      <c r="Y72" s="4"/>
      <c r="Z72" s="4"/>
      <c r="AA72" s="4"/>
    </row>
    <row r="73" spans="2:27" s="168" customFormat="1" ht="15.5">
      <c r="B73" s="4"/>
      <c r="C73" s="126" t="s">
        <v>629</v>
      </c>
      <c r="D73" s="159"/>
      <c r="E73" s="159"/>
      <c r="F73" s="159"/>
      <c r="G73" s="4"/>
      <c r="J73" s="4"/>
      <c r="K73" s="4"/>
      <c r="L73" s="4"/>
      <c r="O73" s="4"/>
      <c r="P73" s="4"/>
      <c r="Q73" s="4"/>
      <c r="R73" s="4"/>
      <c r="S73" s="4"/>
      <c r="T73" s="4"/>
      <c r="U73" s="4"/>
      <c r="V73" s="4"/>
      <c r="W73" s="4"/>
      <c r="X73" s="169"/>
      <c r="Y73" s="4"/>
      <c r="Z73" s="4"/>
      <c r="AA73" s="4"/>
    </row>
    <row r="74" spans="2:27" s="168" customFormat="1" ht="15.5">
      <c r="B74" s="4"/>
      <c r="C74" s="126" t="s">
        <v>619</v>
      </c>
      <c r="D74" s="159"/>
      <c r="E74" s="159"/>
      <c r="F74" s="159"/>
      <c r="G74" s="4"/>
      <c r="J74" s="4"/>
      <c r="K74" s="4"/>
      <c r="L74" s="4"/>
      <c r="O74" s="4"/>
      <c r="P74" s="4"/>
      <c r="Q74" s="4"/>
      <c r="R74" s="4"/>
      <c r="S74" s="4"/>
      <c r="T74" s="4"/>
      <c r="U74" s="4"/>
      <c r="V74" s="4"/>
      <c r="W74" s="4"/>
      <c r="X74" s="169"/>
      <c r="Y74" s="4"/>
      <c r="Z74" s="4"/>
      <c r="AA74" s="4"/>
    </row>
    <row r="75" spans="2:27" s="168" customFormat="1" ht="15.5">
      <c r="B75" s="4"/>
      <c r="C75" s="126" t="s">
        <v>620</v>
      </c>
      <c r="D75" s="159"/>
      <c r="E75" s="159"/>
      <c r="F75" s="159"/>
      <c r="G75" s="4"/>
      <c r="J75" s="4"/>
      <c r="K75" s="4"/>
      <c r="L75" s="4"/>
      <c r="O75" s="4"/>
      <c r="P75" s="4"/>
      <c r="Q75" s="4"/>
      <c r="R75" s="4"/>
      <c r="S75" s="4"/>
      <c r="T75" s="4"/>
      <c r="U75" s="4"/>
      <c r="V75" s="4"/>
      <c r="W75" s="4"/>
      <c r="X75" s="169"/>
      <c r="Y75" s="4"/>
      <c r="Z75" s="4"/>
      <c r="AA75" s="4"/>
    </row>
    <row r="76" spans="2:27" s="168" customFormat="1" ht="15.5">
      <c r="B76" s="4"/>
      <c r="C76" s="126" t="s">
        <v>621</v>
      </c>
      <c r="D76" s="159"/>
      <c r="E76" s="159"/>
      <c r="F76" s="159"/>
      <c r="G76" s="4"/>
      <c r="J76" s="4"/>
      <c r="K76" s="4"/>
      <c r="L76" s="4"/>
      <c r="O76" s="4"/>
      <c r="P76" s="4"/>
      <c r="Q76" s="4"/>
      <c r="R76" s="4"/>
      <c r="S76" s="4"/>
      <c r="T76" s="4"/>
      <c r="U76" s="4"/>
      <c r="V76" s="4"/>
      <c r="W76" s="4"/>
      <c r="X76" s="169"/>
      <c r="Y76" s="4"/>
      <c r="Z76" s="4"/>
      <c r="AA76" s="4"/>
    </row>
    <row r="77" spans="2:27" s="168" customFormat="1" ht="15.5">
      <c r="B77" s="4"/>
      <c r="C77" s="126" t="s">
        <v>622</v>
      </c>
      <c r="D77" s="159"/>
      <c r="E77" s="159"/>
      <c r="F77" s="159"/>
      <c r="G77" s="4"/>
      <c r="J77" s="4"/>
      <c r="K77" s="4"/>
      <c r="L77" s="4"/>
      <c r="O77" s="4"/>
      <c r="P77" s="4"/>
      <c r="Q77" s="4"/>
      <c r="R77" s="4"/>
      <c r="S77" s="4"/>
      <c r="T77" s="4"/>
      <c r="U77" s="4"/>
      <c r="V77" s="4"/>
      <c r="W77" s="4"/>
      <c r="X77" s="169"/>
      <c r="Y77" s="4"/>
      <c r="Z77" s="4"/>
      <c r="AA77" s="4"/>
    </row>
    <row r="78" spans="2:27" ht="15.5">
      <c r="C78" s="126" t="s">
        <v>336</v>
      </c>
    </row>
    <row r="79" spans="2:27" s="272" customFormat="1" ht="15.5">
      <c r="B79" s="4"/>
      <c r="C79" s="256" t="s">
        <v>348</v>
      </c>
      <c r="D79" s="2" t="s">
        <v>589</v>
      </c>
      <c r="E79" s="159"/>
      <c r="F79" s="159"/>
      <c r="G79" s="4"/>
      <c r="H79" s="168"/>
      <c r="I79" s="168"/>
      <c r="J79" s="4"/>
      <c r="K79" s="4"/>
      <c r="L79" s="4"/>
      <c r="M79" s="168"/>
      <c r="N79" s="168"/>
      <c r="O79" s="4"/>
      <c r="P79" s="4"/>
      <c r="Q79" s="4"/>
      <c r="R79" s="4"/>
      <c r="S79" s="4"/>
      <c r="T79" s="4"/>
      <c r="U79" s="4"/>
      <c r="V79" s="4"/>
      <c r="W79" s="4"/>
      <c r="X79" s="169"/>
      <c r="Y79" s="4"/>
      <c r="Z79" s="4"/>
      <c r="AA79" s="4"/>
    </row>
    <row r="80" spans="2:27" s="272" customFormat="1" ht="15.5">
      <c r="B80" s="4"/>
      <c r="C80" s="126" t="s">
        <v>14</v>
      </c>
      <c r="D80" s="159" t="s">
        <v>590</v>
      </c>
      <c r="E80" s="159"/>
      <c r="F80" s="159"/>
      <c r="G80" s="4"/>
      <c r="H80" s="168"/>
      <c r="I80" s="168"/>
      <c r="J80" s="4"/>
      <c r="K80" s="4"/>
      <c r="L80" s="4"/>
      <c r="M80" s="168"/>
      <c r="N80" s="168"/>
      <c r="O80" s="4"/>
      <c r="P80" s="4"/>
      <c r="Q80" s="4"/>
      <c r="R80" s="4"/>
      <c r="S80" s="4"/>
      <c r="T80" s="4"/>
      <c r="U80" s="4"/>
      <c r="V80" s="4"/>
      <c r="W80" s="4"/>
      <c r="X80" s="169"/>
      <c r="Y80" s="4"/>
      <c r="Z80" s="4"/>
      <c r="AA80" s="4"/>
    </row>
    <row r="81" spans="2:27" s="272" customFormat="1" ht="15.5">
      <c r="B81" s="4"/>
      <c r="C81" s="126" t="s">
        <v>10</v>
      </c>
      <c r="D81" s="159"/>
      <c r="E81" s="159"/>
      <c r="F81" s="159"/>
      <c r="G81" s="4"/>
      <c r="H81" s="168"/>
      <c r="I81" s="168"/>
      <c r="J81" s="4"/>
      <c r="K81" s="4"/>
      <c r="L81" s="4"/>
      <c r="M81" s="168"/>
      <c r="N81" s="168"/>
      <c r="O81" s="4"/>
      <c r="P81" s="4"/>
      <c r="Q81" s="4"/>
      <c r="R81" s="4"/>
      <c r="S81" s="4"/>
      <c r="T81" s="4"/>
      <c r="U81" s="4"/>
      <c r="V81" s="4"/>
      <c r="W81" s="4"/>
      <c r="X81" s="169"/>
      <c r="Y81" s="4"/>
      <c r="Z81" s="4"/>
      <c r="AA81" s="4"/>
    </row>
    <row r="82" spans="2:27" s="272" customFormat="1" ht="15.5">
      <c r="B82" s="4"/>
      <c r="C82" s="126" t="s">
        <v>625</v>
      </c>
      <c r="D82" s="365" t="s">
        <v>20</v>
      </c>
      <c r="E82" s="159"/>
      <c r="F82" s="159"/>
      <c r="G82" s="4"/>
      <c r="H82" s="168"/>
      <c r="I82" s="168"/>
      <c r="J82" s="4"/>
      <c r="K82" s="4"/>
      <c r="L82" s="4"/>
      <c r="M82" s="168"/>
      <c r="N82" s="168"/>
      <c r="O82" s="4"/>
      <c r="P82" s="4"/>
      <c r="Q82" s="4"/>
      <c r="R82" s="4"/>
      <c r="S82" s="4"/>
      <c r="T82" s="4"/>
      <c r="U82" s="4"/>
      <c r="V82" s="4"/>
      <c r="W82" s="4"/>
      <c r="X82" s="169"/>
      <c r="Y82" s="4"/>
      <c r="Z82" s="4"/>
      <c r="AA82" s="4"/>
    </row>
    <row r="83" spans="2:27" s="272" customFormat="1" ht="15.5">
      <c r="B83" s="4"/>
      <c r="C83" s="126" t="s">
        <v>11</v>
      </c>
      <c r="D83" s="159"/>
      <c r="E83" s="159"/>
      <c r="F83" s="159"/>
      <c r="G83" s="4"/>
      <c r="H83" s="168"/>
      <c r="I83" s="168"/>
      <c r="J83" s="4"/>
      <c r="K83" s="4"/>
      <c r="L83" s="4"/>
      <c r="M83" s="168"/>
      <c r="N83" s="168"/>
      <c r="O83" s="4"/>
      <c r="P83" s="4"/>
      <c r="Q83" s="4"/>
      <c r="R83" s="4"/>
      <c r="S83" s="4"/>
      <c r="T83" s="4"/>
      <c r="U83" s="4"/>
      <c r="V83" s="4"/>
      <c r="W83" s="4"/>
      <c r="X83" s="169"/>
      <c r="Y83" s="4"/>
      <c r="Z83" s="4"/>
      <c r="AA83" s="4"/>
    </row>
    <row r="84" spans="2:27" s="272" customFormat="1" ht="15.5">
      <c r="B84" s="4"/>
      <c r="C84" s="126" t="s">
        <v>569</v>
      </c>
      <c r="D84" s="159"/>
      <c r="E84" s="159"/>
      <c r="F84" s="159"/>
      <c r="G84" s="4"/>
      <c r="H84" s="168"/>
      <c r="I84" s="168"/>
      <c r="J84" s="4"/>
      <c r="K84" s="4"/>
      <c r="L84" s="4"/>
      <c r="M84" s="168"/>
      <c r="N84" s="168"/>
      <c r="O84" s="4"/>
      <c r="P84" s="4"/>
      <c r="Q84" s="4"/>
      <c r="R84" s="4"/>
      <c r="S84" s="4"/>
      <c r="T84" s="4"/>
      <c r="U84" s="4"/>
      <c r="V84" s="4"/>
      <c r="W84" s="4"/>
      <c r="X84" s="169"/>
      <c r="Y84" s="4"/>
      <c r="Z84" s="4"/>
      <c r="AA84" s="4"/>
    </row>
    <row r="85" spans="2:27" s="272" customFormat="1" ht="15.5">
      <c r="B85" s="4"/>
      <c r="C85" s="126" t="s">
        <v>627</v>
      </c>
      <c r="D85" s="159"/>
      <c r="E85" s="159"/>
      <c r="F85" s="159"/>
      <c r="G85" s="4"/>
      <c r="H85" s="168"/>
      <c r="I85" s="168"/>
      <c r="J85" s="4"/>
      <c r="K85" s="4"/>
      <c r="L85" s="4"/>
      <c r="M85" s="168"/>
      <c r="N85" s="168"/>
      <c r="O85" s="4"/>
      <c r="P85" s="4"/>
      <c r="Q85" s="4"/>
      <c r="R85" s="4"/>
      <c r="S85" s="4"/>
      <c r="T85" s="4"/>
      <c r="U85" s="4"/>
      <c r="V85" s="4"/>
      <c r="W85" s="4"/>
      <c r="X85" s="169"/>
      <c r="Y85" s="4"/>
      <c r="Z85" s="4"/>
      <c r="AA85" s="4"/>
    </row>
    <row r="86" spans="2:27" s="272" customFormat="1" ht="15.5">
      <c r="B86" s="4"/>
      <c r="C86" s="126" t="s">
        <v>559</v>
      </c>
      <c r="D86" s="159"/>
      <c r="E86" s="159"/>
      <c r="F86" s="159"/>
      <c r="G86" s="4"/>
      <c r="H86" s="168"/>
      <c r="I86" s="168"/>
      <c r="J86" s="4"/>
      <c r="K86" s="4"/>
      <c r="L86" s="4"/>
      <c r="M86" s="168"/>
      <c r="N86" s="168"/>
      <c r="O86" s="4"/>
      <c r="P86" s="4"/>
      <c r="Q86" s="4"/>
      <c r="R86" s="4"/>
      <c r="S86" s="4"/>
      <c r="T86" s="4"/>
      <c r="U86" s="4"/>
      <c r="V86" s="4"/>
      <c r="W86" s="4"/>
      <c r="X86" s="169"/>
      <c r="Y86" s="4"/>
      <c r="Z86" s="4"/>
      <c r="AA86" s="4"/>
    </row>
    <row r="87" spans="2:27" s="272" customFormat="1" ht="15.5">
      <c r="B87" s="4"/>
      <c r="C87" s="126" t="s">
        <v>560</v>
      </c>
      <c r="D87" s="159"/>
      <c r="E87" s="159"/>
      <c r="F87" s="159"/>
      <c r="G87" s="4"/>
      <c r="H87" s="168"/>
      <c r="I87" s="168"/>
      <c r="J87" s="4"/>
      <c r="K87" s="4"/>
      <c r="L87" s="4"/>
      <c r="M87" s="168"/>
      <c r="N87" s="168"/>
      <c r="O87" s="4"/>
      <c r="P87" s="4"/>
      <c r="Q87" s="4"/>
      <c r="R87" s="4"/>
      <c r="S87" s="4"/>
      <c r="T87" s="4"/>
      <c r="U87" s="4"/>
      <c r="V87" s="4"/>
      <c r="W87" s="4"/>
      <c r="X87" s="169"/>
      <c r="Y87" s="4"/>
      <c r="Z87" s="4"/>
      <c r="AA87" s="4"/>
    </row>
    <row r="88" spans="2:27" s="272" customFormat="1" ht="15.5">
      <c r="B88" s="4"/>
      <c r="C88" s="256" t="s">
        <v>644</v>
      </c>
      <c r="D88" s="205" t="s">
        <v>167</v>
      </c>
      <c r="E88" s="159"/>
      <c r="F88" s="159"/>
      <c r="G88" s="4"/>
      <c r="H88" s="168"/>
      <c r="I88" s="168"/>
      <c r="J88" s="4"/>
      <c r="K88" s="4"/>
      <c r="L88" s="4"/>
      <c r="M88" s="168"/>
      <c r="N88" s="168"/>
      <c r="O88" s="4"/>
      <c r="P88" s="4"/>
      <c r="Q88" s="4"/>
      <c r="R88" s="4"/>
      <c r="S88" s="4"/>
      <c r="T88" s="4"/>
      <c r="U88" s="4"/>
      <c r="V88" s="4"/>
      <c r="W88" s="4"/>
      <c r="X88" s="169"/>
      <c r="Y88" s="4"/>
      <c r="Z88" s="4"/>
      <c r="AA88" s="4"/>
    </row>
    <row r="89" spans="2:27" s="272" customFormat="1" ht="15.5">
      <c r="B89" s="4"/>
      <c r="C89" s="256" t="s">
        <v>645</v>
      </c>
      <c r="D89" s="205" t="s">
        <v>168</v>
      </c>
      <c r="E89" s="159"/>
      <c r="F89" s="159"/>
      <c r="G89" s="4"/>
      <c r="H89" s="168"/>
      <c r="I89" s="168"/>
      <c r="J89" s="4"/>
      <c r="K89" s="4"/>
      <c r="L89" s="4"/>
      <c r="M89" s="168"/>
      <c r="N89" s="168"/>
      <c r="O89" s="4"/>
      <c r="P89" s="4"/>
      <c r="Q89" s="4"/>
      <c r="R89" s="4"/>
      <c r="S89" s="4"/>
      <c r="T89" s="4"/>
      <c r="U89" s="4"/>
      <c r="V89" s="4"/>
      <c r="W89" s="4"/>
      <c r="X89" s="169"/>
      <c r="Y89" s="4"/>
      <c r="Z89" s="4"/>
      <c r="AA89" s="4"/>
    </row>
    <row r="90" spans="2:27" s="272" customFormat="1" ht="15.5">
      <c r="B90" s="4"/>
      <c r="C90" s="256" t="s">
        <v>646</v>
      </c>
      <c r="D90" s="2" t="s">
        <v>169</v>
      </c>
      <c r="E90" s="159"/>
      <c r="F90" s="159"/>
      <c r="G90" s="4"/>
      <c r="H90" s="168"/>
      <c r="I90" s="168"/>
      <c r="J90" s="4"/>
      <c r="K90" s="4"/>
      <c r="L90" s="4"/>
      <c r="M90" s="168"/>
      <c r="N90" s="168"/>
      <c r="O90" s="4"/>
      <c r="P90" s="4"/>
      <c r="Q90" s="4"/>
      <c r="R90" s="4"/>
      <c r="S90" s="4"/>
      <c r="T90" s="4"/>
      <c r="U90" s="4"/>
      <c r="V90" s="4"/>
      <c r="W90" s="4"/>
      <c r="X90" s="169"/>
      <c r="Y90" s="4"/>
      <c r="Z90" s="4"/>
      <c r="AA90" s="4"/>
    </row>
    <row r="91" spans="2:27" s="272" customFormat="1" ht="15.5">
      <c r="B91" s="4"/>
      <c r="C91" s="256" t="s">
        <v>647</v>
      </c>
      <c r="D91" s="2" t="s">
        <v>170</v>
      </c>
      <c r="E91" s="159"/>
      <c r="F91" s="159"/>
      <c r="G91" s="4"/>
      <c r="H91" s="168"/>
      <c r="I91" s="168"/>
      <c r="J91" s="4"/>
      <c r="K91" s="4"/>
      <c r="L91" s="4"/>
      <c r="M91" s="168"/>
      <c r="N91" s="168"/>
      <c r="O91" s="4"/>
      <c r="P91" s="4"/>
      <c r="Q91" s="4"/>
      <c r="R91" s="4"/>
      <c r="S91" s="4"/>
      <c r="T91" s="4"/>
      <c r="U91" s="4"/>
      <c r="V91" s="4"/>
      <c r="W91" s="4"/>
      <c r="X91" s="169"/>
      <c r="Y91" s="4"/>
      <c r="Z91" s="4"/>
      <c r="AA91" s="4"/>
    </row>
    <row r="92" spans="2:27" s="272" customFormat="1" ht="15.5">
      <c r="B92" s="4"/>
      <c r="C92" s="256" t="s">
        <v>641</v>
      </c>
      <c r="D92" s="205" t="s">
        <v>171</v>
      </c>
      <c r="E92" s="159"/>
      <c r="F92" s="159"/>
      <c r="G92" s="4"/>
      <c r="H92" s="168"/>
      <c r="I92" s="168"/>
      <c r="J92" s="4"/>
      <c r="K92" s="4"/>
      <c r="L92" s="4"/>
      <c r="M92" s="168"/>
      <c r="N92" s="168"/>
      <c r="O92" s="4"/>
      <c r="P92" s="4"/>
      <c r="Q92" s="4"/>
      <c r="R92" s="4"/>
      <c r="S92" s="4"/>
      <c r="T92" s="4"/>
      <c r="U92" s="4"/>
      <c r="V92" s="4"/>
      <c r="W92" s="4"/>
      <c r="X92" s="169"/>
      <c r="Y92" s="4"/>
      <c r="Z92" s="4"/>
      <c r="AA92" s="4"/>
    </row>
    <row r="93" spans="2:27" s="272" customFormat="1" ht="15.5">
      <c r="B93" s="4"/>
      <c r="C93" s="205" t="s">
        <v>157</v>
      </c>
      <c r="D93" s="205" t="s">
        <v>172</v>
      </c>
      <c r="E93" s="159"/>
      <c r="F93" s="159"/>
      <c r="G93" s="4"/>
      <c r="H93" s="168"/>
      <c r="I93" s="168"/>
      <c r="J93" s="4"/>
      <c r="K93" s="4"/>
      <c r="L93" s="4"/>
      <c r="M93" s="168"/>
      <c r="N93" s="168"/>
      <c r="O93" s="4"/>
      <c r="P93" s="4"/>
      <c r="Q93" s="4"/>
      <c r="R93" s="4"/>
      <c r="S93" s="4"/>
      <c r="T93" s="4"/>
      <c r="U93" s="4"/>
      <c r="V93" s="4"/>
      <c r="W93" s="4"/>
      <c r="X93" s="169"/>
      <c r="Y93" s="4"/>
      <c r="Z93" s="4"/>
      <c r="AA93" s="4"/>
    </row>
    <row r="94" spans="2:27" s="272" customFormat="1" ht="15.5">
      <c r="B94" s="4"/>
      <c r="C94" s="205" t="s">
        <v>158</v>
      </c>
      <c r="D94" s="205" t="s">
        <v>173</v>
      </c>
      <c r="E94" s="159"/>
      <c r="F94" s="159"/>
      <c r="G94" s="4"/>
      <c r="H94" s="168"/>
      <c r="I94" s="168"/>
      <c r="J94" s="4"/>
      <c r="K94" s="4"/>
      <c r="L94" s="4"/>
      <c r="M94" s="168"/>
      <c r="N94" s="168"/>
      <c r="O94" s="4"/>
      <c r="P94" s="4"/>
      <c r="Q94" s="4"/>
      <c r="R94" s="4"/>
      <c r="S94" s="4"/>
      <c r="T94" s="4"/>
      <c r="U94" s="4"/>
      <c r="V94" s="4"/>
      <c r="W94" s="4"/>
      <c r="X94" s="169"/>
      <c r="Y94" s="4"/>
      <c r="Z94" s="4"/>
      <c r="AA94" s="4"/>
    </row>
    <row r="95" spans="2:27" s="272" customFormat="1" ht="15.5">
      <c r="B95" s="4"/>
      <c r="C95" s="205" t="s">
        <v>159</v>
      </c>
      <c r="D95" s="205" t="s">
        <v>174</v>
      </c>
      <c r="E95" s="159"/>
      <c r="F95" s="159"/>
      <c r="G95" s="4"/>
      <c r="H95" s="168"/>
      <c r="I95" s="168"/>
      <c r="J95" s="4"/>
      <c r="K95" s="4"/>
      <c r="L95" s="4"/>
      <c r="M95" s="168"/>
      <c r="N95" s="168"/>
      <c r="O95" s="4"/>
      <c r="P95" s="4"/>
      <c r="Q95" s="4"/>
      <c r="R95" s="4"/>
      <c r="S95" s="4"/>
      <c r="T95" s="4"/>
      <c r="U95" s="4"/>
      <c r="V95" s="4"/>
      <c r="W95" s="4"/>
      <c r="X95" s="169"/>
      <c r="Y95" s="4"/>
      <c r="Z95" s="4"/>
      <c r="AA95" s="4"/>
    </row>
    <row r="96" spans="2:27" s="272" customFormat="1" ht="15.5">
      <c r="B96" s="4"/>
      <c r="C96" s="205" t="s">
        <v>160</v>
      </c>
      <c r="D96" s="205" t="s">
        <v>175</v>
      </c>
      <c r="E96" s="159"/>
      <c r="F96" s="159"/>
      <c r="G96" s="4"/>
      <c r="H96" s="168"/>
      <c r="I96" s="168"/>
      <c r="J96" s="4"/>
      <c r="K96" s="4"/>
      <c r="L96" s="4"/>
      <c r="M96" s="168"/>
      <c r="N96" s="168"/>
      <c r="O96" s="4"/>
      <c r="P96" s="4"/>
      <c r="Q96" s="4"/>
      <c r="R96" s="4"/>
      <c r="S96" s="4"/>
      <c r="T96" s="4"/>
      <c r="U96" s="4"/>
      <c r="V96" s="4"/>
      <c r="W96" s="4"/>
      <c r="X96" s="169"/>
      <c r="Y96" s="4"/>
      <c r="Z96" s="4"/>
      <c r="AA96" s="4"/>
    </row>
    <row r="97" spans="2:27" s="272" customFormat="1" ht="15.5">
      <c r="B97" s="4"/>
      <c r="C97" s="205" t="s">
        <v>161</v>
      </c>
      <c r="D97" s="205" t="s">
        <v>176</v>
      </c>
      <c r="E97" s="159"/>
      <c r="F97" s="159"/>
      <c r="G97" s="4"/>
      <c r="H97" s="168"/>
      <c r="I97" s="168"/>
      <c r="J97" s="4"/>
      <c r="K97" s="4"/>
      <c r="L97" s="4"/>
      <c r="M97" s="168"/>
      <c r="N97" s="168"/>
      <c r="O97" s="4"/>
      <c r="P97" s="4"/>
      <c r="Q97" s="4"/>
      <c r="R97" s="4"/>
      <c r="S97" s="4"/>
      <c r="T97" s="4"/>
      <c r="U97" s="4"/>
      <c r="V97" s="4"/>
      <c r="W97" s="4"/>
      <c r="X97" s="169"/>
      <c r="Y97" s="4"/>
      <c r="Z97" s="4"/>
      <c r="AA97" s="4"/>
    </row>
    <row r="98" spans="2:27" s="272" customFormat="1" ht="15.5">
      <c r="B98" s="4"/>
      <c r="C98" s="205" t="s">
        <v>162</v>
      </c>
      <c r="D98" s="205" t="s">
        <v>177</v>
      </c>
      <c r="E98" s="159"/>
      <c r="F98" s="159"/>
      <c r="G98" s="4"/>
      <c r="H98" s="168"/>
      <c r="I98" s="168"/>
      <c r="J98" s="4"/>
      <c r="K98" s="4"/>
      <c r="L98" s="4"/>
      <c r="M98" s="168"/>
      <c r="N98" s="168"/>
      <c r="O98" s="4"/>
      <c r="P98" s="4"/>
      <c r="Q98" s="4"/>
      <c r="R98" s="4"/>
      <c r="S98" s="4"/>
      <c r="T98" s="4"/>
      <c r="U98" s="4"/>
      <c r="V98" s="4"/>
      <c r="W98" s="4"/>
      <c r="X98" s="169"/>
      <c r="Y98" s="4"/>
      <c r="Z98" s="4"/>
      <c r="AA98" s="4"/>
    </row>
    <row r="99" spans="2:27" s="272" customFormat="1" ht="15.5">
      <c r="B99" s="4"/>
      <c r="C99" s="205" t="s">
        <v>163</v>
      </c>
      <c r="D99" s="205" t="s">
        <v>178</v>
      </c>
      <c r="E99" s="159"/>
      <c r="F99" s="159"/>
      <c r="G99" s="4"/>
      <c r="H99" s="168"/>
      <c r="I99" s="168"/>
      <c r="J99" s="4"/>
      <c r="K99" s="4"/>
      <c r="L99" s="4"/>
      <c r="M99" s="168"/>
      <c r="N99" s="168"/>
      <c r="O99" s="4"/>
      <c r="P99" s="4"/>
      <c r="Q99" s="4"/>
      <c r="R99" s="4"/>
      <c r="S99" s="4"/>
      <c r="T99" s="4"/>
      <c r="U99" s="4"/>
      <c r="V99" s="4"/>
      <c r="W99" s="4"/>
      <c r="X99" s="169"/>
      <c r="Y99" s="4"/>
      <c r="Z99" s="4"/>
      <c r="AA99" s="4"/>
    </row>
    <row r="100" spans="2:27" s="272" customFormat="1" ht="15.5">
      <c r="B100" s="4"/>
      <c r="C100" s="205" t="s">
        <v>164</v>
      </c>
      <c r="D100" s="205" t="s">
        <v>179</v>
      </c>
      <c r="E100" s="159"/>
      <c r="F100" s="159"/>
      <c r="G100" s="4"/>
      <c r="H100" s="168"/>
      <c r="I100" s="168"/>
      <c r="J100" s="4"/>
      <c r="K100" s="4"/>
      <c r="L100" s="4"/>
      <c r="M100" s="168"/>
      <c r="N100" s="168"/>
      <c r="O100" s="4"/>
      <c r="P100" s="4"/>
      <c r="Q100" s="4"/>
      <c r="R100" s="4"/>
      <c r="S100" s="4"/>
      <c r="T100" s="4"/>
      <c r="U100" s="4"/>
      <c r="V100" s="4"/>
      <c r="W100" s="4"/>
      <c r="X100" s="169"/>
      <c r="Y100" s="4"/>
      <c r="Z100" s="4"/>
      <c r="AA100" s="4"/>
    </row>
    <row r="101" spans="2:27" s="272" customFormat="1" ht="15.5">
      <c r="B101" s="4"/>
      <c r="C101" s="205" t="s">
        <v>165</v>
      </c>
      <c r="D101" s="205" t="s">
        <v>180</v>
      </c>
      <c r="E101" s="159"/>
      <c r="F101" s="159"/>
      <c r="G101" s="4"/>
      <c r="H101" s="168"/>
      <c r="I101" s="168"/>
      <c r="J101" s="4"/>
      <c r="K101" s="4"/>
      <c r="L101" s="4"/>
      <c r="M101" s="168"/>
      <c r="N101" s="168"/>
      <c r="O101" s="4"/>
      <c r="P101" s="4"/>
      <c r="Q101" s="4"/>
      <c r="R101" s="4"/>
      <c r="S101" s="4"/>
      <c r="T101" s="4"/>
      <c r="U101" s="4"/>
      <c r="V101" s="4"/>
      <c r="W101" s="4"/>
      <c r="X101" s="169"/>
      <c r="Y101" s="4"/>
      <c r="Z101" s="4"/>
      <c r="AA101" s="4"/>
    </row>
    <row r="102" spans="2:27" s="272" customFormat="1" ht="15.5">
      <c r="B102" s="4"/>
      <c r="C102" s="205" t="s">
        <v>166</v>
      </c>
      <c r="D102" s="205" t="s">
        <v>181</v>
      </c>
      <c r="E102" s="159"/>
      <c r="F102" s="159"/>
      <c r="G102" s="4"/>
      <c r="H102" s="168"/>
      <c r="I102" s="168"/>
      <c r="J102" s="4"/>
      <c r="K102" s="4"/>
      <c r="L102" s="4"/>
      <c r="M102" s="168"/>
      <c r="N102" s="168"/>
      <c r="O102" s="4"/>
      <c r="P102" s="4"/>
      <c r="Q102" s="4"/>
      <c r="R102" s="4"/>
      <c r="S102" s="4"/>
      <c r="T102" s="4"/>
      <c r="U102" s="4"/>
      <c r="V102" s="4"/>
      <c r="W102" s="4"/>
      <c r="X102" s="169"/>
      <c r="Y102" s="4"/>
      <c r="Z102" s="4"/>
      <c r="AA102" s="4"/>
    </row>
    <row r="103" spans="2:27" s="272" customFormat="1" ht="15.5">
      <c r="B103" s="4"/>
      <c r="C103" s="205" t="s">
        <v>126</v>
      </c>
      <c r="D103" s="205" t="s">
        <v>141</v>
      </c>
      <c r="E103" s="159"/>
      <c r="F103" s="159"/>
      <c r="G103" s="4"/>
      <c r="H103" s="168"/>
      <c r="I103" s="168"/>
      <c r="J103" s="4"/>
      <c r="K103" s="4"/>
      <c r="L103" s="4"/>
      <c r="M103" s="168"/>
      <c r="N103" s="168"/>
      <c r="O103" s="4"/>
      <c r="P103" s="4"/>
      <c r="Q103" s="4"/>
      <c r="R103" s="4"/>
      <c r="S103" s="4"/>
      <c r="T103" s="4"/>
      <c r="U103" s="4"/>
      <c r="V103" s="4"/>
      <c r="W103" s="4"/>
      <c r="X103" s="169"/>
      <c r="Y103" s="4"/>
      <c r="Z103" s="4"/>
      <c r="AA103" s="4"/>
    </row>
    <row r="104" spans="2:27" s="272" customFormat="1" ht="15.5">
      <c r="B104" s="4"/>
      <c r="C104" s="205" t="s">
        <v>127</v>
      </c>
      <c r="D104" s="205" t="s">
        <v>142</v>
      </c>
      <c r="E104" s="159"/>
      <c r="F104" s="159"/>
      <c r="G104" s="4"/>
      <c r="H104" s="168"/>
      <c r="I104" s="168"/>
      <c r="J104" s="4"/>
      <c r="K104" s="4"/>
      <c r="L104" s="4"/>
      <c r="M104" s="168"/>
      <c r="N104" s="168"/>
      <c r="O104" s="4"/>
      <c r="P104" s="4"/>
      <c r="Q104" s="4"/>
      <c r="R104" s="4"/>
      <c r="S104" s="4"/>
      <c r="T104" s="4"/>
      <c r="U104" s="4"/>
      <c r="V104" s="4"/>
      <c r="W104" s="4"/>
      <c r="X104" s="169"/>
      <c r="Y104" s="4"/>
      <c r="Z104" s="4"/>
      <c r="AA104" s="4"/>
    </row>
    <row r="105" spans="2:27" s="272" customFormat="1" ht="15.5">
      <c r="B105" s="4"/>
      <c r="C105" s="156" t="s">
        <v>128</v>
      </c>
      <c r="D105" s="205" t="s">
        <v>143</v>
      </c>
      <c r="E105" s="159"/>
      <c r="F105" s="159"/>
      <c r="G105" s="4"/>
      <c r="H105" s="168"/>
      <c r="I105" s="168"/>
      <c r="J105" s="4"/>
      <c r="K105" s="4"/>
      <c r="L105" s="4"/>
      <c r="M105" s="168"/>
      <c r="N105" s="168"/>
      <c r="O105" s="4"/>
      <c r="P105" s="4"/>
      <c r="Q105" s="4"/>
      <c r="R105" s="4"/>
      <c r="S105" s="4"/>
      <c r="T105" s="4"/>
      <c r="U105" s="4"/>
      <c r="V105" s="4"/>
      <c r="W105" s="4"/>
      <c r="X105" s="169"/>
      <c r="Y105" s="4"/>
      <c r="Z105" s="4"/>
      <c r="AA105" s="4"/>
    </row>
    <row r="106" spans="2:27" s="272" customFormat="1" ht="15.5">
      <c r="B106" s="4"/>
      <c r="C106" s="205" t="s">
        <v>129</v>
      </c>
      <c r="D106" s="205" t="s">
        <v>144</v>
      </c>
      <c r="E106" s="159"/>
      <c r="F106" s="159"/>
      <c r="G106" s="4"/>
      <c r="H106" s="168"/>
      <c r="I106" s="168"/>
      <c r="J106" s="4"/>
      <c r="K106" s="4"/>
      <c r="L106" s="4"/>
      <c r="M106" s="168"/>
      <c r="N106" s="168"/>
      <c r="O106" s="4"/>
      <c r="P106" s="4"/>
      <c r="Q106" s="4"/>
      <c r="R106" s="4"/>
      <c r="S106" s="4"/>
      <c r="T106" s="4"/>
      <c r="U106" s="4"/>
      <c r="V106" s="4"/>
      <c r="W106" s="4"/>
      <c r="X106" s="169"/>
      <c r="Y106" s="4"/>
      <c r="Z106" s="4"/>
      <c r="AA106" s="4"/>
    </row>
    <row r="107" spans="2:27" s="272" customFormat="1" ht="15.5">
      <c r="B107" s="4"/>
      <c r="C107" s="205" t="s">
        <v>130</v>
      </c>
      <c r="D107" s="205" t="s">
        <v>145</v>
      </c>
      <c r="E107" s="159"/>
      <c r="F107" s="159"/>
      <c r="G107" s="4"/>
      <c r="H107" s="168"/>
      <c r="I107" s="168"/>
      <c r="J107" s="4"/>
      <c r="K107" s="4"/>
      <c r="L107" s="4"/>
      <c r="M107" s="168"/>
      <c r="N107" s="168"/>
      <c r="O107" s="4"/>
      <c r="P107" s="4"/>
      <c r="Q107" s="4"/>
      <c r="R107" s="4"/>
      <c r="S107" s="4"/>
      <c r="T107" s="4"/>
      <c r="U107" s="4"/>
      <c r="V107" s="4"/>
      <c r="W107" s="4"/>
      <c r="X107" s="169"/>
      <c r="Y107" s="4"/>
      <c r="Z107" s="4"/>
      <c r="AA107" s="4"/>
    </row>
    <row r="108" spans="2:27" s="272" customFormat="1" ht="15.5">
      <c r="B108" s="4"/>
      <c r="C108" s="205" t="s">
        <v>131</v>
      </c>
      <c r="D108" s="205" t="s">
        <v>146</v>
      </c>
      <c r="E108" s="159"/>
      <c r="F108" s="159"/>
      <c r="G108" s="4"/>
      <c r="H108" s="168"/>
      <c r="I108" s="168"/>
      <c r="J108" s="4"/>
      <c r="K108" s="4"/>
      <c r="L108" s="4"/>
      <c r="M108" s="168"/>
      <c r="N108" s="168"/>
      <c r="O108" s="4"/>
      <c r="P108" s="4"/>
      <c r="Q108" s="4"/>
      <c r="R108" s="4"/>
      <c r="S108" s="4"/>
      <c r="T108" s="4"/>
      <c r="U108" s="4"/>
      <c r="V108" s="4"/>
      <c r="W108" s="4"/>
      <c r="X108" s="169"/>
      <c r="Y108" s="4"/>
      <c r="Z108" s="4"/>
      <c r="AA108" s="4"/>
    </row>
    <row r="109" spans="2:27" s="272" customFormat="1" ht="15.5">
      <c r="B109" s="4"/>
      <c r="C109" s="205" t="s">
        <v>132</v>
      </c>
      <c r="D109" s="205" t="s">
        <v>147</v>
      </c>
      <c r="E109" s="159"/>
      <c r="F109" s="159"/>
      <c r="G109" s="4"/>
      <c r="H109" s="168"/>
      <c r="I109" s="168"/>
      <c r="J109" s="4"/>
      <c r="K109" s="4"/>
      <c r="L109" s="4"/>
      <c r="M109" s="168"/>
      <c r="N109" s="168"/>
      <c r="O109" s="4"/>
      <c r="P109" s="4"/>
      <c r="Q109" s="4"/>
      <c r="R109" s="4"/>
      <c r="S109" s="4"/>
      <c r="T109" s="4"/>
      <c r="U109" s="4"/>
      <c r="V109" s="4"/>
      <c r="W109" s="4"/>
      <c r="X109" s="169"/>
      <c r="Y109" s="4"/>
      <c r="Z109" s="4"/>
      <c r="AA109" s="4"/>
    </row>
    <row r="110" spans="2:27" s="272" customFormat="1" ht="15.5">
      <c r="B110" s="4"/>
      <c r="C110" s="205" t="s">
        <v>133</v>
      </c>
      <c r="D110" s="205" t="s">
        <v>148</v>
      </c>
      <c r="E110" s="159"/>
      <c r="F110" s="159"/>
      <c r="G110" s="4"/>
      <c r="H110" s="168"/>
      <c r="I110" s="168"/>
      <c r="J110" s="4"/>
      <c r="K110" s="4"/>
      <c r="L110" s="4"/>
      <c r="M110" s="168"/>
      <c r="N110" s="168"/>
      <c r="O110" s="4"/>
      <c r="P110" s="4"/>
      <c r="Q110" s="4"/>
      <c r="R110" s="4"/>
      <c r="S110" s="4"/>
      <c r="T110" s="4"/>
      <c r="U110" s="4"/>
      <c r="V110" s="4"/>
      <c r="W110" s="4"/>
      <c r="X110" s="169"/>
      <c r="Y110" s="4"/>
      <c r="Z110" s="4"/>
      <c r="AA110" s="4"/>
    </row>
    <row r="111" spans="2:27" s="272" customFormat="1" ht="15.5">
      <c r="B111" s="4"/>
      <c r="C111" s="156" t="s">
        <v>134</v>
      </c>
      <c r="D111" s="205" t="s">
        <v>149</v>
      </c>
      <c r="E111" s="159"/>
      <c r="F111" s="159"/>
      <c r="G111" s="4"/>
      <c r="H111" s="168"/>
      <c r="I111" s="168"/>
      <c r="J111" s="4"/>
      <c r="K111" s="4"/>
      <c r="L111" s="4"/>
      <c r="M111" s="168"/>
      <c r="N111" s="168"/>
      <c r="O111" s="4"/>
      <c r="P111" s="4"/>
      <c r="Q111" s="4"/>
      <c r="R111" s="4"/>
      <c r="S111" s="4"/>
      <c r="T111" s="4"/>
      <c r="U111" s="4"/>
      <c r="V111" s="4"/>
      <c r="W111" s="4"/>
      <c r="X111" s="169"/>
      <c r="Y111" s="4"/>
      <c r="Z111" s="4"/>
      <c r="AA111" s="4"/>
    </row>
    <row r="112" spans="2:27" s="272" customFormat="1" ht="15.5">
      <c r="B112" s="4"/>
      <c r="C112" s="205" t="s">
        <v>135</v>
      </c>
      <c r="D112" s="205" t="s">
        <v>150</v>
      </c>
      <c r="E112" s="159"/>
      <c r="F112" s="159"/>
      <c r="G112" s="4"/>
      <c r="H112" s="168"/>
      <c r="I112" s="168"/>
      <c r="J112" s="4"/>
      <c r="K112" s="4"/>
      <c r="L112" s="4"/>
      <c r="M112" s="168"/>
      <c r="N112" s="168"/>
      <c r="O112" s="4"/>
      <c r="P112" s="4"/>
      <c r="Q112" s="4"/>
      <c r="R112" s="4"/>
      <c r="S112" s="4"/>
      <c r="T112" s="4"/>
      <c r="U112" s="4"/>
      <c r="V112" s="4"/>
      <c r="W112" s="4"/>
      <c r="X112" s="169"/>
      <c r="Y112" s="4"/>
      <c r="Z112" s="4"/>
      <c r="AA112" s="4"/>
    </row>
    <row r="113" spans="1:37" s="272" customFormat="1" ht="15.5">
      <c r="B113" s="4"/>
      <c r="C113" s="205" t="s">
        <v>136</v>
      </c>
      <c r="D113" s="205" t="s">
        <v>151</v>
      </c>
      <c r="E113" s="159"/>
      <c r="F113" s="159"/>
      <c r="G113" s="4"/>
      <c r="H113" s="168"/>
      <c r="I113" s="168"/>
      <c r="J113" s="4"/>
      <c r="K113" s="4"/>
      <c r="L113" s="4"/>
      <c r="M113" s="168"/>
      <c r="N113" s="168"/>
      <c r="O113" s="4"/>
      <c r="P113" s="4"/>
      <c r="Q113" s="4"/>
      <c r="R113" s="4"/>
      <c r="S113" s="4"/>
      <c r="T113" s="4"/>
      <c r="U113" s="4"/>
      <c r="V113" s="4"/>
      <c r="W113" s="4"/>
      <c r="X113" s="169"/>
      <c r="Y113" s="4"/>
      <c r="Z113" s="4"/>
      <c r="AA113" s="4"/>
    </row>
    <row r="114" spans="1:37" s="272" customFormat="1" ht="15.5">
      <c r="B114" s="4"/>
      <c r="C114" s="156" t="s">
        <v>137</v>
      </c>
      <c r="D114" s="205" t="s">
        <v>152</v>
      </c>
      <c r="E114" s="159"/>
      <c r="F114" s="159"/>
      <c r="G114" s="4"/>
      <c r="H114" s="168"/>
      <c r="I114" s="168"/>
      <c r="J114" s="4"/>
      <c r="K114" s="4"/>
      <c r="L114" s="4"/>
      <c r="M114" s="168"/>
      <c r="N114" s="168"/>
      <c r="O114" s="4"/>
      <c r="P114" s="4"/>
      <c r="Q114" s="4"/>
      <c r="R114" s="4"/>
      <c r="S114" s="4"/>
      <c r="T114" s="4"/>
      <c r="U114" s="4"/>
      <c r="V114" s="4"/>
      <c r="W114" s="4"/>
      <c r="X114" s="169"/>
      <c r="Y114" s="4"/>
      <c r="Z114" s="4"/>
      <c r="AA114" s="4"/>
    </row>
    <row r="115" spans="1:37" s="272" customFormat="1" ht="15.5">
      <c r="B115" s="4"/>
      <c r="C115" s="205" t="s">
        <v>138</v>
      </c>
      <c r="D115" s="205" t="s">
        <v>153</v>
      </c>
      <c r="E115" s="159"/>
      <c r="F115" s="159"/>
      <c r="G115" s="4"/>
      <c r="H115" s="168"/>
      <c r="I115" s="168"/>
      <c r="J115" s="4"/>
      <c r="K115" s="4"/>
      <c r="L115" s="4"/>
      <c r="M115" s="168"/>
      <c r="N115" s="168"/>
      <c r="O115" s="4"/>
      <c r="P115" s="4"/>
      <c r="Q115" s="4"/>
      <c r="R115" s="4"/>
      <c r="S115" s="4"/>
      <c r="T115" s="4"/>
      <c r="U115" s="4"/>
      <c r="V115" s="4"/>
      <c r="W115" s="4"/>
      <c r="X115" s="169"/>
      <c r="Y115" s="4"/>
      <c r="Z115" s="4"/>
      <c r="AA115" s="4"/>
    </row>
    <row r="116" spans="1:37" s="272" customFormat="1" ht="15.5">
      <c r="B116" s="4"/>
      <c r="C116" s="205" t="s">
        <v>139</v>
      </c>
      <c r="D116" s="205" t="s">
        <v>154</v>
      </c>
      <c r="E116" s="159"/>
      <c r="F116" s="159"/>
      <c r="G116" s="4"/>
      <c r="H116" s="168"/>
      <c r="I116" s="168"/>
      <c r="J116" s="4"/>
      <c r="K116" s="4"/>
      <c r="L116" s="4"/>
      <c r="M116" s="168"/>
      <c r="N116" s="168"/>
      <c r="O116" s="4"/>
      <c r="P116" s="4"/>
      <c r="Q116" s="4"/>
      <c r="R116" s="4"/>
      <c r="S116" s="4"/>
      <c r="T116" s="4"/>
      <c r="U116" s="4"/>
      <c r="V116" s="4"/>
      <c r="W116" s="4"/>
      <c r="X116" s="169"/>
      <c r="Y116" s="4"/>
      <c r="Z116" s="4"/>
      <c r="AA116" s="4"/>
    </row>
    <row r="117" spans="1:37" s="272" customFormat="1" ht="15.5">
      <c r="B117" s="4"/>
      <c r="C117" s="205" t="s">
        <v>140</v>
      </c>
      <c r="D117" s="205" t="s">
        <v>155</v>
      </c>
      <c r="E117" s="159"/>
      <c r="F117" s="159"/>
      <c r="G117" s="4"/>
      <c r="H117" s="168"/>
      <c r="I117" s="168"/>
      <c r="J117" s="4"/>
      <c r="K117" s="4"/>
      <c r="L117" s="4"/>
      <c r="M117" s="168"/>
      <c r="N117" s="168"/>
      <c r="O117" s="4"/>
      <c r="P117" s="4"/>
      <c r="Q117" s="4"/>
      <c r="R117" s="4"/>
      <c r="S117" s="4"/>
      <c r="T117" s="4"/>
      <c r="U117" s="4"/>
      <c r="V117" s="4"/>
      <c r="W117" s="4"/>
      <c r="X117" s="169"/>
      <c r="Y117" s="4"/>
      <c r="Z117" s="4"/>
      <c r="AA117" s="4"/>
    </row>
    <row r="118" spans="1:37" s="272" customFormat="1" ht="15.5">
      <c r="B118" s="4"/>
      <c r="C118" s="205" t="s">
        <v>345</v>
      </c>
      <c r="D118" s="205" t="s">
        <v>346</v>
      </c>
      <c r="E118" s="159"/>
      <c r="F118" s="159"/>
      <c r="G118" s="4"/>
      <c r="H118" s="168"/>
      <c r="I118" s="168"/>
      <c r="J118" s="4"/>
      <c r="K118" s="4"/>
      <c r="L118" s="4"/>
      <c r="M118" s="168"/>
      <c r="N118" s="168"/>
      <c r="O118" s="4"/>
      <c r="P118" s="4"/>
      <c r="Q118" s="4"/>
      <c r="R118" s="4"/>
      <c r="S118" s="4"/>
      <c r="T118" s="4"/>
      <c r="U118" s="4"/>
      <c r="V118" s="4"/>
      <c r="W118" s="4"/>
      <c r="X118" s="169"/>
      <c r="Y118" s="4"/>
      <c r="Z118" s="4"/>
      <c r="AA118" s="4"/>
    </row>
    <row r="119" spans="1:37" ht="15.5">
      <c r="C119" s="256" t="s">
        <v>581</v>
      </c>
      <c r="D119" s="2" t="s">
        <v>609</v>
      </c>
    </row>
    <row r="120" spans="1:37" s="159" customFormat="1" ht="15.5">
      <c r="B120" s="4"/>
      <c r="C120" s="256" t="s">
        <v>11</v>
      </c>
      <c r="D120" s="2" t="s">
        <v>597</v>
      </c>
      <c r="G120" s="4"/>
      <c r="H120" s="168"/>
      <c r="I120" s="168"/>
      <c r="J120" s="4"/>
      <c r="K120" s="4"/>
      <c r="L120" s="4"/>
      <c r="M120" s="168"/>
      <c r="N120" s="168"/>
      <c r="O120" s="4"/>
      <c r="P120" s="4"/>
      <c r="Q120" s="4"/>
      <c r="R120" s="4"/>
      <c r="S120" s="4"/>
      <c r="T120" s="4"/>
      <c r="U120" s="4"/>
      <c r="V120" s="4"/>
      <c r="W120" s="4"/>
      <c r="X120" s="169"/>
      <c r="Y120" s="4"/>
      <c r="Z120" s="4"/>
      <c r="AA120" s="4"/>
      <c r="AB120" s="4"/>
    </row>
    <row r="121" spans="1:37" s="159" customFormat="1" ht="15.5">
      <c r="B121" s="4"/>
      <c r="C121" s="256" t="s">
        <v>569</v>
      </c>
      <c r="D121" s="2" t="s">
        <v>626</v>
      </c>
      <c r="G121" s="4"/>
      <c r="H121" s="168"/>
      <c r="I121" s="168"/>
      <c r="J121" s="4"/>
      <c r="K121" s="4"/>
      <c r="L121" s="4"/>
      <c r="M121" s="168"/>
      <c r="N121" s="168"/>
      <c r="O121" s="4"/>
      <c r="P121" s="4"/>
      <c r="Q121" s="4"/>
      <c r="R121" s="4"/>
      <c r="S121" s="4"/>
      <c r="T121" s="4"/>
      <c r="U121" s="4"/>
      <c r="V121" s="4"/>
      <c r="W121" s="4"/>
      <c r="X121" s="169"/>
      <c r="Y121" s="4"/>
      <c r="Z121" s="4"/>
      <c r="AA121" s="4"/>
      <c r="AB121" s="4"/>
    </row>
    <row r="122" spans="1:37" s="159" customFormat="1" ht="15.5">
      <c r="B122" s="4"/>
      <c r="C122" s="256" t="s">
        <v>649</v>
      </c>
      <c r="D122" s="2" t="s">
        <v>652</v>
      </c>
      <c r="G122" s="4"/>
      <c r="H122" s="168"/>
      <c r="I122" s="168"/>
      <c r="J122" s="4"/>
      <c r="K122" s="4"/>
      <c r="L122" s="4"/>
      <c r="M122" s="168"/>
      <c r="N122" s="168"/>
      <c r="O122" s="4"/>
      <c r="P122" s="4"/>
      <c r="Q122" s="4"/>
      <c r="R122" s="4"/>
      <c r="S122" s="4"/>
      <c r="T122" s="4"/>
      <c r="U122" s="4"/>
      <c r="V122" s="4"/>
      <c r="W122" s="4"/>
      <c r="X122" s="169"/>
      <c r="Y122" s="4"/>
      <c r="Z122" s="4"/>
      <c r="AA122" s="4"/>
      <c r="AB122" s="4"/>
      <c r="AC122" s="4"/>
      <c r="AD122" s="4"/>
      <c r="AE122" s="4"/>
      <c r="AF122" s="4"/>
      <c r="AG122" s="4"/>
      <c r="AH122" s="4"/>
      <c r="AI122" s="4"/>
      <c r="AJ122" s="4"/>
      <c r="AK122" s="4"/>
    </row>
    <row r="123" spans="1:37" s="159" customFormat="1" ht="15.5">
      <c r="B123" s="4"/>
      <c r="C123" s="256" t="s">
        <v>650</v>
      </c>
      <c r="D123" s="2" t="s">
        <v>653</v>
      </c>
      <c r="G123" s="4"/>
      <c r="H123" s="168"/>
      <c r="I123" s="168"/>
      <c r="J123" s="4"/>
      <c r="K123" s="4"/>
      <c r="L123" s="4"/>
      <c r="M123" s="168"/>
      <c r="N123" s="168"/>
      <c r="O123" s="4"/>
      <c r="P123" s="4"/>
      <c r="Q123" s="4"/>
      <c r="R123" s="4"/>
      <c r="S123" s="4"/>
      <c r="T123" s="4"/>
      <c r="U123" s="4"/>
      <c r="V123" s="4"/>
      <c r="W123" s="4"/>
      <c r="X123" s="169"/>
      <c r="Y123" s="4"/>
      <c r="Z123" s="4"/>
      <c r="AA123" s="4"/>
      <c r="AB123" s="4"/>
      <c r="AC123" s="4"/>
      <c r="AD123" s="4"/>
      <c r="AE123" s="4"/>
      <c r="AF123" s="4"/>
      <c r="AG123" s="4"/>
      <c r="AH123" s="4"/>
      <c r="AI123" s="4"/>
      <c r="AJ123" s="4"/>
      <c r="AK123" s="4"/>
    </row>
    <row r="124" spans="1:37" s="159" customFormat="1" ht="15.5">
      <c r="B124" s="4"/>
      <c r="C124" s="256" t="s">
        <v>651</v>
      </c>
      <c r="D124" s="2" t="s">
        <v>654</v>
      </c>
      <c r="G124" s="4"/>
      <c r="H124" s="168"/>
      <c r="I124" s="168"/>
      <c r="J124" s="4"/>
      <c r="K124" s="4"/>
      <c r="L124" s="4"/>
      <c r="M124" s="168"/>
      <c r="N124" s="168"/>
      <c r="O124" s="4"/>
      <c r="P124" s="4"/>
      <c r="Q124" s="4"/>
      <c r="R124" s="4"/>
      <c r="S124" s="4"/>
      <c r="T124" s="4"/>
      <c r="U124" s="4"/>
      <c r="V124" s="4"/>
      <c r="W124" s="4"/>
      <c r="X124" s="169"/>
      <c r="Y124" s="4"/>
      <c r="Z124" s="4"/>
      <c r="AA124" s="4"/>
      <c r="AB124" s="4"/>
      <c r="AC124" s="4"/>
      <c r="AD124" s="4"/>
      <c r="AE124" s="4"/>
      <c r="AF124" s="4"/>
      <c r="AG124" s="4"/>
      <c r="AH124" s="4"/>
      <c r="AI124" s="4"/>
      <c r="AJ124" s="4"/>
      <c r="AK124" s="4"/>
    </row>
    <row r="125" spans="1:37" s="159" customFormat="1" ht="15.5">
      <c r="B125" s="4"/>
      <c r="C125" s="256" t="s">
        <v>635</v>
      </c>
      <c r="D125" s="2" t="s">
        <v>636</v>
      </c>
      <c r="G125" s="4"/>
      <c r="H125" s="168"/>
      <c r="I125" s="168"/>
      <c r="J125" s="4"/>
      <c r="K125" s="4"/>
      <c r="L125" s="4"/>
      <c r="M125" s="168"/>
      <c r="N125" s="168"/>
      <c r="O125" s="4"/>
      <c r="P125" s="4"/>
      <c r="Q125" s="4"/>
      <c r="R125" s="4"/>
      <c r="S125" s="4"/>
      <c r="T125" s="4"/>
      <c r="U125" s="4"/>
      <c r="V125" s="4"/>
      <c r="W125" s="4"/>
      <c r="X125" s="169"/>
      <c r="Y125" s="4"/>
      <c r="Z125" s="4"/>
      <c r="AA125" s="4"/>
      <c r="AB125" s="4"/>
      <c r="AC125" s="4"/>
      <c r="AD125" s="4"/>
      <c r="AE125" s="4"/>
      <c r="AF125" s="4"/>
      <c r="AG125" s="4"/>
      <c r="AH125" s="4"/>
      <c r="AI125" s="4"/>
      <c r="AJ125" s="4"/>
      <c r="AK125" s="4"/>
    </row>
    <row r="126" spans="1:37" s="159" customFormat="1" ht="15.5">
      <c r="A126" s="4"/>
      <c r="B126" s="4"/>
      <c r="C126" s="258" t="s">
        <v>873</v>
      </c>
      <c r="D126" s="258" t="s">
        <v>880</v>
      </c>
      <c r="G126" s="4"/>
      <c r="H126" s="168"/>
      <c r="I126" s="168"/>
      <c r="J126" s="4"/>
      <c r="K126" s="4"/>
      <c r="L126" s="4"/>
      <c r="M126" s="168"/>
      <c r="N126" s="168"/>
      <c r="O126" s="4"/>
      <c r="P126" s="4"/>
      <c r="Q126" s="4"/>
      <c r="R126" s="4"/>
      <c r="S126" s="4"/>
      <c r="T126" s="4"/>
      <c r="U126" s="4"/>
      <c r="V126" s="4"/>
      <c r="W126" s="4"/>
      <c r="X126" s="169"/>
      <c r="Y126" s="4"/>
      <c r="Z126" s="4"/>
      <c r="AA126" s="4"/>
      <c r="AB126" s="4"/>
      <c r="AC126" s="4"/>
      <c r="AD126" s="4"/>
      <c r="AE126" s="4"/>
      <c r="AF126" s="4"/>
      <c r="AG126" s="4"/>
      <c r="AH126" s="4"/>
      <c r="AI126" s="4"/>
      <c r="AJ126" s="4"/>
      <c r="AK126" s="4"/>
    </row>
    <row r="127" spans="1:37" s="159" customFormat="1" ht="15.5">
      <c r="A127" s="4"/>
      <c r="B127" s="4"/>
      <c r="C127" s="257" t="s">
        <v>874</v>
      </c>
      <c r="D127" s="257" t="s">
        <v>881</v>
      </c>
      <c r="G127" s="4"/>
      <c r="H127" s="168"/>
      <c r="I127" s="168"/>
      <c r="J127" s="4"/>
      <c r="K127" s="4"/>
      <c r="L127" s="4"/>
      <c r="M127" s="168"/>
      <c r="N127" s="168"/>
      <c r="O127" s="4"/>
      <c r="P127" s="4"/>
      <c r="Q127" s="4"/>
      <c r="R127" s="4"/>
      <c r="S127" s="4"/>
      <c r="T127" s="4"/>
      <c r="U127" s="4"/>
      <c r="V127" s="4"/>
      <c r="W127" s="4"/>
      <c r="X127" s="169"/>
      <c r="Y127" s="4"/>
      <c r="Z127" s="4"/>
      <c r="AA127" s="4"/>
      <c r="AB127" s="4"/>
      <c r="AC127" s="4"/>
      <c r="AD127" s="4"/>
      <c r="AE127" s="4"/>
      <c r="AF127" s="4"/>
      <c r="AG127" s="4"/>
      <c r="AH127" s="4"/>
      <c r="AI127" s="4"/>
      <c r="AJ127" s="4"/>
      <c r="AK127" s="4"/>
    </row>
    <row r="128" spans="1:37" s="159" customFormat="1" ht="15.5">
      <c r="A128" s="4"/>
      <c r="B128" s="4"/>
      <c r="C128" s="257" t="s">
        <v>875</v>
      </c>
      <c r="D128" s="257" t="s">
        <v>882</v>
      </c>
      <c r="G128" s="4"/>
      <c r="H128" s="168"/>
      <c r="I128" s="168"/>
      <c r="J128" s="4"/>
      <c r="K128" s="4"/>
      <c r="L128" s="4"/>
      <c r="M128" s="168"/>
      <c r="N128" s="168"/>
      <c r="O128" s="4"/>
      <c r="P128" s="4"/>
      <c r="Q128" s="4"/>
      <c r="R128" s="4"/>
      <c r="S128" s="4"/>
      <c r="T128" s="4"/>
      <c r="U128" s="4"/>
      <c r="V128" s="4"/>
      <c r="W128" s="4"/>
      <c r="X128" s="169"/>
      <c r="Y128" s="4"/>
      <c r="Z128" s="4"/>
      <c r="AA128" s="4"/>
      <c r="AB128" s="4"/>
      <c r="AC128" s="4"/>
      <c r="AD128" s="4"/>
      <c r="AE128" s="4"/>
      <c r="AF128" s="4"/>
      <c r="AG128" s="4"/>
      <c r="AH128" s="4"/>
      <c r="AI128" s="4"/>
      <c r="AJ128" s="4"/>
      <c r="AK128" s="4"/>
    </row>
    <row r="129" spans="1:37" s="159" customFormat="1" ht="15.5">
      <c r="A129" s="4"/>
      <c r="B129" s="4"/>
      <c r="C129" s="257" t="s">
        <v>876</v>
      </c>
      <c r="D129" s="257" t="s">
        <v>883</v>
      </c>
      <c r="G129" s="4"/>
      <c r="H129" s="168"/>
      <c r="I129" s="168"/>
      <c r="J129" s="4"/>
      <c r="K129" s="4"/>
      <c r="L129" s="4"/>
      <c r="M129" s="168"/>
      <c r="N129" s="168"/>
      <c r="O129" s="4"/>
      <c r="P129" s="4"/>
      <c r="Q129" s="4"/>
      <c r="R129" s="4"/>
      <c r="S129" s="4"/>
      <c r="T129" s="4"/>
      <c r="U129" s="4"/>
      <c r="V129" s="4"/>
      <c r="W129" s="4"/>
      <c r="X129" s="169"/>
      <c r="Y129" s="4"/>
      <c r="Z129" s="4"/>
      <c r="AA129" s="4"/>
      <c r="AB129" s="4"/>
      <c r="AC129" s="4"/>
      <c r="AD129" s="4"/>
      <c r="AE129" s="4"/>
      <c r="AF129" s="4"/>
      <c r="AG129" s="4"/>
      <c r="AH129" s="4"/>
      <c r="AI129" s="4"/>
      <c r="AJ129" s="4"/>
      <c r="AK129" s="4"/>
    </row>
    <row r="130" spans="1:37" s="159" customFormat="1" ht="15.5">
      <c r="A130" s="4"/>
      <c r="B130" s="4"/>
      <c r="C130" s="257" t="s">
        <v>877</v>
      </c>
      <c r="D130" s="258" t="s">
        <v>884</v>
      </c>
      <c r="G130" s="4"/>
      <c r="H130" s="168"/>
      <c r="I130" s="168"/>
      <c r="J130" s="4"/>
      <c r="K130" s="4"/>
      <c r="L130" s="4"/>
      <c r="M130" s="168"/>
      <c r="N130" s="168"/>
      <c r="O130" s="4"/>
      <c r="P130" s="4"/>
      <c r="Q130" s="4"/>
      <c r="R130" s="4"/>
      <c r="S130" s="4"/>
      <c r="T130" s="4"/>
      <c r="U130" s="4"/>
      <c r="V130" s="4"/>
      <c r="W130" s="4"/>
      <c r="X130" s="169"/>
      <c r="Y130" s="4"/>
      <c r="Z130" s="4"/>
      <c r="AA130" s="4"/>
      <c r="AB130" s="4"/>
      <c r="AC130" s="4"/>
      <c r="AD130" s="4"/>
      <c r="AE130" s="4"/>
      <c r="AF130" s="4"/>
      <c r="AG130" s="4"/>
      <c r="AH130" s="4"/>
      <c r="AI130" s="4"/>
      <c r="AJ130" s="4"/>
      <c r="AK130" s="4"/>
    </row>
    <row r="131" spans="1:37" s="159" customFormat="1" ht="15.5">
      <c r="A131" s="4"/>
      <c r="B131" s="4"/>
      <c r="C131" s="258" t="s">
        <v>878</v>
      </c>
      <c r="D131" s="258" t="s">
        <v>885</v>
      </c>
      <c r="G131" s="4"/>
      <c r="H131" s="168"/>
      <c r="I131" s="168"/>
      <c r="J131" s="4"/>
      <c r="K131" s="4"/>
      <c r="L131" s="4"/>
      <c r="M131" s="168"/>
      <c r="N131" s="168"/>
      <c r="O131" s="4"/>
      <c r="P131" s="4"/>
      <c r="Q131" s="4"/>
      <c r="R131" s="4"/>
      <c r="S131" s="4"/>
      <c r="T131" s="4"/>
      <c r="U131" s="4"/>
      <c r="V131" s="4"/>
      <c r="W131" s="4"/>
      <c r="X131" s="169"/>
      <c r="Y131" s="4"/>
      <c r="Z131" s="4"/>
      <c r="AA131" s="4"/>
      <c r="AB131" s="4"/>
      <c r="AC131" s="4"/>
      <c r="AD131" s="4"/>
      <c r="AE131" s="4"/>
      <c r="AF131" s="4"/>
      <c r="AG131" s="4"/>
      <c r="AH131" s="4"/>
      <c r="AI131" s="4"/>
      <c r="AJ131" s="4"/>
      <c r="AK131" s="4"/>
    </row>
    <row r="132" spans="1:37" s="159" customFormat="1" ht="15.5">
      <c r="A132" s="4"/>
      <c r="B132" s="4"/>
      <c r="C132" s="258" t="s">
        <v>879</v>
      </c>
      <c r="D132" s="258" t="s">
        <v>886</v>
      </c>
      <c r="G132" s="4"/>
      <c r="H132" s="168"/>
      <c r="I132" s="168"/>
      <c r="J132" s="4"/>
      <c r="K132" s="4"/>
      <c r="L132" s="4"/>
      <c r="M132" s="168"/>
      <c r="N132" s="168"/>
      <c r="O132" s="4"/>
      <c r="P132" s="4"/>
      <c r="Q132" s="4"/>
      <c r="R132" s="4"/>
      <c r="S132" s="4"/>
      <c r="T132" s="4"/>
      <c r="U132" s="4"/>
      <c r="V132" s="4"/>
      <c r="W132" s="4"/>
      <c r="X132" s="169"/>
      <c r="Y132" s="4"/>
      <c r="Z132" s="4"/>
      <c r="AA132" s="4"/>
      <c r="AB132" s="4"/>
      <c r="AC132" s="4"/>
      <c r="AD132" s="4"/>
      <c r="AE132" s="4"/>
      <c r="AF132" s="4"/>
      <c r="AG132" s="4"/>
      <c r="AH132" s="4"/>
      <c r="AI132" s="4"/>
      <c r="AJ132" s="4"/>
      <c r="AK132" s="4"/>
    </row>
    <row r="133" spans="1:37" s="159" customFormat="1" ht="15.5">
      <c r="A133" s="4"/>
      <c r="B133" s="4"/>
      <c r="C133" s="257" t="s">
        <v>887</v>
      </c>
      <c r="D133" s="257" t="s">
        <v>888</v>
      </c>
      <c r="G133" s="4"/>
      <c r="H133" s="168"/>
      <c r="I133" s="168"/>
      <c r="J133" s="4"/>
      <c r="K133" s="4"/>
      <c r="L133" s="4"/>
      <c r="M133" s="168"/>
      <c r="N133" s="168"/>
      <c r="O133" s="4"/>
      <c r="P133" s="4"/>
      <c r="Q133" s="4"/>
      <c r="R133" s="4"/>
      <c r="S133" s="4"/>
      <c r="T133" s="4"/>
      <c r="U133" s="4"/>
      <c r="V133" s="4"/>
      <c r="W133" s="4"/>
      <c r="X133" s="169"/>
      <c r="Y133" s="4"/>
      <c r="Z133" s="4"/>
      <c r="AA133" s="4"/>
      <c r="AB133" s="4"/>
      <c r="AC133" s="4"/>
      <c r="AD133" s="4"/>
      <c r="AE133" s="4"/>
      <c r="AF133" s="4"/>
      <c r="AG133" s="4"/>
      <c r="AH133" s="4"/>
      <c r="AI133" s="4"/>
      <c r="AJ133" s="4"/>
      <c r="AK133" s="4"/>
    </row>
    <row r="134" spans="1:37" s="159" customFormat="1" ht="15.5">
      <c r="A134" s="4"/>
      <c r="B134" s="4"/>
      <c r="C134" s="256" t="s">
        <v>658</v>
      </c>
      <c r="D134" s="257" t="s">
        <v>659</v>
      </c>
      <c r="G134" s="4"/>
      <c r="H134" s="168"/>
      <c r="I134" s="168"/>
      <c r="J134" s="4"/>
      <c r="K134" s="4"/>
      <c r="L134" s="4"/>
      <c r="M134" s="168"/>
      <c r="N134" s="168"/>
      <c r="O134" s="4"/>
      <c r="P134" s="4"/>
      <c r="Q134" s="4"/>
      <c r="R134" s="4"/>
      <c r="S134" s="4"/>
      <c r="T134" s="4"/>
      <c r="U134" s="4"/>
      <c r="V134" s="4"/>
      <c r="W134" s="4"/>
      <c r="X134" s="169"/>
      <c r="Y134" s="4"/>
      <c r="Z134" s="4"/>
      <c r="AA134" s="4"/>
      <c r="AB134" s="4"/>
      <c r="AC134" s="4"/>
      <c r="AD134" s="4"/>
      <c r="AE134" s="4"/>
      <c r="AF134" s="4"/>
      <c r="AG134" s="4"/>
      <c r="AH134" s="4"/>
      <c r="AI134" s="4"/>
      <c r="AJ134" s="4"/>
      <c r="AK134" s="4"/>
    </row>
    <row r="135" spans="1:37" s="159" customFormat="1" ht="15.5">
      <c r="A135" s="4"/>
      <c r="B135" s="4"/>
      <c r="C135" s="339" t="s">
        <v>559</v>
      </c>
      <c r="D135" s="340" t="s">
        <v>591</v>
      </c>
      <c r="E135" s="4"/>
      <c r="G135" s="4"/>
      <c r="H135" s="168"/>
      <c r="I135" s="168"/>
      <c r="J135" s="4"/>
      <c r="K135" s="4"/>
      <c r="L135" s="4"/>
      <c r="M135" s="168"/>
      <c r="N135" s="168"/>
      <c r="O135" s="4"/>
      <c r="P135" s="4"/>
      <c r="Q135" s="4"/>
      <c r="R135" s="4"/>
      <c r="S135" s="4"/>
      <c r="T135" s="4"/>
      <c r="U135" s="4"/>
      <c r="V135" s="4"/>
      <c r="W135" s="4"/>
      <c r="X135" s="169"/>
      <c r="Y135" s="4"/>
      <c r="Z135" s="4"/>
      <c r="AA135" s="4"/>
      <c r="AB135" s="4"/>
      <c r="AC135" s="4"/>
      <c r="AD135" s="4"/>
      <c r="AE135" s="4"/>
      <c r="AF135" s="4"/>
      <c r="AG135" s="4"/>
      <c r="AH135" s="4"/>
      <c r="AI135" s="4"/>
      <c r="AJ135" s="4"/>
      <c r="AK135" s="4"/>
    </row>
    <row r="136" spans="1:37" s="159" customFormat="1" ht="15.5">
      <c r="A136" s="4"/>
      <c r="B136" s="4"/>
      <c r="C136" s="339" t="s">
        <v>158</v>
      </c>
      <c r="D136" s="340" t="s">
        <v>173</v>
      </c>
      <c r="E136" s="4"/>
      <c r="G136" s="4"/>
      <c r="H136" s="168"/>
      <c r="I136" s="168"/>
      <c r="J136" s="4"/>
      <c r="K136" s="4"/>
      <c r="L136" s="4"/>
      <c r="M136" s="168"/>
      <c r="N136" s="168"/>
      <c r="O136" s="4"/>
      <c r="P136" s="4"/>
      <c r="Q136" s="4"/>
      <c r="R136" s="4"/>
      <c r="S136" s="4"/>
      <c r="T136" s="4"/>
      <c r="U136" s="4"/>
      <c r="V136" s="4"/>
      <c r="W136" s="4"/>
      <c r="X136" s="169"/>
      <c r="Y136" s="4"/>
      <c r="Z136" s="4"/>
      <c r="AA136" s="4"/>
      <c r="AB136" s="4"/>
      <c r="AC136" s="4"/>
      <c r="AD136" s="4"/>
      <c r="AE136" s="4"/>
      <c r="AF136" s="4"/>
      <c r="AG136" s="4"/>
      <c r="AH136" s="4"/>
      <c r="AI136" s="4"/>
      <c r="AJ136" s="4"/>
      <c r="AK136" s="4"/>
    </row>
  </sheetData>
  <mergeCells count="6">
    <mergeCell ref="N50:X50"/>
    <mergeCell ref="H52:I52"/>
    <mergeCell ref="N55:X55"/>
    <mergeCell ref="H56:I56"/>
    <mergeCell ref="J56:K56"/>
    <mergeCell ref="N56:X56"/>
  </mergeCells>
  <printOptions horizontalCentered="1"/>
  <pageMargins left="0.19685039370078741" right="0" top="0.15748031496062992" bottom="0.15748031496062992" header="0.15748031496062992" footer="0.15748031496062992"/>
  <pageSetup paperSize="9" scale="57" firstPageNumber="4294963191" fitToHeight="2" orientation="landscape" horizontalDpi="4294967295" verticalDpi="4294967295" r:id="rId1"/>
  <headerFooter alignWithMargins="0"/>
  <rowBreaks count="1" manualBreakCount="1">
    <brk id="62"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50"/>
  <sheetViews>
    <sheetView zoomScale="70" zoomScaleNormal="70" zoomScaleSheetLayoutView="115" workbookViewId="0">
      <selection activeCell="G20" sqref="G20"/>
    </sheetView>
  </sheetViews>
  <sheetFormatPr defaultColWidth="9.1796875" defaultRowHeight="12.5"/>
  <cols>
    <col min="1" max="1" width="6.54296875" style="167" customWidth="1"/>
    <col min="2" max="2" width="37.08984375" style="167" bestFit="1" customWidth="1"/>
    <col min="3" max="3" width="14.81640625" style="167" bestFit="1" customWidth="1"/>
    <col min="4" max="4" width="9.81640625" customWidth="1"/>
    <col min="5" max="5" width="13.453125" style="167" customWidth="1"/>
    <col min="6" max="6" width="13.54296875" style="168" customWidth="1"/>
    <col min="7" max="7" width="15.81640625" style="168" customWidth="1"/>
    <col min="8" max="8" width="6.81640625" style="167" customWidth="1"/>
    <col min="9" max="9" width="13.453125" style="167" bestFit="1" customWidth="1"/>
    <col min="10" max="10" width="15.453125" style="167" customWidth="1"/>
    <col min="11" max="12" width="13.54296875" style="168" customWidth="1"/>
    <col min="13" max="13" width="0.1796875" style="167" customWidth="1"/>
    <col min="14" max="20" width="3.81640625" style="167" customWidth="1"/>
    <col min="21" max="21" width="0.1796875" style="167" customWidth="1"/>
    <col min="22" max="22" width="13.1796875" style="169" customWidth="1"/>
    <col min="23" max="23" width="7" style="167" customWidth="1"/>
    <col min="24" max="24" width="12.81640625" style="167" bestFit="1" customWidth="1"/>
    <col min="25" max="16384" width="9.1796875" style="167"/>
  </cols>
  <sheetData>
    <row r="1" spans="1:22" ht="13">
      <c r="A1" s="3"/>
      <c r="B1" s="3"/>
      <c r="Q1" s="1052"/>
      <c r="R1" s="1052"/>
      <c r="S1" s="1052"/>
      <c r="T1" s="1052"/>
    </row>
    <row r="2" spans="1:22" ht="13">
      <c r="N2" s="157"/>
      <c r="O2" s="157"/>
      <c r="Q2" s="157"/>
      <c r="R2" s="157"/>
      <c r="S2" s="157"/>
      <c r="T2" s="157"/>
    </row>
    <row r="3" spans="1:22" ht="20">
      <c r="A3" s="6" t="s">
        <v>42</v>
      </c>
      <c r="B3" s="6"/>
      <c r="C3" s="6"/>
      <c r="D3" s="328"/>
      <c r="E3" s="6"/>
      <c r="F3" s="66"/>
      <c r="G3" s="66"/>
      <c r="H3" s="6"/>
      <c r="I3" s="6"/>
      <c r="J3" s="6"/>
      <c r="K3" s="66"/>
      <c r="L3" s="66"/>
      <c r="M3" s="6"/>
      <c r="N3" s="6"/>
      <c r="O3" s="6"/>
      <c r="P3" s="6"/>
      <c r="Q3" s="6"/>
      <c r="R3" s="6"/>
      <c r="S3" s="6"/>
      <c r="T3" s="6"/>
      <c r="U3" s="6"/>
      <c r="V3" s="7"/>
    </row>
    <row r="4" spans="1:22" ht="3.75" customHeight="1"/>
    <row r="5" spans="1:22">
      <c r="A5" s="167" t="s">
        <v>503</v>
      </c>
      <c r="H5" s="309" t="s">
        <v>44</v>
      </c>
      <c r="I5" s="204">
        <f ca="1">TODAY()</f>
        <v>44823</v>
      </c>
      <c r="J5" s="204"/>
      <c r="K5" s="170"/>
      <c r="L5" s="171"/>
      <c r="M5" s="309"/>
      <c r="N5" s="309"/>
      <c r="O5" s="309"/>
      <c r="P5" s="309"/>
      <c r="Q5" s="309"/>
      <c r="R5" s="309"/>
      <c r="S5" s="309"/>
      <c r="T5" s="309"/>
      <c r="U5" s="309"/>
    </row>
    <row r="6" spans="1:22" ht="13">
      <c r="A6" s="10" t="s">
        <v>45</v>
      </c>
      <c r="B6" s="11"/>
      <c r="C6" s="310"/>
      <c r="D6" s="329"/>
      <c r="E6" s="11"/>
      <c r="F6" s="80" t="s">
        <v>46</v>
      </c>
      <c r="G6" s="73"/>
      <c r="H6" s="13" t="s">
        <v>47</v>
      </c>
      <c r="I6" s="14"/>
      <c r="J6" s="15"/>
      <c r="K6" s="80" t="s">
        <v>48</v>
      </c>
      <c r="L6" s="73"/>
      <c r="M6" s="15"/>
      <c r="N6" s="15"/>
      <c r="O6" s="10"/>
      <c r="P6" s="15"/>
      <c r="Q6" s="15"/>
      <c r="R6" s="15"/>
      <c r="S6" s="15"/>
      <c r="T6" s="11"/>
      <c r="U6" s="11"/>
      <c r="V6" s="161"/>
    </row>
    <row r="7" spans="1:22" ht="13">
      <c r="A7" s="26" t="s">
        <v>544</v>
      </c>
      <c r="C7" s="311"/>
      <c r="D7" s="330" t="s">
        <v>49</v>
      </c>
      <c r="E7" s="23"/>
      <c r="F7" s="81" t="s">
        <v>50</v>
      </c>
      <c r="G7" s="67"/>
      <c r="H7" s="22" t="s">
        <v>51</v>
      </c>
      <c r="I7" s="24"/>
      <c r="J7" s="23"/>
      <c r="K7" s="81" t="s">
        <v>52</v>
      </c>
      <c r="L7" s="67"/>
      <c r="M7" s="23"/>
      <c r="N7" s="23"/>
      <c r="O7" s="22" t="s">
        <v>53</v>
      </c>
      <c r="P7" s="23"/>
      <c r="Q7" s="23"/>
      <c r="R7" s="23"/>
      <c r="S7" s="23"/>
      <c r="T7" s="23"/>
      <c r="U7" s="23"/>
      <c r="V7" s="25"/>
    </row>
    <row r="8" spans="1:22">
      <c r="A8" s="26" t="s">
        <v>545</v>
      </c>
      <c r="C8" s="311"/>
      <c r="D8" s="125"/>
      <c r="F8" s="172"/>
      <c r="G8" s="173"/>
      <c r="H8" s="26"/>
      <c r="J8" s="310"/>
      <c r="K8" s="172"/>
      <c r="L8" s="174"/>
      <c r="N8" s="310"/>
      <c r="T8" s="312"/>
      <c r="U8" s="312"/>
      <c r="V8" s="175"/>
    </row>
    <row r="9" spans="1:22">
      <c r="A9" s="26" t="s">
        <v>546</v>
      </c>
      <c r="C9" s="311"/>
      <c r="D9" s="125" t="s">
        <v>54</v>
      </c>
      <c r="F9" s="172" t="s">
        <v>55</v>
      </c>
      <c r="G9" s="173"/>
      <c r="H9" s="26" t="s">
        <v>56</v>
      </c>
      <c r="J9" s="311"/>
      <c r="K9" s="172" t="s">
        <v>547</v>
      </c>
      <c r="L9" s="176"/>
      <c r="N9" s="311"/>
      <c r="O9" s="167" t="s">
        <v>58</v>
      </c>
      <c r="V9" s="177"/>
    </row>
    <row r="10" spans="1:22" ht="13">
      <c r="A10" s="26" t="s">
        <v>548</v>
      </c>
      <c r="C10" s="158" t="s">
        <v>549</v>
      </c>
      <c r="D10" s="125" t="s">
        <v>59</v>
      </c>
      <c r="F10" s="172"/>
      <c r="G10" s="173"/>
      <c r="H10" s="531"/>
      <c r="I10" s="532"/>
      <c r="J10" s="313"/>
      <c r="K10" s="172"/>
      <c r="L10" s="176"/>
      <c r="N10" s="311"/>
      <c r="V10" s="177"/>
    </row>
    <row r="11" spans="1:22" ht="13">
      <c r="A11" s="26" t="s">
        <v>550</v>
      </c>
      <c r="C11" s="311"/>
      <c r="D11" s="331"/>
      <c r="E11" s="315"/>
      <c r="F11" s="172" t="s">
        <v>60</v>
      </c>
      <c r="G11" s="173"/>
      <c r="H11" s="26" t="s">
        <v>61</v>
      </c>
      <c r="J11" s="311"/>
      <c r="K11" s="172" t="s">
        <v>551</v>
      </c>
      <c r="L11" s="176"/>
      <c r="N11" s="311"/>
      <c r="O11" s="167" t="s">
        <v>63</v>
      </c>
      <c r="V11" s="177"/>
    </row>
    <row r="12" spans="1:22">
      <c r="A12" s="316" t="s">
        <v>64</v>
      </c>
      <c r="C12" s="311"/>
      <c r="D12" s="125" t="s">
        <v>65</v>
      </c>
      <c r="F12" s="172"/>
      <c r="G12" s="173"/>
      <c r="H12" s="26"/>
      <c r="J12" s="311"/>
      <c r="K12" s="172"/>
      <c r="L12" s="176"/>
      <c r="N12" s="311"/>
      <c r="V12" s="177"/>
    </row>
    <row r="13" spans="1:22">
      <c r="A13" s="316"/>
      <c r="B13" s="317"/>
      <c r="C13" s="318"/>
      <c r="D13" s="125" t="s">
        <v>66</v>
      </c>
      <c r="F13" s="178"/>
      <c r="G13" s="179"/>
      <c r="H13" s="316"/>
      <c r="I13" s="317"/>
      <c r="J13" s="318"/>
      <c r="K13" s="178"/>
      <c r="L13" s="180"/>
      <c r="M13" s="317"/>
      <c r="N13" s="318"/>
      <c r="O13" s="317"/>
      <c r="P13" s="317"/>
      <c r="Q13" s="317"/>
      <c r="R13" s="317"/>
      <c r="S13" s="317"/>
      <c r="T13" s="317"/>
      <c r="U13" s="317"/>
      <c r="V13" s="181"/>
    </row>
    <row r="14" spans="1:22">
      <c r="A14" s="38" t="s">
        <v>505</v>
      </c>
      <c r="B14" s="319" t="s">
        <v>506</v>
      </c>
      <c r="C14" s="319"/>
      <c r="D14" s="332" t="s">
        <v>507</v>
      </c>
      <c r="E14" s="41" t="s">
        <v>508</v>
      </c>
      <c r="F14" s="70" t="s">
        <v>509</v>
      </c>
      <c r="G14" s="70" t="s">
        <v>72</v>
      </c>
      <c r="H14" s="40" t="s">
        <v>510</v>
      </c>
      <c r="I14" s="40" t="s">
        <v>511</v>
      </c>
      <c r="J14" s="160" t="s">
        <v>512</v>
      </c>
      <c r="K14" s="77" t="s">
        <v>513</v>
      </c>
      <c r="L14" s="77" t="s">
        <v>514</v>
      </c>
      <c r="M14" s="42"/>
      <c r="N14" s="42" t="s">
        <v>515</v>
      </c>
      <c r="O14" s="38"/>
      <c r="P14" s="38"/>
      <c r="Q14" s="38"/>
      <c r="R14" s="38"/>
      <c r="S14" s="38"/>
      <c r="T14" s="38"/>
      <c r="U14" s="38"/>
      <c r="V14" s="43" t="s">
        <v>516</v>
      </c>
    </row>
    <row r="15" spans="1:22">
      <c r="A15" s="320"/>
      <c r="B15" s="314"/>
      <c r="C15" s="310"/>
      <c r="D15" s="333" t="s">
        <v>517</v>
      </c>
      <c r="E15" s="46" t="s">
        <v>520</v>
      </c>
      <c r="F15" s="71" t="s">
        <v>521</v>
      </c>
      <c r="G15" s="71" t="s">
        <v>521</v>
      </c>
      <c r="H15" s="41"/>
      <c r="I15" s="41"/>
      <c r="J15" s="41"/>
      <c r="K15" s="71" t="s">
        <v>522</v>
      </c>
      <c r="L15" s="78" t="s">
        <v>522</v>
      </c>
      <c r="M15" s="47"/>
      <c r="N15" s="48" t="s">
        <v>523</v>
      </c>
      <c r="O15" s="49"/>
      <c r="P15" s="49"/>
      <c r="Q15" s="49"/>
      <c r="R15" s="49"/>
      <c r="S15" s="49"/>
      <c r="T15" s="50"/>
      <c r="U15" s="50"/>
      <c r="V15" s="51" t="s">
        <v>76</v>
      </c>
    </row>
    <row r="16" spans="1:22" ht="14">
      <c r="A16" s="105"/>
      <c r="B16" s="321" t="s">
        <v>524</v>
      </c>
      <c r="C16" s="322"/>
      <c r="D16" s="334"/>
      <c r="E16" s="105"/>
      <c r="F16" s="163"/>
      <c r="G16" s="163"/>
      <c r="H16" s="105"/>
      <c r="I16" s="105"/>
      <c r="J16" s="105"/>
      <c r="K16" s="163"/>
      <c r="L16" s="164"/>
      <c r="M16" s="104"/>
      <c r="N16" s="323"/>
      <c r="O16" s="323"/>
      <c r="P16" s="323"/>
      <c r="Q16" s="323"/>
      <c r="R16" s="323"/>
      <c r="S16" s="323"/>
      <c r="T16" s="104"/>
      <c r="U16" s="104"/>
      <c r="V16" s="165"/>
    </row>
    <row r="17" spans="1:26" ht="14">
      <c r="A17" s="105"/>
      <c r="B17" s="103"/>
      <c r="C17" s="323"/>
      <c r="D17" s="334"/>
      <c r="E17" s="105"/>
      <c r="F17" s="163"/>
      <c r="G17" s="163"/>
      <c r="H17" s="119"/>
      <c r="I17" s="119"/>
      <c r="J17" s="119"/>
      <c r="K17" s="106"/>
      <c r="L17" s="120"/>
      <c r="M17" s="121"/>
      <c r="N17" s="324"/>
      <c r="O17" s="324"/>
      <c r="P17" s="324"/>
      <c r="Q17" s="324"/>
      <c r="R17" s="324"/>
      <c r="S17" s="324"/>
      <c r="T17" s="121"/>
      <c r="U17" s="121"/>
      <c r="V17" s="123"/>
    </row>
    <row r="18" spans="1:26" s="242" customFormat="1" ht="20" customHeight="1">
      <c r="A18" s="236"/>
      <c r="B18" s="530" t="s">
        <v>939</v>
      </c>
      <c r="C18" s="527" t="str">
        <f>IF(D18="","",VLOOKUP(B18,Data!$B$5:$L$439,2,FALSE))</f>
        <v/>
      </c>
      <c r="D18" s="237"/>
      <c r="E18" s="354"/>
      <c r="F18" s="228" t="str">
        <f>IF(D18="","",VLOOKUP(B18,Data!$B$5:$L$439,11,FALSE))</f>
        <v/>
      </c>
      <c r="G18" s="238" t="str">
        <f>IF(D18&gt;0,D18*F18,"-")</f>
        <v>-</v>
      </c>
      <c r="H18" s="229" t="str">
        <f>IF(D18="","",VLOOKUP(B18,Data!$B$5:$D$439,3,FALSE))</f>
        <v/>
      </c>
      <c r="I18" s="230" t="str">
        <f>IF(D18="","",VLOOKUP(B18,Data!$B$5:$M$439,12,FALSE))</f>
        <v/>
      </c>
      <c r="J18" s="239"/>
      <c r="K18" s="232" t="str">
        <f>IF(D18="","",VLOOKUP(B18,Data!$B$5:$E$439,4,FALSE)*D18)</f>
        <v/>
      </c>
      <c r="L18" s="240" t="str">
        <f>IF(D18="","",VLOOKUP(B18,Data!$B$5:$F$439,5,FALSE)*D18)</f>
        <v/>
      </c>
      <c r="M18" s="238"/>
      <c r="N18" s="528"/>
      <c r="O18" s="241"/>
      <c r="P18" s="529"/>
      <c r="Q18" s="529"/>
      <c r="R18" s="241"/>
      <c r="S18" s="241"/>
      <c r="T18" s="241"/>
      <c r="U18" s="235" t="str">
        <f>IF(D18="","",VLOOKUP(B18,Data!$B$5:$J$439,9,FALSE)*D18)</f>
        <v/>
      </c>
      <c r="V18" s="235" t="str">
        <f>IF(D18="","",VLOOKUP(B18,Data!$B$5:$J$439,9,FALSE)*D18)</f>
        <v/>
      </c>
      <c r="W18" s="167"/>
      <c r="X18" s="167"/>
      <c r="Y18" s="167"/>
      <c r="Z18" s="167"/>
    </row>
    <row r="19" spans="1:26" s="242" customFormat="1" ht="20" customHeight="1">
      <c r="A19" s="227">
        <v>1</v>
      </c>
      <c r="B19" s="533" t="s">
        <v>383</v>
      </c>
      <c r="C19" s="527" t="e">
        <f>IF(D19="","",VLOOKUP(B19,Data!$B$5:$L$439,2,FALSE))</f>
        <v>#N/A</v>
      </c>
      <c r="D19" s="237">
        <v>1</v>
      </c>
      <c r="E19" s="354" t="s">
        <v>525</v>
      </c>
      <c r="F19" s="228" t="e">
        <f>IF(D19="","",VLOOKUP(B19,Data!$B$5:$L$439,11,FALSE))</f>
        <v>#N/A</v>
      </c>
      <c r="G19" s="238" t="e">
        <f>IF(D19&gt;0,D19*F19,"-")</f>
        <v>#N/A</v>
      </c>
      <c r="H19" s="229" t="e">
        <f>IF(D19="","",VLOOKUP(B19,Data!$B$5:$D$439,3,FALSE))</f>
        <v>#N/A</v>
      </c>
      <c r="I19" s="230" t="e">
        <f>IF(D19="","",VLOOKUP(B19,Data!$B$5:$M$439,12,FALSE))</f>
        <v>#N/A</v>
      </c>
      <c r="J19" s="239" t="s">
        <v>938</v>
      </c>
      <c r="K19" s="232" t="e">
        <f>IF(D19="","",VLOOKUP(B19,Data!$B$5:$E$439,4,FALSE)*D19)</f>
        <v>#N/A</v>
      </c>
      <c r="L19" s="240" t="e">
        <f>IF(D19="","",VLOOKUP(B19,Data!$B$5:$F$439,5,FALSE)*D19)</f>
        <v>#N/A</v>
      </c>
      <c r="M19" s="238"/>
      <c r="N19" s="528"/>
      <c r="O19" s="241"/>
      <c r="P19" s="529"/>
      <c r="Q19" s="529"/>
      <c r="R19" s="241"/>
      <c r="S19" s="241"/>
      <c r="T19" s="241"/>
      <c r="U19" s="235" t="e">
        <f>IF(D19="","",VLOOKUP(B19,Data!$B$5:$J$439,9,FALSE)*D19)</f>
        <v>#N/A</v>
      </c>
      <c r="V19" s="235" t="e">
        <f>IF(D19="","",VLOOKUP(B19,Data!$B$5:$J$439,9,FALSE)*D19)</f>
        <v>#N/A</v>
      </c>
      <c r="W19" s="167"/>
      <c r="X19" s="167"/>
      <c r="Y19" s="167"/>
      <c r="Z19" s="167"/>
    </row>
    <row r="20" spans="1:26" s="242" customFormat="1" ht="20" customHeight="1">
      <c r="A20" s="227"/>
      <c r="B20" s="530" t="s">
        <v>956</v>
      </c>
      <c r="C20" s="527"/>
      <c r="D20" s="237"/>
      <c r="E20" s="353"/>
      <c r="F20" s="228"/>
      <c r="G20" s="238"/>
      <c r="H20" s="229"/>
      <c r="I20" s="230"/>
      <c r="J20" s="239"/>
      <c r="K20" s="232"/>
      <c r="L20" s="240"/>
      <c r="M20" s="238"/>
      <c r="N20" s="528"/>
      <c r="O20" s="241"/>
      <c r="P20" s="529"/>
      <c r="Q20" s="529"/>
      <c r="R20" s="241"/>
      <c r="S20" s="241"/>
      <c r="T20" s="241"/>
      <c r="U20" s="235"/>
      <c r="V20" s="235"/>
      <c r="W20" s="167"/>
      <c r="X20" s="167"/>
      <c r="Y20" s="167"/>
      <c r="Z20" s="167"/>
    </row>
    <row r="21" spans="1:26" s="242" customFormat="1" ht="20" customHeight="1">
      <c r="A21" s="227">
        <v>2</v>
      </c>
      <c r="B21" s="534" t="s">
        <v>354</v>
      </c>
      <c r="C21" s="527" t="str">
        <f>IF(D21="","",VLOOKUP(B21,Data!$B$5:$L$439,2,FALSE))</f>
        <v>VFV5540</v>
      </c>
      <c r="D21" s="636">
        <v>6</v>
      </c>
      <c r="E21" s="354" t="s">
        <v>526</v>
      </c>
      <c r="F21" s="228">
        <f>IF(D21="","",VLOOKUP(B21,Data!$B$5:$L$439,11,FALSE))</f>
        <v>4274.5</v>
      </c>
      <c r="G21" s="238">
        <f t="shared" ref="G21:G26" si="0">IF(D21&gt;0,D21*F21,"-")</f>
        <v>25647</v>
      </c>
      <c r="H21" s="229" t="str">
        <f>IF(D21="","",VLOOKUP(B21,Data!$B$5:$D$439,3,FALSE))</f>
        <v>C/T</v>
      </c>
      <c r="I21" s="230" t="str">
        <f>IF(D21="","",VLOOKUP(B21,Data!$B$5:$M$439,12,FALSE))</f>
        <v>Indonesia</v>
      </c>
      <c r="J21" s="239" t="s">
        <v>953</v>
      </c>
      <c r="K21" s="232">
        <f>IF(D21="","",VLOOKUP(B21,Data!$B$5:$E$439,4,FALSE)*D21)</f>
        <v>1830</v>
      </c>
      <c r="L21" s="240">
        <f>IF(D21="","",VLOOKUP(B21,Data!$B$5:$F$439,5,FALSE)*D21)</f>
        <v>1572</v>
      </c>
      <c r="M21" s="238"/>
      <c r="N21" s="528"/>
      <c r="O21" s="241"/>
      <c r="P21" s="529"/>
      <c r="Q21" s="529"/>
      <c r="R21" s="241"/>
      <c r="S21" s="241"/>
      <c r="T21" s="241"/>
      <c r="U21" s="235">
        <f>IF(D21="","",VLOOKUP(B21,Data!$B$5:$J$439,9,FALSE)*D21)</f>
        <v>9.2040000000000006</v>
      </c>
      <c r="V21" s="235">
        <f>IF(D21="","",VLOOKUP(B21,Data!$B$5:$J$439,9,FALSE)*D21)</f>
        <v>9.2040000000000006</v>
      </c>
      <c r="W21" s="167"/>
      <c r="X21" s="167"/>
      <c r="Y21" s="167"/>
      <c r="Z21" s="167"/>
    </row>
    <row r="22" spans="1:26" s="242" customFormat="1" ht="20" customHeight="1">
      <c r="A22" s="227">
        <v>3</v>
      </c>
      <c r="B22" s="534" t="s">
        <v>358</v>
      </c>
      <c r="C22" s="527" t="str">
        <f>IF(D22="","",VLOOKUP(B22,Data!$B$5:$L$439,2,FALSE))</f>
        <v>VFV5550</v>
      </c>
      <c r="D22" s="636">
        <v>11</v>
      </c>
      <c r="E22" s="353"/>
      <c r="F22" s="228">
        <f>IF(D22="","",VLOOKUP(B22,Data!$B$5:$L$439,11,FALSE))</f>
        <v>4274.57</v>
      </c>
      <c r="G22" s="238">
        <f t="shared" si="0"/>
        <v>47020.27</v>
      </c>
      <c r="H22" s="229" t="str">
        <f>IF(D22="","",VLOOKUP(B22,Data!$B$5:$D$439,3,FALSE))</f>
        <v>C/T</v>
      </c>
      <c r="I22" s="230" t="str">
        <f>IF(D22="","",VLOOKUP(B22,Data!$B$5:$M$439,12,FALSE))</f>
        <v>Indonesia</v>
      </c>
      <c r="J22" s="239" t="s">
        <v>953</v>
      </c>
      <c r="K22" s="232">
        <f>IF(D22="","",VLOOKUP(B22,Data!$B$5:$E$439,4,FALSE)*D22)</f>
        <v>3355</v>
      </c>
      <c r="L22" s="240">
        <f>IF(D22="","",VLOOKUP(B22,Data!$B$5:$F$439,5,FALSE)*D22)</f>
        <v>2882</v>
      </c>
      <c r="M22" s="238"/>
      <c r="N22" s="528"/>
      <c r="O22" s="241"/>
      <c r="P22" s="529"/>
      <c r="Q22" s="529"/>
      <c r="R22" s="241"/>
      <c r="S22" s="241"/>
      <c r="T22" s="241"/>
      <c r="U22" s="235">
        <f>IF(D22="","",VLOOKUP(B22,Data!$B$5:$J$439,9,FALSE)*D22)</f>
        <v>16.873999999999999</v>
      </c>
      <c r="V22" s="235">
        <f>IF(D22="","",VLOOKUP(B22,Data!$B$5:$J$439,9,FALSE)*D22)</f>
        <v>16.873999999999999</v>
      </c>
      <c r="W22" s="167"/>
      <c r="X22" s="167"/>
      <c r="Y22" s="167"/>
      <c r="Z22" s="167"/>
    </row>
    <row r="23" spans="1:26" s="242" customFormat="1" ht="20" customHeight="1">
      <c r="A23" s="227">
        <v>4</v>
      </c>
      <c r="B23" s="534" t="s">
        <v>381</v>
      </c>
      <c r="C23" s="527" t="e">
        <f>IF(D23="","",VLOOKUP(B23,Data!$B$5:$L$439,2,FALSE))</f>
        <v>#N/A</v>
      </c>
      <c r="D23" s="636">
        <v>1</v>
      </c>
      <c r="E23" s="410" t="s">
        <v>957</v>
      </c>
      <c r="F23" s="228" t="e">
        <f>IF(D23="","",VLOOKUP(B23,Data!$B$5:$L$439,11,FALSE))</f>
        <v>#N/A</v>
      </c>
      <c r="G23" s="238" t="e">
        <f t="shared" si="0"/>
        <v>#N/A</v>
      </c>
      <c r="H23" s="229" t="e">
        <f>IF(D23="","",VLOOKUP(B23,Data!$B$5:$D$439,3,FALSE))</f>
        <v>#N/A</v>
      </c>
      <c r="I23" s="230" t="e">
        <f>IF(D23="","",VLOOKUP(B23,Data!$B$5:$M$439,12,FALSE))</f>
        <v>#N/A</v>
      </c>
      <c r="J23" s="239" t="s">
        <v>953</v>
      </c>
      <c r="K23" s="232" t="e">
        <f>IF(D23="","",VLOOKUP(B23,Data!$B$5:$E$439,4,FALSE)*D23)</f>
        <v>#N/A</v>
      </c>
      <c r="L23" s="240" t="e">
        <f>IF(D23="","",VLOOKUP(B23,Data!$B$5:$F$439,5,FALSE)*D23)</f>
        <v>#N/A</v>
      </c>
      <c r="M23" s="238"/>
      <c r="N23" s="528"/>
      <c r="O23" s="241"/>
      <c r="P23" s="529"/>
      <c r="Q23" s="529"/>
      <c r="R23" s="241"/>
      <c r="S23" s="241"/>
      <c r="T23" s="241"/>
      <c r="U23" s="235" t="e">
        <f>IF(D23="","",VLOOKUP(B23,Data!$B$5:$J$439,9,FALSE)*D23)</f>
        <v>#N/A</v>
      </c>
      <c r="V23" s="235" t="e">
        <f>IF(D23="","",VLOOKUP(B23,Data!$B$5:$J$439,9,FALSE)*D23)</f>
        <v>#N/A</v>
      </c>
      <c r="W23" s="167"/>
      <c r="X23" s="167"/>
      <c r="Y23" s="167"/>
      <c r="Z23" s="167"/>
    </row>
    <row r="24" spans="1:26" s="242" customFormat="1" ht="20" customHeight="1">
      <c r="A24" s="227">
        <v>5</v>
      </c>
      <c r="B24" s="534" t="s">
        <v>387</v>
      </c>
      <c r="C24" s="527" t="str">
        <f>IF(D24="","",VLOOKUP(B24,Data!$B$5:$L$439,2,FALSE))</f>
        <v>VFV5560</v>
      </c>
      <c r="D24" s="636">
        <v>2</v>
      </c>
      <c r="E24" s="353"/>
      <c r="F24" s="228">
        <f>IF(D24="","",VLOOKUP(B24,Data!$B$5:$L$439,11,FALSE))</f>
        <v>4224.12</v>
      </c>
      <c r="G24" s="238">
        <f t="shared" si="0"/>
        <v>8448.24</v>
      </c>
      <c r="H24" s="229" t="str">
        <f>IF(D24="","",VLOOKUP(B24,Data!$B$5:$D$439,3,FALSE))</f>
        <v>C/T</v>
      </c>
      <c r="I24" s="230" t="str">
        <f>IF(D24="","",VLOOKUP(B24,Data!$B$5:$M$439,12,FALSE))</f>
        <v>Indonesia</v>
      </c>
      <c r="J24" s="239" t="s">
        <v>953</v>
      </c>
      <c r="K24" s="232">
        <f>IF(D24="","",VLOOKUP(B24,Data!$B$5:$E$439,4,FALSE)*D24)</f>
        <v>592</v>
      </c>
      <c r="L24" s="240">
        <f>IF(D24="","",VLOOKUP(B24,Data!$B$5:$F$439,5,FALSE)*D24)</f>
        <v>520</v>
      </c>
      <c r="M24" s="238"/>
      <c r="N24" s="528"/>
      <c r="O24" s="241"/>
      <c r="P24" s="529"/>
      <c r="Q24" s="529"/>
      <c r="R24" s="241"/>
      <c r="S24" s="241"/>
      <c r="T24" s="241"/>
      <c r="U24" s="235">
        <f>IF(D24="","",VLOOKUP(B24,Data!$B$5:$J$439,9,FALSE)*D24)</f>
        <v>3.0680000000000001</v>
      </c>
      <c r="V24" s="235">
        <f>IF(D24="","",VLOOKUP(B24,Data!$B$5:$J$439,9,FALSE)*D24)</f>
        <v>3.0680000000000001</v>
      </c>
      <c r="W24" s="167"/>
      <c r="X24" s="167"/>
      <c r="Y24" s="167"/>
      <c r="Z24" s="167"/>
    </row>
    <row r="25" spans="1:26" s="242" customFormat="1" ht="20" customHeight="1">
      <c r="A25" s="227">
        <v>6</v>
      </c>
      <c r="B25" s="534" t="s">
        <v>389</v>
      </c>
      <c r="C25" s="527" t="str">
        <f>IF(D25="","",VLOOKUP(B25,Data!$B$5:$L$439,2,FALSE))</f>
        <v>VFV5570</v>
      </c>
      <c r="D25" s="636">
        <v>6</v>
      </c>
      <c r="E25" s="353"/>
      <c r="F25" s="228">
        <f>IF(D25="","",VLOOKUP(B25,Data!$B$5:$L$439,11,FALSE))</f>
        <v>4224.12</v>
      </c>
      <c r="G25" s="238">
        <f t="shared" si="0"/>
        <v>25344.720000000001</v>
      </c>
      <c r="H25" s="229" t="str">
        <f>IF(D25="","",VLOOKUP(B25,Data!$B$5:$D$439,3,FALSE))</f>
        <v>C/T</v>
      </c>
      <c r="I25" s="230" t="str">
        <f>IF(D25="","",VLOOKUP(B25,Data!$B$5:$M$439,12,FALSE))</f>
        <v>Indonesia</v>
      </c>
      <c r="J25" s="239" t="s">
        <v>953</v>
      </c>
      <c r="K25" s="232">
        <f>IF(D25="","",VLOOKUP(B25,Data!$B$5:$E$439,4,FALSE)*D25)</f>
        <v>1776</v>
      </c>
      <c r="L25" s="240">
        <f>IF(D25="","",VLOOKUP(B25,Data!$B$5:$F$439,5,FALSE)*D25)</f>
        <v>1560</v>
      </c>
      <c r="M25" s="238"/>
      <c r="N25" s="528"/>
      <c r="O25" s="241"/>
      <c r="P25" s="529"/>
      <c r="Q25" s="529"/>
      <c r="R25" s="241"/>
      <c r="S25" s="241"/>
      <c r="T25" s="241"/>
      <c r="U25" s="235">
        <f>IF(D25="","",VLOOKUP(B25,Data!$B$5:$J$439,9,FALSE)*D25)</f>
        <v>9.2040000000000006</v>
      </c>
      <c r="V25" s="235">
        <f>IF(D25="","",VLOOKUP(B25,Data!$B$5:$J$439,9,FALSE)*D25)</f>
        <v>9.2040000000000006</v>
      </c>
      <c r="W25" s="167"/>
      <c r="X25" s="167"/>
      <c r="Y25" s="167"/>
      <c r="Z25" s="167"/>
    </row>
    <row r="26" spans="1:26" s="242" customFormat="1" ht="20" customHeight="1">
      <c r="A26" s="227">
        <v>7</v>
      </c>
      <c r="B26" s="534" t="s">
        <v>660</v>
      </c>
      <c r="C26" s="527" t="str">
        <f>IF(D26="","",VLOOKUP(B26,Data!$B$5:$L$439,2,FALSE))</f>
        <v>VAN1280</v>
      </c>
      <c r="D26" s="636">
        <v>45</v>
      </c>
      <c r="E26" s="353"/>
      <c r="F26" s="228">
        <f>IF(D26="","",VLOOKUP(B26,Data!$B$5:$L$439,11,FALSE))</f>
        <v>2162.66</v>
      </c>
      <c r="G26" s="238">
        <f t="shared" si="0"/>
        <v>97319.7</v>
      </c>
      <c r="H26" s="229" t="str">
        <f>IF(D26="","",VLOOKUP(B26,Data!$B$5:$D$439,3,FALSE))</f>
        <v>C/T</v>
      </c>
      <c r="I26" s="230" t="str">
        <f>IF(D26="","",VLOOKUP(B26,Data!$B$5:$M$439,12,FALSE))</f>
        <v>Indonesia</v>
      </c>
      <c r="J26" s="239" t="s">
        <v>953</v>
      </c>
      <c r="K26" s="232">
        <f>IF(D26="","",VLOOKUP(B26,Data!$B$5:$E$439,4,FALSE)*D26)</f>
        <v>11790</v>
      </c>
      <c r="L26" s="240">
        <f>IF(D26="","",VLOOKUP(B26,Data!$B$5:$F$439,5,FALSE)*D26)</f>
        <v>10665</v>
      </c>
      <c r="M26" s="238"/>
      <c r="N26" s="528"/>
      <c r="O26" s="241"/>
      <c r="P26" s="529"/>
      <c r="Q26" s="529"/>
      <c r="R26" s="241"/>
      <c r="S26" s="241"/>
      <c r="T26" s="241"/>
      <c r="U26" s="235">
        <f>IF(D26="","",VLOOKUP(B26,Data!$B$5:$J$439,9,FALSE)*D26)</f>
        <v>66.959999999999994</v>
      </c>
      <c r="V26" s="235">
        <f>IF(D26="","",VLOOKUP(B26,Data!$B$5:$J$439,9,FALSE)*D26)</f>
        <v>66.959999999999994</v>
      </c>
      <c r="W26" s="167"/>
      <c r="X26" s="167"/>
      <c r="Y26" s="167"/>
      <c r="Z26" s="167"/>
    </row>
    <row r="27" spans="1:26" s="242" customFormat="1" ht="30.5" customHeight="1">
      <c r="A27" s="227"/>
      <c r="B27" s="680" t="s">
        <v>960</v>
      </c>
      <c r="C27" s="240" t="str">
        <f>IF(D27="","",VLOOKUP(B27,Data!$B$5:$L$439,2,FALSE))</f>
        <v/>
      </c>
      <c r="D27" s="237"/>
      <c r="E27" s="243"/>
      <c r="F27" s="247"/>
      <c r="G27" s="247"/>
      <c r="H27" s="247"/>
      <c r="I27" s="243"/>
      <c r="J27" s="243"/>
      <c r="K27" s="247"/>
      <c r="L27" s="247"/>
      <c r="M27" s="247"/>
      <c r="N27" s="248"/>
      <c r="O27" s="249"/>
      <c r="P27" s="250"/>
      <c r="Q27" s="249"/>
      <c r="R27" s="249"/>
      <c r="S27" s="250"/>
      <c r="T27" s="251"/>
      <c r="U27" s="250"/>
      <c r="V27" s="252"/>
      <c r="Y27" s="167"/>
    </row>
    <row r="28" spans="1:26" s="242" customFormat="1" ht="20" customHeight="1">
      <c r="A28" s="227"/>
      <c r="B28" s="1053"/>
      <c r="C28" s="1054"/>
      <c r="D28" s="338">
        <f>SUM(D18:D26)</f>
        <v>72</v>
      </c>
      <c r="E28" s="244"/>
      <c r="F28" s="245"/>
      <c r="G28" s="245" t="e">
        <f>SUM(G18:G27)</f>
        <v>#N/A</v>
      </c>
      <c r="H28" s="243"/>
      <c r="I28" s="243"/>
      <c r="J28" s="243"/>
      <c r="K28" s="245" t="e">
        <f>SUM(K18:K26)</f>
        <v>#N/A</v>
      </c>
      <c r="L28" s="245" t="e">
        <f>SUM(L18:L26)</f>
        <v>#N/A</v>
      </c>
      <c r="M28" s="245"/>
      <c r="N28" s="245"/>
      <c r="O28" s="245">
        <f>SUM(O16:O27)</f>
        <v>0</v>
      </c>
      <c r="P28" s="245"/>
      <c r="Q28" s="245"/>
      <c r="R28" s="245"/>
      <c r="S28" s="245"/>
      <c r="T28" s="245"/>
      <c r="U28" s="245"/>
      <c r="V28" s="246" t="e">
        <f>SUM(V18:V26)</f>
        <v>#N/A</v>
      </c>
      <c r="Y28" s="167"/>
    </row>
    <row r="29" spans="1:26" ht="20" customHeight="1">
      <c r="A29" s="227"/>
      <c r="B29" s="1055"/>
      <c r="C29" s="1056"/>
      <c r="D29" s="336"/>
      <c r="E29" s="316"/>
      <c r="F29" s="182" t="s">
        <v>534</v>
      </c>
      <c r="G29" s="179"/>
      <c r="H29" s="335"/>
      <c r="I29" s="335"/>
      <c r="J29" s="335"/>
      <c r="K29" s="183"/>
      <c r="L29" s="179"/>
      <c r="M29" s="318"/>
      <c r="N29" s="317"/>
      <c r="O29" s="317"/>
      <c r="P29" s="317"/>
      <c r="Q29" s="317"/>
      <c r="R29" s="317"/>
      <c r="S29" s="317"/>
      <c r="T29" s="318"/>
      <c r="U29" s="318"/>
      <c r="V29" s="181"/>
    </row>
    <row r="30" spans="1:26" ht="13">
      <c r="A30" s="10" t="s">
        <v>527</v>
      </c>
      <c r="B30" s="11"/>
      <c r="C30" s="1"/>
      <c r="D30" s="337" t="s">
        <v>82</v>
      </c>
      <c r="E30" s="312"/>
      <c r="F30" s="80" t="s">
        <v>83</v>
      </c>
      <c r="G30" s="84"/>
      <c r="H30" s="314" t="s">
        <v>84</v>
      </c>
      <c r="I30" s="325"/>
      <c r="J30" s="174" t="s">
        <v>85</v>
      </c>
      <c r="K30" s="174"/>
      <c r="L30" s="1057" t="s">
        <v>86</v>
      </c>
      <c r="M30" s="1058"/>
      <c r="N30" s="1058"/>
      <c r="O30" s="1058"/>
      <c r="P30" s="1058"/>
      <c r="Q30" s="1058"/>
      <c r="R30" s="1058"/>
      <c r="S30" s="1058"/>
      <c r="T30" s="1058"/>
      <c r="U30" s="1058"/>
      <c r="V30" s="1059"/>
    </row>
    <row r="31" spans="1:26" ht="13">
      <c r="A31" s="26" t="s">
        <v>528</v>
      </c>
      <c r="C31" s="59"/>
      <c r="D31" t="s">
        <v>88</v>
      </c>
      <c r="F31" s="1036"/>
      <c r="G31" s="1037"/>
      <c r="H31" s="26" t="s">
        <v>89</v>
      </c>
      <c r="I31" s="326"/>
      <c r="J31" s="176" t="s">
        <v>90</v>
      </c>
      <c r="K31" s="176"/>
      <c r="L31" s="172"/>
      <c r="V31" s="177"/>
    </row>
    <row r="32" spans="1:26">
      <c r="A32" s="26" t="s">
        <v>529</v>
      </c>
      <c r="C32" s="311"/>
      <c r="F32" s="1036"/>
      <c r="G32" s="1037"/>
      <c r="H32" s="26"/>
      <c r="I32" s="326"/>
      <c r="J32" s="176" t="s">
        <v>94</v>
      </c>
      <c r="K32" s="176"/>
      <c r="L32" s="172"/>
      <c r="V32" s="177"/>
    </row>
    <row r="33" spans="1:22">
      <c r="A33" s="316"/>
      <c r="B33" s="317"/>
      <c r="C33" s="327"/>
      <c r="D33" t="s">
        <v>95</v>
      </c>
      <c r="F33" s="184"/>
      <c r="G33" s="185"/>
      <c r="H33" s="26" t="s">
        <v>96</v>
      </c>
      <c r="I33" s="326"/>
      <c r="J33" s="176"/>
      <c r="K33" s="176"/>
      <c r="L33" s="172"/>
      <c r="V33" s="177"/>
    </row>
    <row r="34" spans="1:22" ht="13">
      <c r="A34" s="10" t="s">
        <v>97</v>
      </c>
      <c r="B34" s="312"/>
      <c r="C34" s="310"/>
      <c r="D34" t="s">
        <v>98</v>
      </c>
      <c r="F34" s="88" t="s">
        <v>99</v>
      </c>
      <c r="G34" s="85"/>
      <c r="H34" s="26" t="s">
        <v>89</v>
      </c>
      <c r="I34" s="326"/>
      <c r="J34" s="176" t="s">
        <v>100</v>
      </c>
      <c r="K34" s="176"/>
      <c r="L34" s="172"/>
      <c r="V34" s="177"/>
    </row>
    <row r="35" spans="1:22" ht="13">
      <c r="A35" s="26" t="s">
        <v>552</v>
      </c>
      <c r="C35" s="311"/>
      <c r="D35" t="s">
        <v>101</v>
      </c>
      <c r="F35" s="89"/>
      <c r="G35" s="186"/>
      <c r="H35" s="26" t="s">
        <v>102</v>
      </c>
      <c r="I35" s="326"/>
      <c r="J35" s="176" t="s">
        <v>530</v>
      </c>
      <c r="K35" s="176"/>
      <c r="L35" s="1060" t="s">
        <v>104</v>
      </c>
      <c r="M35" s="1061"/>
      <c r="N35" s="1061"/>
      <c r="O35" s="1061"/>
      <c r="P35" s="1061"/>
      <c r="Q35" s="1061"/>
      <c r="R35" s="1061"/>
      <c r="S35" s="1061"/>
      <c r="T35" s="1061"/>
      <c r="U35" s="1061"/>
      <c r="V35" s="1040"/>
    </row>
    <row r="36" spans="1:22">
      <c r="A36" s="316"/>
      <c r="B36" s="317"/>
      <c r="C36" s="318"/>
      <c r="D36" s="129"/>
      <c r="E36" s="317"/>
      <c r="F36" s="1046" t="s">
        <v>959</v>
      </c>
      <c r="G36" s="1047"/>
      <c r="H36" s="1046" t="s">
        <v>958</v>
      </c>
      <c r="I36" s="1047"/>
      <c r="J36" s="180" t="s">
        <v>105</v>
      </c>
      <c r="K36" s="180"/>
      <c r="L36" s="1050" t="s">
        <v>106</v>
      </c>
      <c r="M36" s="1051"/>
      <c r="N36" s="1051"/>
      <c r="O36" s="1051"/>
      <c r="P36" s="1051"/>
      <c r="Q36" s="1051"/>
      <c r="R36" s="1051"/>
      <c r="S36" s="1051"/>
      <c r="T36" s="1051"/>
      <c r="U36" s="1051"/>
      <c r="V36" s="1032"/>
    </row>
    <row r="42" spans="1:22" ht="34" customHeight="1"/>
    <row r="43" spans="1:22" ht="23.25" customHeight="1">
      <c r="A43" s="202" t="s">
        <v>947</v>
      </c>
      <c r="B43" s="168"/>
      <c r="C43" s="202" t="s">
        <v>603</v>
      </c>
      <c r="D43" s="167"/>
      <c r="F43" s="202" t="s">
        <v>941</v>
      </c>
      <c r="H43" s="202" t="s">
        <v>603</v>
      </c>
    </row>
    <row r="44" spans="1:22" ht="20">
      <c r="A44" s="202" t="s">
        <v>948</v>
      </c>
      <c r="B44" s="168"/>
      <c r="C44" s="202" t="s">
        <v>952</v>
      </c>
      <c r="D44" s="167"/>
      <c r="F44" s="202" t="s">
        <v>942</v>
      </c>
      <c r="H44" s="202" t="s">
        <v>952</v>
      </c>
    </row>
    <row r="45" spans="1:22" ht="20">
      <c r="A45" s="202" t="s">
        <v>949</v>
      </c>
      <c r="B45" s="168"/>
      <c r="C45" s="202" t="s">
        <v>952</v>
      </c>
      <c r="D45" s="167"/>
      <c r="F45" s="202" t="s">
        <v>943</v>
      </c>
      <c r="H45" s="202" t="s">
        <v>603</v>
      </c>
    </row>
    <row r="46" spans="1:22" ht="17.75" customHeight="1">
      <c r="A46" s="202" t="s">
        <v>950</v>
      </c>
      <c r="B46" s="168"/>
      <c r="C46" s="202" t="s">
        <v>603</v>
      </c>
      <c r="D46" s="167"/>
      <c r="F46" s="202" t="s">
        <v>944</v>
      </c>
      <c r="H46" s="202" t="s">
        <v>603</v>
      </c>
    </row>
    <row r="47" spans="1:22" ht="17.75" customHeight="1">
      <c r="A47" s="202" t="s">
        <v>951</v>
      </c>
      <c r="B47" s="168"/>
      <c r="C47" s="202" t="s">
        <v>603</v>
      </c>
      <c r="D47" s="167"/>
      <c r="F47" s="202" t="s">
        <v>946</v>
      </c>
      <c r="H47" s="202" t="s">
        <v>603</v>
      </c>
    </row>
    <row r="48" spans="1:22" ht="17.75" customHeight="1">
      <c r="F48" s="202" t="s">
        <v>945</v>
      </c>
      <c r="H48" s="202" t="s">
        <v>603</v>
      </c>
    </row>
    <row r="49" ht="17.75" customHeight="1"/>
    <row r="50" ht="17.75" customHeight="1"/>
  </sheetData>
  <mergeCells count="9">
    <mergeCell ref="F36:G36"/>
    <mergeCell ref="H36:I36"/>
    <mergeCell ref="L36:V36"/>
    <mergeCell ref="Q1:T1"/>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52"/>
  <sheetViews>
    <sheetView topLeftCell="A13"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68"/>
      <c r="I10" s="669"/>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956</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c r="B19" s="677" t="s">
        <v>387</v>
      </c>
      <c r="C19" s="673" t="str">
        <f>IF(D19="","",VLOOKUP(B19,Data!$B$5:$L$439,2,FALSE))</f>
        <v>VFV5560</v>
      </c>
      <c r="D19" s="636">
        <v>3</v>
      </c>
      <c r="E19" s="675" t="s">
        <v>525</v>
      </c>
      <c r="F19" s="615">
        <f>IF(D19="","",VLOOKUP(B19,Data!$B$5:$L$439,11,FALSE))</f>
        <v>4224.12</v>
      </c>
      <c r="G19" s="621">
        <f t="shared" ref="G19:G25" si="0">IF(D19&gt;0,D19*F19,"-")</f>
        <v>12672.36</v>
      </c>
      <c r="H19" s="616" t="str">
        <f>IF(D19="","",VLOOKUP(B19,Data!$B$5:$D$439,3,FALSE))</f>
        <v>C/T</v>
      </c>
      <c r="I19" s="617" t="str">
        <f>IF(D19="","",VLOOKUP(B19,Data!$B$5:$M$439,12,FALSE))</f>
        <v>Indonesia</v>
      </c>
      <c r="J19" s="622" t="s">
        <v>953</v>
      </c>
      <c r="K19" s="618">
        <f>IF(D19="","",VLOOKUP(B19,Data!$B$5:$E$439,4,FALSE)*D19)</f>
        <v>888</v>
      </c>
      <c r="L19" s="623">
        <f>IF(D19="","",VLOOKUP(B19,Data!$B$5:$F$439,5,FALSE)*D19)</f>
        <v>780</v>
      </c>
      <c r="M19" s="621"/>
      <c r="N19" s="670"/>
      <c r="O19" s="624"/>
      <c r="P19" s="671"/>
      <c r="Q19" s="671"/>
      <c r="R19" s="624"/>
      <c r="S19" s="624"/>
      <c r="T19" s="624"/>
      <c r="U19" s="619">
        <f>IF(D19="","",VLOOKUP(B19,Data!$B$5:$J$439,9,FALSE)*D19)</f>
        <v>4.6020000000000003</v>
      </c>
      <c r="V19" s="619">
        <f>IF(D19="","",VLOOKUP(B19,Data!$B$5:$J$439,9,FALSE)*D19)</f>
        <v>4.6020000000000003</v>
      </c>
      <c r="W19" s="592"/>
      <c r="X19" s="592"/>
      <c r="Y19" s="592"/>
      <c r="Z19" s="592"/>
    </row>
    <row r="20" spans="1:26" s="625" customFormat="1" ht="20" customHeight="1">
      <c r="A20" s="614"/>
      <c r="B20" s="677" t="s">
        <v>389</v>
      </c>
      <c r="C20" s="673" t="str">
        <f>IF(D20="","",VLOOKUP(B20,Data!$B$5:$L$439,2,FALSE))</f>
        <v>VFV5570</v>
      </c>
      <c r="D20" s="636">
        <v>15</v>
      </c>
      <c r="E20" s="675"/>
      <c r="F20" s="615">
        <f>IF(D20="","",VLOOKUP(B20,Data!$B$5:$L$439,11,FALSE))</f>
        <v>4224.12</v>
      </c>
      <c r="G20" s="621">
        <f t="shared" si="0"/>
        <v>63361.799999999996</v>
      </c>
      <c r="H20" s="616" t="str">
        <f>IF(D20="","",VLOOKUP(B20,Data!$B$5:$D$439,3,FALSE))</f>
        <v>C/T</v>
      </c>
      <c r="I20" s="617" t="str">
        <f>IF(D20="","",VLOOKUP(B20,Data!$B$5:$M$439,12,FALSE))</f>
        <v>Indonesia</v>
      </c>
      <c r="J20" s="622" t="s">
        <v>953</v>
      </c>
      <c r="K20" s="618">
        <f>IF(D20="","",VLOOKUP(B20,Data!$B$5:$E$439,4,FALSE)*D20)</f>
        <v>4440</v>
      </c>
      <c r="L20" s="623">
        <f>IF(D20="","",VLOOKUP(B20,Data!$B$5:$F$439,5,FALSE)*D20)</f>
        <v>3900</v>
      </c>
      <c r="M20" s="621"/>
      <c r="N20" s="670"/>
      <c r="O20" s="624"/>
      <c r="P20" s="671"/>
      <c r="Q20" s="671"/>
      <c r="R20" s="624"/>
      <c r="S20" s="624"/>
      <c r="T20" s="624"/>
      <c r="U20" s="619">
        <f>IF(D20="","",VLOOKUP(B20,Data!$B$5:$J$439,9,FALSE)*D20)</f>
        <v>23.01</v>
      </c>
      <c r="V20" s="619">
        <f>IF(D20="","",VLOOKUP(B20,Data!$B$5:$J$439,9,FALSE)*D20)</f>
        <v>23.01</v>
      </c>
      <c r="W20" s="592"/>
      <c r="X20" s="592"/>
      <c r="Y20" s="592"/>
      <c r="Z20" s="592"/>
    </row>
    <row r="21" spans="1:26" s="625" customFormat="1" ht="20" customHeight="1">
      <c r="A21" s="614"/>
      <c r="B21" s="677" t="s">
        <v>398</v>
      </c>
      <c r="C21" s="673" t="str">
        <f>IF(D21="","",VLOOKUP(B21,Data!$B$5:$L$439,2,FALSE))</f>
        <v>VFV5580</v>
      </c>
      <c r="D21" s="636">
        <v>3</v>
      </c>
      <c r="E21" s="675" t="s">
        <v>526</v>
      </c>
      <c r="F21" s="615">
        <f>IF(D21="","",VLOOKUP(B21,Data!$B$5:$L$439,11,FALSE))</f>
        <v>4347.66</v>
      </c>
      <c r="G21" s="621">
        <f t="shared" si="0"/>
        <v>13042.98</v>
      </c>
      <c r="H21" s="616" t="str">
        <f>IF(D21="","",VLOOKUP(B21,Data!$B$5:$D$439,3,FALSE))</f>
        <v>C/T</v>
      </c>
      <c r="I21" s="617" t="str">
        <f>IF(D21="","",VLOOKUP(B21,Data!$B$5:$M$439,12,FALSE))</f>
        <v>Indonesia</v>
      </c>
      <c r="J21" s="622" t="s">
        <v>953</v>
      </c>
      <c r="K21" s="618">
        <f>IF(D21="","",VLOOKUP(B21,Data!$B$5:$E$439,4,FALSE)*D21)</f>
        <v>954</v>
      </c>
      <c r="L21" s="623">
        <f>IF(D21="","",VLOOKUP(B21,Data!$B$5:$F$439,5,FALSE)*D21)</f>
        <v>846</v>
      </c>
      <c r="M21" s="621"/>
      <c r="N21" s="670"/>
      <c r="O21" s="624"/>
      <c r="P21" s="671"/>
      <c r="Q21" s="671"/>
      <c r="R21" s="624"/>
      <c r="S21" s="624"/>
      <c r="T21" s="624"/>
      <c r="U21" s="619">
        <f>IF(D21="","",VLOOKUP(B21,Data!$B$5:$J$439,9,FALSE)*D21)</f>
        <v>5.4180000000000001</v>
      </c>
      <c r="V21" s="619">
        <f>IF(D21="","",VLOOKUP(B21,Data!$B$5:$J$439,9,FALSE)*D21)</f>
        <v>5.4180000000000001</v>
      </c>
      <c r="W21" s="592"/>
      <c r="X21" s="592"/>
      <c r="Y21" s="592"/>
      <c r="Z21" s="592"/>
    </row>
    <row r="22" spans="1:26" s="625" customFormat="1" ht="20" customHeight="1">
      <c r="A22" s="614"/>
      <c r="B22" s="677" t="s">
        <v>660</v>
      </c>
      <c r="C22" s="673" t="str">
        <f>IF(D22="","",VLOOKUP(B22,Data!$B$5:$L$439,2,FALSE))</f>
        <v>VAN1280</v>
      </c>
      <c r="D22" s="636">
        <v>45</v>
      </c>
      <c r="E22" s="675"/>
      <c r="F22" s="615">
        <f>IF(D22="","",VLOOKUP(B22,Data!$B$5:$L$439,11,FALSE))</f>
        <v>2162.66</v>
      </c>
      <c r="G22" s="621">
        <f t="shared" si="0"/>
        <v>97319.7</v>
      </c>
      <c r="H22" s="616" t="str">
        <f>IF(D22="","",VLOOKUP(B22,Data!$B$5:$D$439,3,FALSE))</f>
        <v>C/T</v>
      </c>
      <c r="I22" s="617" t="str">
        <f>IF(D22="","",VLOOKUP(B22,Data!$B$5:$M$439,12,FALSE))</f>
        <v>Indonesia</v>
      </c>
      <c r="J22" s="622" t="s">
        <v>953</v>
      </c>
      <c r="K22" s="618">
        <f>IF(D22="","",VLOOKUP(B22,Data!$B$5:$E$439,4,FALSE)*D22)</f>
        <v>11790</v>
      </c>
      <c r="L22" s="623">
        <f>IF(D22="","",VLOOKUP(B22,Data!$B$5:$F$439,5,FALSE)*D22)</f>
        <v>10665</v>
      </c>
      <c r="M22" s="621"/>
      <c r="N22" s="670"/>
      <c r="O22" s="624"/>
      <c r="P22" s="671"/>
      <c r="Q22" s="671"/>
      <c r="R22" s="624"/>
      <c r="S22" s="624"/>
      <c r="T22" s="624"/>
      <c r="U22" s="619">
        <f>IF(D22="","",VLOOKUP(B22,Data!$B$5:$J$439,9,FALSE)*D22)</f>
        <v>66.959999999999994</v>
      </c>
      <c r="V22" s="619">
        <f>IF(D22="","",VLOOKUP(B22,Data!$B$5:$J$439,9,FALSE)*D22)</f>
        <v>66.959999999999994</v>
      </c>
      <c r="W22" s="592"/>
      <c r="X22" s="592"/>
      <c r="Y22" s="592"/>
      <c r="Z22" s="592"/>
    </row>
    <row r="23" spans="1:26" s="625" customFormat="1" ht="20" customHeight="1">
      <c r="A23" s="614"/>
      <c r="B23" s="677" t="s">
        <v>661</v>
      </c>
      <c r="C23" s="673" t="str">
        <f>IF(D23="","",VLOOKUP(B23,Data!$B$5:$L$439,2,FALSE))</f>
        <v>VAN1290</v>
      </c>
      <c r="D23" s="636">
        <v>45</v>
      </c>
      <c r="E23" s="676" t="s">
        <v>910</v>
      </c>
      <c r="F23" s="615">
        <f>IF(D23="","",VLOOKUP(B23,Data!$B$5:$L$439,11,FALSE))</f>
        <v>2162.66</v>
      </c>
      <c r="G23" s="621">
        <f t="shared" si="0"/>
        <v>97319.7</v>
      </c>
      <c r="H23" s="616" t="str">
        <f>IF(D23="","",VLOOKUP(B23,Data!$B$5:$D$439,3,FALSE))</f>
        <v>C/T</v>
      </c>
      <c r="I23" s="617" t="str">
        <f>IF(D23="","",VLOOKUP(B23,Data!$B$5:$M$439,12,FALSE))</f>
        <v>Indonesia</v>
      </c>
      <c r="J23" s="622" t="s">
        <v>953</v>
      </c>
      <c r="K23" s="618">
        <f>IF(D23="","",VLOOKUP(B23,Data!$B$5:$E$439,4,FALSE)*D23)</f>
        <v>11790</v>
      </c>
      <c r="L23" s="623">
        <f>IF(D23="","",VLOOKUP(B23,Data!$B$5:$F$439,5,FALSE)*D23)</f>
        <v>10665</v>
      </c>
      <c r="M23" s="621"/>
      <c r="N23" s="670"/>
      <c r="O23" s="624"/>
      <c r="P23" s="671"/>
      <c r="Q23" s="671"/>
      <c r="R23" s="624"/>
      <c r="S23" s="624"/>
      <c r="T23" s="624"/>
      <c r="U23" s="619">
        <f>IF(D23="","",VLOOKUP(B23,Data!$B$5:$J$439,9,FALSE)*D23)</f>
        <v>66.959999999999994</v>
      </c>
      <c r="V23" s="619">
        <f>IF(D23="","",VLOOKUP(B23,Data!$B$5:$J$439,9,FALSE)*D23)</f>
        <v>66.959999999999994</v>
      </c>
      <c r="W23" s="592"/>
      <c r="X23" s="592"/>
      <c r="Y23" s="592"/>
      <c r="Z23" s="592"/>
    </row>
    <row r="24" spans="1:26" s="625" customFormat="1" ht="20" customHeight="1">
      <c r="A24" s="614"/>
      <c r="B24" s="677" t="s">
        <v>933</v>
      </c>
      <c r="C24" s="673" t="str">
        <f>IF(D24="","",VLOOKUP(B24,Data!$B$5:$L$439,2,FALSE))</f>
        <v>VEH3640</v>
      </c>
      <c r="D24" s="636">
        <v>20</v>
      </c>
      <c r="E24" s="675"/>
      <c r="F24" s="615">
        <f>IF(D24="","",VLOOKUP(B24,Data!$B$5:$L$439,11,FALSE))</f>
        <v>2539.81</v>
      </c>
      <c r="G24" s="621">
        <f t="shared" si="0"/>
        <v>50796.2</v>
      </c>
      <c r="H24" s="616" t="str">
        <f>IF(D24="","",VLOOKUP(B24,Data!$B$5:$D$439,3,FALSE))</f>
        <v>C/T</v>
      </c>
      <c r="I24" s="617" t="str">
        <f>IF(D24="","",VLOOKUP(B24,Data!$B$5:$M$439,12,FALSE))</f>
        <v>Indonesia</v>
      </c>
      <c r="J24" s="622" t="s">
        <v>953</v>
      </c>
      <c r="K24" s="618">
        <f>IF(D24="","",VLOOKUP(B24,Data!$B$5:$E$439,4,FALSE)*D24)</f>
        <v>5340</v>
      </c>
      <c r="L24" s="623">
        <f>IF(D24="","",VLOOKUP(B24,Data!$B$5:$F$439,5,FALSE)*D24)</f>
        <v>4840</v>
      </c>
      <c r="M24" s="621"/>
      <c r="N24" s="670"/>
      <c r="O24" s="624"/>
      <c r="P24" s="671"/>
      <c r="Q24" s="671"/>
      <c r="R24" s="624"/>
      <c r="S24" s="624"/>
      <c r="T24" s="624"/>
      <c r="U24" s="619">
        <f>IF(D24="","",VLOOKUP(B24,Data!$B$5:$J$439,9,FALSE)*D24)</f>
        <v>29.759999999999998</v>
      </c>
      <c r="V24" s="619">
        <f>IF(D24="","",VLOOKUP(B24,Data!$B$5:$J$439,9,FALSE)*D24)</f>
        <v>29.759999999999998</v>
      </c>
      <c r="W24" s="592"/>
      <c r="X24" s="592"/>
      <c r="Y24" s="592"/>
      <c r="Z24" s="592"/>
    </row>
    <row r="25" spans="1:26" s="625" customFormat="1" ht="20" customHeight="1">
      <c r="A25" s="614"/>
      <c r="B25" s="677" t="s">
        <v>932</v>
      </c>
      <c r="C25" s="673" t="str">
        <f>IF(D25="","",VLOOKUP(B25,Data!$B$5:$L$439,2,FALSE))</f>
        <v>VEH3630</v>
      </c>
      <c r="D25" s="636">
        <v>15</v>
      </c>
      <c r="E25" s="675"/>
      <c r="F25" s="615">
        <f>IF(D25="","",VLOOKUP(B25,Data!$B$5:$L$439,11,FALSE))</f>
        <v>2539.81</v>
      </c>
      <c r="G25" s="621">
        <f t="shared" si="0"/>
        <v>38097.15</v>
      </c>
      <c r="H25" s="616" t="str">
        <f>IF(D25="","",VLOOKUP(B25,Data!$B$5:$D$439,3,FALSE))</f>
        <v>C/T</v>
      </c>
      <c r="I25" s="617" t="str">
        <f>IF(D25="","",VLOOKUP(B25,Data!$B$5:$M$439,12,FALSE))</f>
        <v>Indonesia</v>
      </c>
      <c r="J25" s="622" t="s">
        <v>953</v>
      </c>
      <c r="K25" s="618">
        <f>IF(D25="","",VLOOKUP(B25,Data!$B$5:$E$439,4,FALSE)*D25)</f>
        <v>4005</v>
      </c>
      <c r="L25" s="623">
        <f>IF(D25="","",VLOOKUP(B25,Data!$B$5:$F$439,5,FALSE)*D25)</f>
        <v>3630</v>
      </c>
      <c r="M25" s="621"/>
      <c r="N25" s="670"/>
      <c r="O25" s="624"/>
      <c r="P25" s="671"/>
      <c r="Q25" s="671"/>
      <c r="R25" s="624"/>
      <c r="S25" s="624"/>
      <c r="T25" s="624"/>
      <c r="U25" s="619">
        <f>IF(D25="","",VLOOKUP(B25,Data!$B$5:$J$439,9,FALSE)*D25)</f>
        <v>22.32</v>
      </c>
      <c r="V25" s="619">
        <f>IF(D25="","",VLOOKUP(B25,Data!$B$5:$J$439,9,FALSE)*D25)</f>
        <v>22.32</v>
      </c>
      <c r="W25" s="592"/>
      <c r="X25" s="592"/>
      <c r="Y25" s="592"/>
      <c r="Z25" s="592"/>
    </row>
    <row r="26" spans="1:26" s="625" customFormat="1" ht="20" customHeight="1">
      <c r="A26" s="614"/>
      <c r="B26" s="677" t="s">
        <v>749</v>
      </c>
      <c r="C26" s="673" t="str">
        <f>IF(D26="","",VLOOKUP(B26,Data!$B$5:$L$439,2,FALSE))</f>
        <v>VAR8160</v>
      </c>
      <c r="D26" s="636">
        <v>5</v>
      </c>
      <c r="E26" s="675"/>
      <c r="F26" s="615">
        <f>IF(D26="","",VLOOKUP(B26,Data!$B$5:$L$439,11,FALSE))</f>
        <v>2438.41</v>
      </c>
      <c r="G26" s="621">
        <f>IF(D26&gt;0,D26*F26,"-")</f>
        <v>12192.05</v>
      </c>
      <c r="H26" s="616" t="str">
        <f>IF(D26="","",VLOOKUP(B26,Data!$B$5:$D$439,3,FALSE))</f>
        <v>C/T</v>
      </c>
      <c r="I26" s="617" t="str">
        <f>IF(D26="","",VLOOKUP(B26,Data!$B$5:$M$439,12,FALSE))</f>
        <v>Indonesia</v>
      </c>
      <c r="J26" s="622" t="s">
        <v>953</v>
      </c>
      <c r="K26" s="618">
        <f>IF(D26="","",VLOOKUP(B26,Data!$B$5:$E$439,4,FALSE)*D26)</f>
        <v>1270</v>
      </c>
      <c r="L26" s="623">
        <f>IF(D26="","",VLOOKUP(B26,Data!$B$5:$F$439,5,FALSE)*D26)</f>
        <v>1145</v>
      </c>
      <c r="M26" s="621"/>
      <c r="N26" s="670"/>
      <c r="O26" s="624"/>
      <c r="P26" s="671"/>
      <c r="Q26" s="671"/>
      <c r="R26" s="624"/>
      <c r="S26" s="624"/>
      <c r="T26" s="624"/>
      <c r="U26" s="619">
        <f>IF(D26="","",VLOOKUP(B26,Data!$B$5:$J$439,9,FALSE)*D26)</f>
        <v>7.42</v>
      </c>
      <c r="V26" s="619">
        <f>IF(D26="","",VLOOKUP(B26,Data!$B$5:$J$439,9,FALSE)*D26)</f>
        <v>7.42</v>
      </c>
      <c r="W26" s="592"/>
      <c r="X26" s="592"/>
      <c r="Y26" s="592"/>
      <c r="Z26" s="592"/>
    </row>
    <row r="27" spans="1:26" s="625" customFormat="1" ht="20" customHeight="1">
      <c r="A27" s="614"/>
      <c r="B27" s="672" t="s">
        <v>750</v>
      </c>
      <c r="C27" s="673" t="str">
        <f>IF(D27="","",VLOOKUP(B27,Data!$B$5:$L$439,2,FALSE))</f>
        <v>VAR8170</v>
      </c>
      <c r="D27" s="636">
        <v>5</v>
      </c>
      <c r="E27" s="675"/>
      <c r="F27" s="615">
        <f>IF(D27="","",VLOOKUP(B27,Data!$B$5:$L$439,11,FALSE))</f>
        <v>2438.41</v>
      </c>
      <c r="G27" s="621">
        <f>IF(D27&gt;0,D27*F27,"-")</f>
        <v>12192.05</v>
      </c>
      <c r="H27" s="616" t="str">
        <f>IF(D27="","",VLOOKUP(B27,Data!$B$5:$D$439,3,FALSE))</f>
        <v>C/T</v>
      </c>
      <c r="I27" s="617" t="str">
        <f>IF(D27="","",VLOOKUP(B27,Data!$B$5:$M$439,12,FALSE))</f>
        <v>Indonesia</v>
      </c>
      <c r="J27" s="622" t="s">
        <v>953</v>
      </c>
      <c r="K27" s="618">
        <f>IF(D27="","",VLOOKUP(B27,Data!$B$5:$E$439,4,FALSE)*D27)</f>
        <v>1270</v>
      </c>
      <c r="L27" s="623">
        <f>IF(D27="","",VLOOKUP(B27,Data!$B$5:$F$439,5,FALSE)*D27)</f>
        <v>1145</v>
      </c>
      <c r="M27" s="621"/>
      <c r="N27" s="670"/>
      <c r="O27" s="624"/>
      <c r="P27" s="671"/>
      <c r="Q27" s="671"/>
      <c r="R27" s="624"/>
      <c r="S27" s="624"/>
      <c r="T27" s="624"/>
      <c r="U27" s="619">
        <f>IF(D27="","",VLOOKUP(B27,Data!$B$5:$J$439,9,FALSE)*D27)</f>
        <v>7.42</v>
      </c>
      <c r="V27" s="619">
        <f>IF(D27="","",VLOOKUP(B27,Data!$B$5:$J$439,9,FALSE)*D27)</f>
        <v>7.42</v>
      </c>
      <c r="W27" s="592"/>
      <c r="X27" s="592"/>
      <c r="Y27" s="592"/>
      <c r="Z27" s="592"/>
    </row>
    <row r="28" spans="1:26" s="625" customFormat="1" ht="20" customHeight="1">
      <c r="A28" s="614"/>
      <c r="B28" s="672"/>
      <c r="C28" s="673" t="str">
        <f>IF(D28="","",VLOOKUP(B28,Data!$B$5:$L$439,2,FALSE))</f>
        <v/>
      </c>
      <c r="D28" s="636"/>
      <c r="E28" s="675"/>
      <c r="F28" s="615" t="str">
        <f>IF(D28="","",VLOOKUP(B28,Data!$B$5:$L$439,11,FALSE))</f>
        <v/>
      </c>
      <c r="G28" s="621" t="str">
        <f>IF(D28&gt;0,D28*F28,"-")</f>
        <v>-</v>
      </c>
      <c r="H28" s="616" t="str">
        <f>IF(D28="","",VLOOKUP(B28,Data!$B$5:$D$439,3,FALSE))</f>
        <v/>
      </c>
      <c r="I28" s="617" t="str">
        <f>IF(D28="","",VLOOKUP(B28,Data!$B$5:$M$439,12,FALSE))</f>
        <v/>
      </c>
      <c r="J28" s="622"/>
      <c r="K28" s="618" t="str">
        <f>IF(D28="","",VLOOKUP(B28,Data!$B$5:$E$439,4,FALSE)*D28)</f>
        <v/>
      </c>
      <c r="L28" s="623" t="str">
        <f>IF(D28="","",VLOOKUP(B28,Data!$B$5:$F$439,5,FALSE)*D28)</f>
        <v/>
      </c>
      <c r="M28" s="621"/>
      <c r="N28" s="670"/>
      <c r="O28" s="624"/>
      <c r="P28" s="671"/>
      <c r="Q28" s="671"/>
      <c r="R28" s="624"/>
      <c r="S28" s="624"/>
      <c r="T28" s="624"/>
      <c r="U28" s="619" t="str">
        <f>IF(D28="","",VLOOKUP(B28,Data!$B$5:$J$439,9,FALSE)*D28)</f>
        <v/>
      </c>
      <c r="V28" s="619" t="str">
        <f>IF(D28="","",VLOOKUP(B28,Data!$B$5:$J$439,9,FALSE)*D28)</f>
        <v/>
      </c>
      <c r="W28" s="592"/>
      <c r="X28" s="592"/>
      <c r="Y28" s="592"/>
      <c r="Z28" s="592"/>
    </row>
    <row r="29" spans="1:26" s="625" customFormat="1" ht="23" customHeight="1">
      <c r="A29" s="614"/>
      <c r="B29" s="680" t="s">
        <v>961</v>
      </c>
      <c r="C29" s="623" t="str">
        <f>IF(D29="","",VLOOKUP(B29,Data!$B$5:$L$439,2,FALSE))</f>
        <v/>
      </c>
      <c r="D29" s="620"/>
      <c r="E29" s="626"/>
      <c r="F29" s="630"/>
      <c r="G29" s="630"/>
      <c r="H29" s="630"/>
      <c r="I29" s="626"/>
      <c r="J29" s="626"/>
      <c r="K29" s="630"/>
      <c r="L29" s="630"/>
      <c r="M29" s="630"/>
      <c r="N29" s="631"/>
      <c r="O29" s="632"/>
      <c r="P29" s="633"/>
      <c r="Q29" s="632"/>
      <c r="R29" s="632"/>
      <c r="S29" s="633"/>
      <c r="T29" s="634"/>
      <c r="U29" s="633"/>
      <c r="V29" s="635"/>
      <c r="Y29" s="592"/>
    </row>
    <row r="30" spans="1:26" s="625" customFormat="1" ht="20" customHeight="1">
      <c r="A30" s="614"/>
      <c r="B30" s="1053"/>
      <c r="C30" s="1054"/>
      <c r="D30" s="666">
        <f>SUM(D18:D28)</f>
        <v>156</v>
      </c>
      <c r="E30" s="627"/>
      <c r="F30" s="628"/>
      <c r="G30" s="628">
        <f>SUM(G18:G29)</f>
        <v>396993.99</v>
      </c>
      <c r="H30" s="626"/>
      <c r="I30" s="626"/>
      <c r="J30" s="626"/>
      <c r="K30" s="628">
        <f>SUM(K18:K28)</f>
        <v>41747</v>
      </c>
      <c r="L30" s="628">
        <f>SUM(L18:L28)</f>
        <v>37616</v>
      </c>
      <c r="M30" s="628"/>
      <c r="N30" s="628"/>
      <c r="O30" s="628">
        <f>SUM(O16:O29)</f>
        <v>0</v>
      </c>
      <c r="P30" s="628"/>
      <c r="Q30" s="628"/>
      <c r="R30" s="628"/>
      <c r="S30" s="628"/>
      <c r="T30" s="628"/>
      <c r="U30" s="628"/>
      <c r="V30" s="629">
        <f>SUM(V18:V28)</f>
        <v>233.86999999999995</v>
      </c>
      <c r="Y30" s="592"/>
    </row>
    <row r="31" spans="1:26" ht="20" customHeight="1">
      <c r="A31" s="614"/>
      <c r="B31" s="1055"/>
      <c r="C31" s="1056"/>
      <c r="D31" s="664"/>
      <c r="E31" s="644"/>
      <c r="F31" s="607" t="s">
        <v>534</v>
      </c>
      <c r="G31" s="604"/>
      <c r="H31" s="663"/>
      <c r="I31" s="663"/>
      <c r="J31" s="663"/>
      <c r="K31" s="608"/>
      <c r="L31" s="604"/>
      <c r="M31" s="646"/>
      <c r="N31" s="645"/>
      <c r="O31" s="645"/>
      <c r="P31" s="645"/>
      <c r="Q31" s="645"/>
      <c r="R31" s="645"/>
      <c r="S31" s="645"/>
      <c r="T31" s="646"/>
      <c r="U31" s="646"/>
      <c r="V31" s="606"/>
    </row>
    <row r="32" spans="1:26" ht="13">
      <c r="A32" s="540" t="s">
        <v>527</v>
      </c>
      <c r="B32" s="541"/>
      <c r="C32" s="536"/>
      <c r="D32" s="665" t="s">
        <v>82</v>
      </c>
      <c r="E32" s="640"/>
      <c r="F32" s="569" t="s">
        <v>83</v>
      </c>
      <c r="G32" s="571"/>
      <c r="H32" s="642" t="s">
        <v>84</v>
      </c>
      <c r="I32" s="653"/>
      <c r="J32" s="599" t="s">
        <v>85</v>
      </c>
      <c r="K32" s="599"/>
      <c r="L32" s="1057" t="s">
        <v>86</v>
      </c>
      <c r="M32" s="1058"/>
      <c r="N32" s="1058"/>
      <c r="O32" s="1058"/>
      <c r="P32" s="1058"/>
      <c r="Q32" s="1058"/>
      <c r="R32" s="1058"/>
      <c r="S32" s="1058"/>
      <c r="T32" s="1058"/>
      <c r="U32" s="1058"/>
      <c r="V32" s="1059"/>
    </row>
    <row r="33" spans="1:22" ht="13">
      <c r="A33" s="549" t="s">
        <v>528</v>
      </c>
      <c r="C33" s="561"/>
      <c r="D33" s="535" t="s">
        <v>88</v>
      </c>
      <c r="F33" s="1036"/>
      <c r="G33" s="1037"/>
      <c r="H33" s="549" t="s">
        <v>89</v>
      </c>
      <c r="I33" s="654"/>
      <c r="J33" s="601" t="s">
        <v>90</v>
      </c>
      <c r="K33" s="601"/>
      <c r="L33" s="597"/>
      <c r="V33" s="602"/>
    </row>
    <row r="34" spans="1:22">
      <c r="A34" s="549" t="s">
        <v>529</v>
      </c>
      <c r="C34" s="639"/>
      <c r="F34" s="1036"/>
      <c r="G34" s="1037"/>
      <c r="H34" s="549"/>
      <c r="I34" s="654"/>
      <c r="J34" s="601" t="s">
        <v>94</v>
      </c>
      <c r="K34" s="601"/>
      <c r="L34" s="597"/>
      <c r="V34" s="602"/>
    </row>
    <row r="35" spans="1:22">
      <c r="A35" s="644"/>
      <c r="B35" s="645"/>
      <c r="C35" s="655"/>
      <c r="D35" s="535" t="s">
        <v>95</v>
      </c>
      <c r="F35" s="609"/>
      <c r="G35" s="610"/>
      <c r="H35" s="549" t="s">
        <v>96</v>
      </c>
      <c r="I35" s="654"/>
      <c r="J35" s="601"/>
      <c r="K35" s="601"/>
      <c r="L35" s="597"/>
      <c r="V35" s="602"/>
    </row>
    <row r="36" spans="1:22" ht="13">
      <c r="A36" s="540" t="s">
        <v>97</v>
      </c>
      <c r="B36" s="640"/>
      <c r="C36" s="638"/>
      <c r="D36" s="535" t="s">
        <v>98</v>
      </c>
      <c r="F36" s="573" t="s">
        <v>99</v>
      </c>
      <c r="G36" s="572"/>
      <c r="H36" s="549" t="s">
        <v>89</v>
      </c>
      <c r="I36" s="654"/>
      <c r="J36" s="601" t="s">
        <v>100</v>
      </c>
      <c r="K36" s="601"/>
      <c r="L36" s="597"/>
      <c r="V36" s="602"/>
    </row>
    <row r="37" spans="1:22" ht="13">
      <c r="A37" s="549" t="s">
        <v>552</v>
      </c>
      <c r="C37" s="639"/>
      <c r="D37" s="535" t="s">
        <v>101</v>
      </c>
      <c r="F37" s="574"/>
      <c r="G37" s="611"/>
      <c r="H37" s="549" t="s">
        <v>102</v>
      </c>
      <c r="I37" s="654"/>
      <c r="J37" s="601" t="s">
        <v>530</v>
      </c>
      <c r="K37" s="601"/>
      <c r="L37" s="1060" t="s">
        <v>104</v>
      </c>
      <c r="M37" s="1061"/>
      <c r="N37" s="1061"/>
      <c r="O37" s="1061"/>
      <c r="P37" s="1061"/>
      <c r="Q37" s="1061"/>
      <c r="R37" s="1061"/>
      <c r="S37" s="1061"/>
      <c r="T37" s="1061"/>
      <c r="U37" s="1061"/>
      <c r="V37" s="1040"/>
    </row>
    <row r="38" spans="1:22">
      <c r="A38" s="644"/>
      <c r="B38" s="645"/>
      <c r="C38" s="646"/>
      <c r="D38" s="584"/>
      <c r="E38" s="645"/>
      <c r="F38" s="1046" t="s">
        <v>959</v>
      </c>
      <c r="G38" s="1047"/>
      <c r="H38" s="1046" t="s">
        <v>958</v>
      </c>
      <c r="I38" s="1047"/>
      <c r="J38" s="605" t="s">
        <v>105</v>
      </c>
      <c r="K38" s="605"/>
      <c r="L38" s="1050" t="s">
        <v>106</v>
      </c>
      <c r="M38" s="1051"/>
      <c r="N38" s="1051"/>
      <c r="O38" s="1051"/>
      <c r="P38" s="1051"/>
      <c r="Q38" s="1051"/>
      <c r="R38" s="1051"/>
      <c r="S38" s="1051"/>
      <c r="T38" s="1051"/>
      <c r="U38" s="1051"/>
      <c r="V38" s="1032"/>
    </row>
    <row r="44" spans="1:22" ht="34" customHeight="1"/>
    <row r="45" spans="1:22" ht="23.25" customHeight="1">
      <c r="A45" s="612" t="s">
        <v>947</v>
      </c>
      <c r="B45" s="593"/>
      <c r="C45" s="612" t="s">
        <v>603</v>
      </c>
      <c r="D45" s="592"/>
      <c r="F45" s="612" t="s">
        <v>941</v>
      </c>
      <c r="H45" s="612" t="s">
        <v>603</v>
      </c>
    </row>
    <row r="46" spans="1:22" ht="20">
      <c r="A46" s="612" t="s">
        <v>948</v>
      </c>
      <c r="B46" s="593"/>
      <c r="C46" s="612" t="s">
        <v>952</v>
      </c>
      <c r="D46" s="592"/>
      <c r="F46" s="612" t="s">
        <v>942</v>
      </c>
      <c r="H46" s="612" t="s">
        <v>952</v>
      </c>
    </row>
    <row r="47" spans="1:22" ht="20">
      <c r="A47" s="612" t="s">
        <v>949</v>
      </c>
      <c r="B47" s="593"/>
      <c r="C47" s="612" t="s">
        <v>952</v>
      </c>
      <c r="D47" s="592"/>
      <c r="F47" s="612" t="s">
        <v>943</v>
      </c>
      <c r="H47" s="612" t="s">
        <v>603</v>
      </c>
    </row>
    <row r="48" spans="1:22" ht="17.75" customHeight="1">
      <c r="A48" s="612" t="s">
        <v>950</v>
      </c>
      <c r="B48" s="593"/>
      <c r="C48" s="612" t="s">
        <v>603</v>
      </c>
      <c r="D48" s="592"/>
      <c r="F48" s="612" t="s">
        <v>944</v>
      </c>
      <c r="H48" s="612" t="s">
        <v>603</v>
      </c>
    </row>
    <row r="49" spans="1:8" ht="17.75" customHeight="1">
      <c r="A49" s="612" t="s">
        <v>951</v>
      </c>
      <c r="B49" s="593"/>
      <c r="C49" s="612" t="s">
        <v>603</v>
      </c>
      <c r="D49" s="592"/>
      <c r="F49" s="612" t="s">
        <v>946</v>
      </c>
      <c r="H49" s="612" t="s">
        <v>603</v>
      </c>
    </row>
    <row r="50" spans="1:8" ht="17.75" customHeight="1">
      <c r="F50" s="612" t="s">
        <v>945</v>
      </c>
      <c r="H50" s="612" t="s">
        <v>603</v>
      </c>
    </row>
    <row r="51" spans="1:8" ht="17.75" customHeight="1"/>
    <row r="52" spans="1:8" ht="17.75" customHeight="1"/>
  </sheetData>
  <mergeCells count="9">
    <mergeCell ref="F38:G38"/>
    <mergeCell ref="H38:I38"/>
    <mergeCell ref="L38:V38"/>
    <mergeCell ref="Q1:T1"/>
    <mergeCell ref="B30:C31"/>
    <mergeCell ref="L32:V32"/>
    <mergeCell ref="F33:G33"/>
    <mergeCell ref="F34:G34"/>
    <mergeCell ref="L37:V37"/>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52"/>
  <sheetViews>
    <sheetView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78"/>
      <c r="I10" s="679"/>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956</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c r="B19" s="677" t="s">
        <v>398</v>
      </c>
      <c r="C19" s="673" t="str">
        <f>IF(D19="","",VLOOKUP(B19,Data!$B$5:$L$439,2,FALSE))</f>
        <v>VFV5580</v>
      </c>
      <c r="D19" s="636">
        <v>3</v>
      </c>
      <c r="E19" s="675" t="s">
        <v>525</v>
      </c>
      <c r="F19" s="615">
        <f>IF(D19="","",VLOOKUP(B19,Data!$B$5:$L$439,11,FALSE))</f>
        <v>4347.66</v>
      </c>
      <c r="G19" s="621">
        <f t="shared" ref="G19:G28" si="0">IF(D19&gt;0,D19*F19,"-")</f>
        <v>13042.98</v>
      </c>
      <c r="H19" s="616" t="str">
        <f>IF(D19="","",VLOOKUP(B19,Data!$B$5:$D$439,3,FALSE))</f>
        <v>C/T</v>
      </c>
      <c r="I19" s="617" t="str">
        <f>IF(D19="","",VLOOKUP(B19,Data!$B$5:$M$439,12,FALSE))</f>
        <v>Indonesia</v>
      </c>
      <c r="J19" s="622" t="s">
        <v>953</v>
      </c>
      <c r="K19" s="618">
        <f>IF(D19="","",VLOOKUP(B19,Data!$B$5:$E$439,4,FALSE)*D19)</f>
        <v>954</v>
      </c>
      <c r="L19" s="623">
        <f>IF(D19="","",VLOOKUP(B19,Data!$B$5:$F$439,5,FALSE)*D19)</f>
        <v>846</v>
      </c>
      <c r="M19" s="621"/>
      <c r="N19" s="670"/>
      <c r="O19" s="624"/>
      <c r="P19" s="671"/>
      <c r="Q19" s="671"/>
      <c r="R19" s="624"/>
      <c r="S19" s="624"/>
      <c r="T19" s="624"/>
      <c r="U19" s="619">
        <f>IF(D19="","",VLOOKUP(B19,Data!$B$5:$J$439,9,FALSE)*D19)</f>
        <v>5.4180000000000001</v>
      </c>
      <c r="V19" s="619">
        <f>IF(D19="","",VLOOKUP(B19,Data!$B$5:$J$439,9,FALSE)*D19)</f>
        <v>5.4180000000000001</v>
      </c>
      <c r="W19" s="592"/>
      <c r="X19" s="592"/>
      <c r="Y19" s="592"/>
      <c r="Z19" s="592"/>
    </row>
    <row r="20" spans="1:26" s="625" customFormat="1" ht="20" customHeight="1">
      <c r="A20" s="614"/>
      <c r="B20" s="677" t="s">
        <v>400</v>
      </c>
      <c r="C20" s="673" t="str">
        <f>IF(D20="","",VLOOKUP(B20,Data!$B$5:$L$439,2,FALSE))</f>
        <v>VFV5590</v>
      </c>
      <c r="D20" s="636">
        <v>9</v>
      </c>
      <c r="E20" s="675"/>
      <c r="F20" s="615">
        <f>IF(D20="","",VLOOKUP(B20,Data!$B$5:$L$439,11,FALSE))</f>
        <v>4347.5600000000004</v>
      </c>
      <c r="G20" s="621">
        <f t="shared" si="0"/>
        <v>39128.04</v>
      </c>
      <c r="H20" s="616" t="str">
        <f>IF(D20="","",VLOOKUP(B20,Data!$B$5:$D$439,3,FALSE))</f>
        <v>C/T</v>
      </c>
      <c r="I20" s="617" t="str">
        <f>IF(D20="","",VLOOKUP(B20,Data!$B$5:$M$439,12,FALSE))</f>
        <v>Indonesia</v>
      </c>
      <c r="J20" s="622" t="s">
        <v>953</v>
      </c>
      <c r="K20" s="618">
        <f>IF(D20="","",VLOOKUP(B20,Data!$B$5:$E$439,4,FALSE)*D20)</f>
        <v>2862</v>
      </c>
      <c r="L20" s="623">
        <f>IF(D20="","",VLOOKUP(B20,Data!$B$5:$F$439,5,FALSE)*D20)</f>
        <v>2538</v>
      </c>
      <c r="M20" s="621"/>
      <c r="N20" s="670"/>
      <c r="O20" s="624"/>
      <c r="P20" s="671"/>
      <c r="Q20" s="671"/>
      <c r="R20" s="624"/>
      <c r="S20" s="624"/>
      <c r="T20" s="624"/>
      <c r="U20" s="619">
        <f>IF(D20="","",VLOOKUP(B20,Data!$B$5:$J$439,9,FALSE)*D20)</f>
        <v>16.254000000000001</v>
      </c>
      <c r="V20" s="619">
        <f>IF(D20="","",VLOOKUP(B20,Data!$B$5:$J$439,9,FALSE)*D20)</f>
        <v>16.254000000000001</v>
      </c>
      <c r="W20" s="592"/>
      <c r="X20" s="592"/>
      <c r="Y20" s="592"/>
      <c r="Z20" s="592"/>
    </row>
    <row r="21" spans="1:26" s="625" customFormat="1" ht="20" customHeight="1">
      <c r="A21" s="614"/>
      <c r="B21" s="677" t="s">
        <v>660</v>
      </c>
      <c r="C21" s="673" t="str">
        <f>IF(D21="","",VLOOKUP(B21,Data!$B$5:$L$439,2,FALSE))</f>
        <v>VAN1280</v>
      </c>
      <c r="D21" s="636">
        <v>25</v>
      </c>
      <c r="E21" s="675" t="s">
        <v>526</v>
      </c>
      <c r="F21" s="615">
        <f>IF(D21="","",VLOOKUP(B21,Data!$B$5:$L$439,11,FALSE))</f>
        <v>2162.66</v>
      </c>
      <c r="G21" s="621">
        <f t="shared" si="0"/>
        <v>54066.5</v>
      </c>
      <c r="H21" s="616" t="str">
        <f>IF(D21="","",VLOOKUP(B21,Data!$B$5:$D$439,3,FALSE))</f>
        <v>C/T</v>
      </c>
      <c r="I21" s="617" t="str">
        <f>IF(D21="","",VLOOKUP(B21,Data!$B$5:$M$439,12,FALSE))</f>
        <v>Indonesia</v>
      </c>
      <c r="J21" s="622" t="s">
        <v>953</v>
      </c>
      <c r="K21" s="618">
        <f>IF(D21="","",VLOOKUP(B21,Data!$B$5:$E$439,4,FALSE)*D21)</f>
        <v>6550</v>
      </c>
      <c r="L21" s="623">
        <f>IF(D21="","",VLOOKUP(B21,Data!$B$5:$F$439,5,FALSE)*D21)</f>
        <v>5925</v>
      </c>
      <c r="M21" s="621"/>
      <c r="N21" s="670"/>
      <c r="O21" s="624"/>
      <c r="P21" s="671"/>
      <c r="Q21" s="671"/>
      <c r="R21" s="624"/>
      <c r="S21" s="624"/>
      <c r="T21" s="624"/>
      <c r="U21" s="619">
        <f>IF(D21="","",VLOOKUP(B21,Data!$B$5:$J$439,9,FALSE)*D21)</f>
        <v>37.200000000000003</v>
      </c>
      <c r="V21" s="619">
        <f>IF(D21="","",VLOOKUP(B21,Data!$B$5:$J$439,9,FALSE)*D21)</f>
        <v>37.200000000000003</v>
      </c>
      <c r="W21" s="592"/>
      <c r="X21" s="592"/>
      <c r="Y21" s="592"/>
      <c r="Z21" s="592"/>
    </row>
    <row r="22" spans="1:26" s="625" customFormat="1" ht="20" customHeight="1">
      <c r="A22" s="614"/>
      <c r="B22" s="677" t="s">
        <v>661</v>
      </c>
      <c r="C22" s="673" t="str">
        <f>IF(D22="","",VLOOKUP(B22,Data!$B$5:$L$439,2,FALSE))</f>
        <v>VAN1290</v>
      </c>
      <c r="D22" s="636">
        <v>25</v>
      </c>
      <c r="E22" s="675"/>
      <c r="F22" s="615">
        <f>IF(D22="","",VLOOKUP(B22,Data!$B$5:$L$439,11,FALSE))</f>
        <v>2162.66</v>
      </c>
      <c r="G22" s="621">
        <f t="shared" si="0"/>
        <v>54066.5</v>
      </c>
      <c r="H22" s="616" t="str">
        <f>IF(D22="","",VLOOKUP(B22,Data!$B$5:$D$439,3,FALSE))</f>
        <v>C/T</v>
      </c>
      <c r="I22" s="617" t="str">
        <f>IF(D22="","",VLOOKUP(B22,Data!$B$5:$M$439,12,FALSE))</f>
        <v>Indonesia</v>
      </c>
      <c r="J22" s="622" t="s">
        <v>953</v>
      </c>
      <c r="K22" s="618">
        <f>IF(D22="","",VLOOKUP(B22,Data!$B$5:$E$439,4,FALSE)*D22)</f>
        <v>6550</v>
      </c>
      <c r="L22" s="623">
        <f>IF(D22="","",VLOOKUP(B22,Data!$B$5:$F$439,5,FALSE)*D22)</f>
        <v>5925</v>
      </c>
      <c r="M22" s="621"/>
      <c r="N22" s="670"/>
      <c r="O22" s="624"/>
      <c r="P22" s="671"/>
      <c r="Q22" s="671"/>
      <c r="R22" s="624"/>
      <c r="S22" s="624"/>
      <c r="T22" s="624"/>
      <c r="U22" s="619">
        <f>IF(D22="","",VLOOKUP(B22,Data!$B$5:$J$439,9,FALSE)*D22)</f>
        <v>37.200000000000003</v>
      </c>
      <c r="V22" s="619">
        <f>IF(D22="","",VLOOKUP(B22,Data!$B$5:$J$439,9,FALSE)*D22)</f>
        <v>37.200000000000003</v>
      </c>
      <c r="W22" s="592"/>
      <c r="X22" s="592"/>
      <c r="Y22" s="592"/>
      <c r="Z22" s="592"/>
    </row>
    <row r="23" spans="1:26" s="625" customFormat="1" ht="20" customHeight="1">
      <c r="A23" s="614"/>
      <c r="B23" s="677" t="s">
        <v>933</v>
      </c>
      <c r="C23" s="673" t="str">
        <f>IF(D23="","",VLOOKUP(B23,Data!$B$5:$L$439,2,FALSE))</f>
        <v>VEH3640</v>
      </c>
      <c r="D23" s="636">
        <v>8</v>
      </c>
      <c r="E23" s="676" t="s">
        <v>962</v>
      </c>
      <c r="F23" s="615">
        <f>IF(D23="","",VLOOKUP(B23,Data!$B$5:$L$439,11,FALSE))</f>
        <v>2539.81</v>
      </c>
      <c r="G23" s="621">
        <f t="shared" si="0"/>
        <v>20318.48</v>
      </c>
      <c r="H23" s="616" t="str">
        <f>IF(D23="","",VLOOKUP(B23,Data!$B$5:$D$439,3,FALSE))</f>
        <v>C/T</v>
      </c>
      <c r="I23" s="617" t="str">
        <f>IF(D23="","",VLOOKUP(B23,Data!$B$5:$M$439,12,FALSE))</f>
        <v>Indonesia</v>
      </c>
      <c r="J23" s="622" t="s">
        <v>953</v>
      </c>
      <c r="K23" s="618">
        <f>IF(D23="","",VLOOKUP(B23,Data!$B$5:$E$439,4,FALSE)*D23)</f>
        <v>2136</v>
      </c>
      <c r="L23" s="623">
        <f>IF(D23="","",VLOOKUP(B23,Data!$B$5:$F$439,5,FALSE)*D23)</f>
        <v>1936</v>
      </c>
      <c r="M23" s="621"/>
      <c r="N23" s="670"/>
      <c r="O23" s="624"/>
      <c r="P23" s="671"/>
      <c r="Q23" s="671"/>
      <c r="R23" s="624"/>
      <c r="S23" s="624"/>
      <c r="T23" s="624"/>
      <c r="U23" s="619">
        <f>IF(D23="","",VLOOKUP(B23,Data!$B$5:$J$439,9,FALSE)*D23)</f>
        <v>11.904</v>
      </c>
      <c r="V23" s="619">
        <f>IF(D23="","",VLOOKUP(B23,Data!$B$5:$J$439,9,FALSE)*D23)</f>
        <v>11.904</v>
      </c>
      <c r="W23" s="592"/>
      <c r="X23" s="592"/>
      <c r="Y23" s="592"/>
      <c r="Z23" s="592"/>
    </row>
    <row r="24" spans="1:26" s="625" customFormat="1" ht="20" customHeight="1">
      <c r="A24" s="614"/>
      <c r="B24" s="677" t="s">
        <v>932</v>
      </c>
      <c r="C24" s="673" t="str">
        <f>IF(D24="","",VLOOKUP(B24,Data!$B$5:$L$439,2,FALSE))</f>
        <v>VEH3630</v>
      </c>
      <c r="D24" s="636">
        <v>10</v>
      </c>
      <c r="E24" s="675"/>
      <c r="F24" s="615">
        <f>IF(D24="","",VLOOKUP(B24,Data!$B$5:$L$439,11,FALSE))</f>
        <v>2539.81</v>
      </c>
      <c r="G24" s="621">
        <f t="shared" si="0"/>
        <v>25398.1</v>
      </c>
      <c r="H24" s="616" t="str">
        <f>IF(D24="","",VLOOKUP(B24,Data!$B$5:$D$439,3,FALSE))</f>
        <v>C/T</v>
      </c>
      <c r="I24" s="617" t="str">
        <f>IF(D24="","",VLOOKUP(B24,Data!$B$5:$M$439,12,FALSE))</f>
        <v>Indonesia</v>
      </c>
      <c r="J24" s="622" t="s">
        <v>953</v>
      </c>
      <c r="K24" s="618">
        <f>IF(D24="","",VLOOKUP(B24,Data!$B$5:$E$439,4,FALSE)*D24)</f>
        <v>2670</v>
      </c>
      <c r="L24" s="623">
        <f>IF(D24="","",VLOOKUP(B24,Data!$B$5:$F$439,5,FALSE)*D24)</f>
        <v>2420</v>
      </c>
      <c r="M24" s="621"/>
      <c r="N24" s="670"/>
      <c r="O24" s="624"/>
      <c r="P24" s="671"/>
      <c r="Q24" s="671"/>
      <c r="R24" s="624"/>
      <c r="S24" s="624"/>
      <c r="T24" s="624"/>
      <c r="U24" s="619">
        <f>IF(D24="","",VLOOKUP(B24,Data!$B$5:$J$439,9,FALSE)*D24)</f>
        <v>14.879999999999999</v>
      </c>
      <c r="V24" s="619">
        <f>IF(D24="","",VLOOKUP(B24,Data!$B$5:$J$439,9,FALSE)*D24)</f>
        <v>14.879999999999999</v>
      </c>
      <c r="W24" s="592"/>
      <c r="X24" s="592"/>
      <c r="Y24" s="592"/>
      <c r="Z24" s="592"/>
    </row>
    <row r="25" spans="1:26" s="625" customFormat="1" ht="20" customHeight="1">
      <c r="A25" s="614"/>
      <c r="B25" s="677" t="s">
        <v>749</v>
      </c>
      <c r="C25" s="673" t="str">
        <f>IF(D25="","",VLOOKUP(B25,Data!$B$5:$L$439,2,FALSE))</f>
        <v>VAR8160</v>
      </c>
      <c r="D25" s="636">
        <v>10</v>
      </c>
      <c r="E25" s="675"/>
      <c r="F25" s="615">
        <f>IF(D25="","",VLOOKUP(B25,Data!$B$5:$L$439,11,FALSE))</f>
        <v>2438.41</v>
      </c>
      <c r="G25" s="621">
        <f t="shared" si="0"/>
        <v>24384.1</v>
      </c>
      <c r="H25" s="616" t="str">
        <f>IF(D25="","",VLOOKUP(B25,Data!$B$5:$D$439,3,FALSE))</f>
        <v>C/T</v>
      </c>
      <c r="I25" s="617" t="str">
        <f>IF(D25="","",VLOOKUP(B25,Data!$B$5:$M$439,12,FALSE))</f>
        <v>Indonesia</v>
      </c>
      <c r="J25" s="622" t="s">
        <v>953</v>
      </c>
      <c r="K25" s="618">
        <f>IF(D25="","",VLOOKUP(B25,Data!$B$5:$E$439,4,FALSE)*D25)</f>
        <v>2540</v>
      </c>
      <c r="L25" s="623">
        <f>IF(D25="","",VLOOKUP(B25,Data!$B$5:$F$439,5,FALSE)*D25)</f>
        <v>2290</v>
      </c>
      <c r="M25" s="621"/>
      <c r="N25" s="670"/>
      <c r="O25" s="624"/>
      <c r="P25" s="671"/>
      <c r="Q25" s="671"/>
      <c r="R25" s="624"/>
      <c r="S25" s="624"/>
      <c r="T25" s="624"/>
      <c r="U25" s="619">
        <f>IF(D25="","",VLOOKUP(B25,Data!$B$5:$J$439,9,FALSE)*D25)</f>
        <v>14.84</v>
      </c>
      <c r="V25" s="619">
        <f>IF(D25="","",VLOOKUP(B25,Data!$B$5:$J$439,9,FALSE)*D25)</f>
        <v>14.84</v>
      </c>
      <c r="W25" s="592"/>
      <c r="X25" s="592"/>
      <c r="Y25" s="592"/>
      <c r="Z25" s="592"/>
    </row>
    <row r="26" spans="1:26" s="625" customFormat="1" ht="20" customHeight="1">
      <c r="A26" s="614"/>
      <c r="B26" s="677" t="s">
        <v>750</v>
      </c>
      <c r="C26" s="673" t="str">
        <f>IF(D26="","",VLOOKUP(B26,Data!$B$5:$L$439,2,FALSE))</f>
        <v>VAR8170</v>
      </c>
      <c r="D26" s="636">
        <v>10</v>
      </c>
      <c r="E26" s="675"/>
      <c r="F26" s="615">
        <f>IF(D26="","",VLOOKUP(B26,Data!$B$5:$L$439,11,FALSE))</f>
        <v>2438.41</v>
      </c>
      <c r="G26" s="621">
        <f t="shared" si="0"/>
        <v>24384.1</v>
      </c>
      <c r="H26" s="616" t="str">
        <f>IF(D26="","",VLOOKUP(B26,Data!$B$5:$D$439,3,FALSE))</f>
        <v>C/T</v>
      </c>
      <c r="I26" s="617" t="str">
        <f>IF(D26="","",VLOOKUP(B26,Data!$B$5:$M$439,12,FALSE))</f>
        <v>Indonesia</v>
      </c>
      <c r="J26" s="622" t="s">
        <v>953</v>
      </c>
      <c r="K26" s="618">
        <f>IF(D26="","",VLOOKUP(B26,Data!$B$5:$E$439,4,FALSE)*D26)</f>
        <v>2540</v>
      </c>
      <c r="L26" s="623">
        <f>IF(D26="","",VLOOKUP(B26,Data!$B$5:$F$439,5,FALSE)*D26)</f>
        <v>2290</v>
      </c>
      <c r="M26" s="621"/>
      <c r="N26" s="670"/>
      <c r="O26" s="624"/>
      <c r="P26" s="671"/>
      <c r="Q26" s="671"/>
      <c r="R26" s="624"/>
      <c r="S26" s="624"/>
      <c r="T26" s="624"/>
      <c r="U26" s="619">
        <f>IF(D26="","",VLOOKUP(B26,Data!$B$5:$J$439,9,FALSE)*D26)</f>
        <v>14.84</v>
      </c>
      <c r="V26" s="619">
        <f>IF(D26="","",VLOOKUP(B26,Data!$B$5:$J$439,9,FALSE)*D26)</f>
        <v>14.84</v>
      </c>
      <c r="W26" s="592"/>
      <c r="X26" s="592"/>
      <c r="Y26" s="592"/>
      <c r="Z26" s="592"/>
    </row>
    <row r="27" spans="1:26" s="625" customFormat="1" ht="20" customHeight="1">
      <c r="A27" s="614"/>
      <c r="B27" s="677" t="s">
        <v>240</v>
      </c>
      <c r="C27" s="673" t="str">
        <f>IF(D27="","",VLOOKUP(B27,Data!$B$5:$L$439,2,FALSE))</f>
        <v>VFV5520</v>
      </c>
      <c r="D27" s="636">
        <v>6</v>
      </c>
      <c r="E27" s="675"/>
      <c r="F27" s="615">
        <f>IF(D27="","",VLOOKUP(B27,Data!$B$5:$L$439,11,FALSE))</f>
        <v>2589.08</v>
      </c>
      <c r="G27" s="621">
        <f t="shared" si="0"/>
        <v>15534.48</v>
      </c>
      <c r="H27" s="616" t="str">
        <f>IF(D27="","",VLOOKUP(B27,Data!$B$5:$D$439,3,FALSE))</f>
        <v>C/T</v>
      </c>
      <c r="I27" s="617" t="str">
        <f>IF(D27="","",VLOOKUP(B27,Data!$B$5:$M$439,12,FALSE))</f>
        <v>Indonesia</v>
      </c>
      <c r="J27" s="622" t="s">
        <v>953</v>
      </c>
      <c r="K27" s="618">
        <f>IF(D27="","",VLOOKUP(B27,Data!$B$5:$E$439,4,FALSE)*D27)</f>
        <v>1500</v>
      </c>
      <c r="L27" s="623">
        <f>IF(D27="","",VLOOKUP(B27,Data!$B$5:$F$439,5,FALSE)*D27)</f>
        <v>1422</v>
      </c>
      <c r="M27" s="621"/>
      <c r="N27" s="670"/>
      <c r="O27" s="624"/>
      <c r="P27" s="671"/>
      <c r="Q27" s="671"/>
      <c r="R27" s="624"/>
      <c r="S27" s="624"/>
      <c r="T27" s="624"/>
      <c r="U27" s="619">
        <f>IF(D27="","",VLOOKUP(B27,Data!$B$5:$J$439,9,FALSE)*D27)</f>
        <v>8.0579999999999998</v>
      </c>
      <c r="V27" s="619">
        <f>IF(D27="","",VLOOKUP(B27,Data!$B$5:$J$439,9,FALSE)*D27)</f>
        <v>8.0579999999999998</v>
      </c>
      <c r="W27" s="592"/>
      <c r="X27" s="592"/>
      <c r="Y27" s="592"/>
      <c r="Z27" s="592"/>
    </row>
    <row r="28" spans="1:26" s="625" customFormat="1" ht="20" customHeight="1">
      <c r="A28" s="614"/>
      <c r="B28" s="677" t="s">
        <v>241</v>
      </c>
      <c r="C28" s="673" t="str">
        <f>IF(D28="","",VLOOKUP(B28,Data!$B$5:$L$439,2,FALSE))</f>
        <v>VFV5530</v>
      </c>
      <c r="D28" s="636">
        <v>5</v>
      </c>
      <c r="E28" s="675"/>
      <c r="F28" s="615">
        <f>IF(D28="","",VLOOKUP(B28,Data!$B$5:$L$439,11,FALSE))</f>
        <v>2589.08</v>
      </c>
      <c r="G28" s="621">
        <f t="shared" si="0"/>
        <v>12945.4</v>
      </c>
      <c r="H28" s="616" t="str">
        <f>IF(D28="","",VLOOKUP(B28,Data!$B$5:$D$439,3,FALSE))</f>
        <v>C/T</v>
      </c>
      <c r="I28" s="617" t="str">
        <f>IF(D28="","",VLOOKUP(B28,Data!$B$5:$M$439,12,FALSE))</f>
        <v>Indonesia</v>
      </c>
      <c r="J28" s="622"/>
      <c r="K28" s="618">
        <f>IF(D28="","",VLOOKUP(B28,Data!$B$5:$E$439,4,FALSE)*D28)</f>
        <v>1250</v>
      </c>
      <c r="L28" s="623">
        <f>IF(D28="","",VLOOKUP(B28,Data!$B$5:$F$439,5,FALSE)*D28)</f>
        <v>1185</v>
      </c>
      <c r="M28" s="621"/>
      <c r="N28" s="670"/>
      <c r="O28" s="624"/>
      <c r="P28" s="671"/>
      <c r="Q28" s="671"/>
      <c r="R28" s="624"/>
      <c r="S28" s="624"/>
      <c r="T28" s="624"/>
      <c r="U28" s="619">
        <f>IF(D28="","",VLOOKUP(B28,Data!$B$5:$J$439,9,FALSE)*D28)</f>
        <v>6.7149999999999999</v>
      </c>
      <c r="V28" s="619">
        <f>IF(D28="","",VLOOKUP(B28,Data!$B$5:$J$439,9,FALSE)*D28)</f>
        <v>6.7149999999999999</v>
      </c>
      <c r="W28" s="592"/>
      <c r="X28" s="592"/>
      <c r="Y28" s="592"/>
      <c r="Z28" s="592"/>
    </row>
    <row r="29" spans="1:26" s="625" customFormat="1" ht="23" customHeight="1">
      <c r="A29" s="614"/>
      <c r="B29" s="680" t="s">
        <v>963</v>
      </c>
      <c r="C29" s="623" t="str">
        <f>IF(D29="","",VLOOKUP(B29,Data!$B$5:$L$439,2,FALSE))</f>
        <v/>
      </c>
      <c r="D29" s="620"/>
      <c r="E29" s="626"/>
      <c r="F29" s="630"/>
      <c r="G29" s="630"/>
      <c r="H29" s="630"/>
      <c r="I29" s="626"/>
      <c r="J29" s="626"/>
      <c r="K29" s="630"/>
      <c r="L29" s="630"/>
      <c r="M29" s="630"/>
      <c r="N29" s="631"/>
      <c r="O29" s="632"/>
      <c r="P29" s="633"/>
      <c r="Q29" s="632"/>
      <c r="R29" s="632"/>
      <c r="S29" s="633"/>
      <c r="T29" s="634"/>
      <c r="U29" s="633"/>
      <c r="V29" s="635"/>
      <c r="Y29" s="592"/>
    </row>
    <row r="30" spans="1:26" s="625" customFormat="1" ht="20" customHeight="1">
      <c r="A30" s="614"/>
      <c r="B30" s="1053"/>
      <c r="C30" s="1054"/>
      <c r="D30" s="666">
        <f>SUM(D18:D28)</f>
        <v>111</v>
      </c>
      <c r="E30" s="627"/>
      <c r="F30" s="628"/>
      <c r="G30" s="628">
        <f>SUM(G18:G29)</f>
        <v>283268.68000000005</v>
      </c>
      <c r="H30" s="626"/>
      <c r="I30" s="626"/>
      <c r="J30" s="626"/>
      <c r="K30" s="628">
        <f>SUM(K18:K28)</f>
        <v>29552</v>
      </c>
      <c r="L30" s="628">
        <f>SUM(L18:L28)</f>
        <v>26777</v>
      </c>
      <c r="M30" s="628"/>
      <c r="N30" s="628"/>
      <c r="O30" s="628">
        <f>SUM(O16:O29)</f>
        <v>0</v>
      </c>
      <c r="P30" s="628"/>
      <c r="Q30" s="628"/>
      <c r="R30" s="628"/>
      <c r="S30" s="628"/>
      <c r="T30" s="628"/>
      <c r="U30" s="628"/>
      <c r="V30" s="629">
        <f>SUM(V18:V28)</f>
        <v>167.309</v>
      </c>
      <c r="Y30" s="592"/>
    </row>
    <row r="31" spans="1:26" ht="20" customHeight="1">
      <c r="A31" s="614"/>
      <c r="B31" s="1055"/>
      <c r="C31" s="1056"/>
      <c r="D31" s="664"/>
      <c r="E31" s="644"/>
      <c r="F31" s="607" t="s">
        <v>534</v>
      </c>
      <c r="G31" s="604"/>
      <c r="H31" s="663"/>
      <c r="I31" s="663"/>
      <c r="J31" s="663"/>
      <c r="K31" s="608"/>
      <c r="L31" s="604"/>
      <c r="M31" s="646"/>
      <c r="N31" s="645"/>
      <c r="O31" s="645"/>
      <c r="P31" s="645"/>
      <c r="Q31" s="645"/>
      <c r="R31" s="645"/>
      <c r="S31" s="645"/>
      <c r="T31" s="646"/>
      <c r="U31" s="646"/>
      <c r="V31" s="606"/>
    </row>
    <row r="32" spans="1:26" ht="13">
      <c r="A32" s="540" t="s">
        <v>527</v>
      </c>
      <c r="B32" s="541"/>
      <c r="C32" s="536"/>
      <c r="D32" s="665" t="s">
        <v>82</v>
      </c>
      <c r="E32" s="640"/>
      <c r="F32" s="569" t="s">
        <v>83</v>
      </c>
      <c r="G32" s="571"/>
      <c r="H32" s="642" t="s">
        <v>84</v>
      </c>
      <c r="I32" s="653"/>
      <c r="J32" s="599" t="s">
        <v>85</v>
      </c>
      <c r="K32" s="599"/>
      <c r="L32" s="1057" t="s">
        <v>86</v>
      </c>
      <c r="M32" s="1058"/>
      <c r="N32" s="1058"/>
      <c r="O32" s="1058"/>
      <c r="P32" s="1058"/>
      <c r="Q32" s="1058"/>
      <c r="R32" s="1058"/>
      <c r="S32" s="1058"/>
      <c r="T32" s="1058"/>
      <c r="U32" s="1058"/>
      <c r="V32" s="1059"/>
    </row>
    <row r="33" spans="1:22" ht="13">
      <c r="A33" s="549" t="s">
        <v>528</v>
      </c>
      <c r="C33" s="561"/>
      <c r="D33" s="535" t="s">
        <v>88</v>
      </c>
      <c r="F33" s="1036"/>
      <c r="G33" s="1037"/>
      <c r="H33" s="549" t="s">
        <v>89</v>
      </c>
      <c r="I33" s="654"/>
      <c r="J33" s="601" t="s">
        <v>90</v>
      </c>
      <c r="K33" s="601"/>
      <c r="L33" s="597"/>
      <c r="V33" s="602"/>
    </row>
    <row r="34" spans="1:22">
      <c r="A34" s="549" t="s">
        <v>529</v>
      </c>
      <c r="C34" s="639"/>
      <c r="F34" s="1036"/>
      <c r="G34" s="1037"/>
      <c r="H34" s="549"/>
      <c r="I34" s="654"/>
      <c r="J34" s="601" t="s">
        <v>94</v>
      </c>
      <c r="K34" s="601"/>
      <c r="L34" s="597"/>
      <c r="V34" s="602"/>
    </row>
    <row r="35" spans="1:22">
      <c r="A35" s="644"/>
      <c r="B35" s="645"/>
      <c r="C35" s="655"/>
      <c r="D35" s="535" t="s">
        <v>95</v>
      </c>
      <c r="F35" s="609"/>
      <c r="G35" s="610"/>
      <c r="H35" s="549" t="s">
        <v>96</v>
      </c>
      <c r="I35" s="654"/>
      <c r="J35" s="601"/>
      <c r="K35" s="601"/>
      <c r="L35" s="597"/>
      <c r="V35" s="602"/>
    </row>
    <row r="36" spans="1:22" ht="13">
      <c r="A36" s="540" t="s">
        <v>97</v>
      </c>
      <c r="B36" s="640"/>
      <c r="C36" s="638"/>
      <c r="D36" s="535" t="s">
        <v>98</v>
      </c>
      <c r="F36" s="573" t="s">
        <v>99</v>
      </c>
      <c r="G36" s="572"/>
      <c r="H36" s="549" t="s">
        <v>89</v>
      </c>
      <c r="I36" s="654"/>
      <c r="J36" s="601" t="s">
        <v>100</v>
      </c>
      <c r="K36" s="601"/>
      <c r="L36" s="597"/>
      <c r="V36" s="602"/>
    </row>
    <row r="37" spans="1:22" ht="13">
      <c r="A37" s="549" t="s">
        <v>552</v>
      </c>
      <c r="C37" s="639"/>
      <c r="D37" s="535" t="s">
        <v>101</v>
      </c>
      <c r="F37" s="574"/>
      <c r="G37" s="611"/>
      <c r="H37" s="549" t="s">
        <v>102</v>
      </c>
      <c r="I37" s="654"/>
      <c r="J37" s="601" t="s">
        <v>530</v>
      </c>
      <c r="K37" s="601"/>
      <c r="L37" s="1060" t="s">
        <v>104</v>
      </c>
      <c r="M37" s="1061"/>
      <c r="N37" s="1061"/>
      <c r="O37" s="1061"/>
      <c r="P37" s="1061"/>
      <c r="Q37" s="1061"/>
      <c r="R37" s="1061"/>
      <c r="S37" s="1061"/>
      <c r="T37" s="1061"/>
      <c r="U37" s="1061"/>
      <c r="V37" s="1040"/>
    </row>
    <row r="38" spans="1:22">
      <c r="A38" s="644"/>
      <c r="B38" s="645"/>
      <c r="C38" s="646"/>
      <c r="D38" s="584"/>
      <c r="E38" s="645"/>
      <c r="F38" s="1046" t="s">
        <v>959</v>
      </c>
      <c r="G38" s="1047"/>
      <c r="H38" s="1046" t="s">
        <v>965</v>
      </c>
      <c r="I38" s="1047"/>
      <c r="J38" s="605" t="s">
        <v>105</v>
      </c>
      <c r="K38" s="605"/>
      <c r="L38" s="1050" t="s">
        <v>106</v>
      </c>
      <c r="M38" s="1051"/>
      <c r="N38" s="1051"/>
      <c r="O38" s="1051"/>
      <c r="P38" s="1051"/>
      <c r="Q38" s="1051"/>
      <c r="R38" s="1051"/>
      <c r="S38" s="1051"/>
      <c r="T38" s="1051"/>
      <c r="U38" s="1051"/>
      <c r="V38" s="1032"/>
    </row>
    <row r="44" spans="1:22" ht="34" customHeight="1"/>
    <row r="45" spans="1:22" ht="23.25" customHeight="1">
      <c r="A45" s="612" t="s">
        <v>947</v>
      </c>
      <c r="B45" s="593"/>
      <c r="C45" s="612" t="s">
        <v>603</v>
      </c>
      <c r="D45" s="592"/>
      <c r="F45" s="612" t="s">
        <v>941</v>
      </c>
      <c r="H45" s="612" t="s">
        <v>603</v>
      </c>
    </row>
    <row r="46" spans="1:22" ht="20">
      <c r="A46" s="612" t="s">
        <v>948</v>
      </c>
      <c r="B46" s="593"/>
      <c r="C46" s="612" t="s">
        <v>952</v>
      </c>
      <c r="D46" s="592"/>
      <c r="F46" s="612" t="s">
        <v>942</v>
      </c>
      <c r="H46" s="612" t="s">
        <v>952</v>
      </c>
    </row>
    <row r="47" spans="1:22" ht="20">
      <c r="A47" s="612" t="s">
        <v>949</v>
      </c>
      <c r="B47" s="593"/>
      <c r="C47" s="612" t="s">
        <v>952</v>
      </c>
      <c r="D47" s="592"/>
      <c r="F47" s="612" t="s">
        <v>943</v>
      </c>
      <c r="H47" s="612" t="s">
        <v>603</v>
      </c>
    </row>
    <row r="48" spans="1:22" ht="17.75" customHeight="1">
      <c r="A48" s="612" t="s">
        <v>950</v>
      </c>
      <c r="B48" s="593"/>
      <c r="C48" s="612" t="s">
        <v>603</v>
      </c>
      <c r="D48" s="592"/>
      <c r="F48" s="612" t="s">
        <v>944</v>
      </c>
      <c r="H48" s="612" t="s">
        <v>603</v>
      </c>
    </row>
    <row r="49" spans="1:8" ht="17.75" customHeight="1">
      <c r="A49" s="612" t="s">
        <v>951</v>
      </c>
      <c r="B49" s="593"/>
      <c r="C49" s="612" t="s">
        <v>603</v>
      </c>
      <c r="D49" s="592"/>
      <c r="F49" s="612" t="s">
        <v>946</v>
      </c>
      <c r="H49" s="612" t="s">
        <v>603</v>
      </c>
    </row>
    <row r="50" spans="1:8" ht="17.75" customHeight="1">
      <c r="F50" s="612" t="s">
        <v>945</v>
      </c>
      <c r="H50" s="612" t="s">
        <v>603</v>
      </c>
    </row>
    <row r="51" spans="1:8" ht="17.75" customHeight="1"/>
    <row r="52" spans="1:8" ht="17.75" customHeight="1"/>
  </sheetData>
  <mergeCells count="9">
    <mergeCell ref="F38:G38"/>
    <mergeCell ref="H38:I38"/>
    <mergeCell ref="L38:V38"/>
    <mergeCell ref="Q1:T1"/>
    <mergeCell ref="B30:C31"/>
    <mergeCell ref="L32:V32"/>
    <mergeCell ref="F33:G33"/>
    <mergeCell ref="F34:G34"/>
    <mergeCell ref="L37:V37"/>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52"/>
  <sheetViews>
    <sheetView topLeftCell="A16"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78"/>
      <c r="I10" s="679"/>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956</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c r="B19" s="677" t="s">
        <v>660</v>
      </c>
      <c r="C19" s="673" t="str">
        <f>IF(D19="","",VLOOKUP(B19,Data!$B$5:$L$439,2,FALSE))</f>
        <v>VAN1280</v>
      </c>
      <c r="D19" s="636">
        <f>39+30</f>
        <v>69</v>
      </c>
      <c r="E19" s="675" t="s">
        <v>525</v>
      </c>
      <c r="F19" s="615">
        <f>IF(D19="","",VLOOKUP(B19,Data!$B$5:$L$439,11,FALSE))</f>
        <v>2162.66</v>
      </c>
      <c r="G19" s="621">
        <f t="shared" ref="G19:G28" si="0">IF(D19&gt;0,D19*F19,"-")</f>
        <v>149223.53999999998</v>
      </c>
      <c r="H19" s="616" t="str">
        <f>IF(D19="","",VLOOKUP(B19,Data!$B$5:$D$439,3,FALSE))</f>
        <v>C/T</v>
      </c>
      <c r="I19" s="617" t="str">
        <f>IF(D19="","",VLOOKUP(B19,Data!$B$5:$M$439,12,FALSE))</f>
        <v>Indonesia</v>
      </c>
      <c r="J19" s="622" t="s">
        <v>953</v>
      </c>
      <c r="K19" s="618">
        <f>IF(D19="","",VLOOKUP(B19,Data!$B$5:$E$439,4,FALSE)*D19)</f>
        <v>18078</v>
      </c>
      <c r="L19" s="623">
        <f>IF(D19="","",VLOOKUP(B19,Data!$B$5:$F$439,5,FALSE)*D19)</f>
        <v>16353</v>
      </c>
      <c r="M19" s="621"/>
      <c r="N19" s="670"/>
      <c r="O19" s="624"/>
      <c r="P19" s="671"/>
      <c r="Q19" s="671"/>
      <c r="R19" s="624"/>
      <c r="S19" s="624"/>
      <c r="T19" s="624"/>
      <c r="U19" s="619">
        <f>IF(D19="","",VLOOKUP(B19,Data!$B$5:$J$439,9,FALSE)*D19)</f>
        <v>102.672</v>
      </c>
      <c r="V19" s="619">
        <f>IF(D19="","",VLOOKUP(B19,Data!$B$5:$J$439,9,FALSE)*D19)</f>
        <v>102.672</v>
      </c>
      <c r="W19" s="592"/>
      <c r="X19" s="592"/>
      <c r="Y19" s="592"/>
      <c r="Z19" s="592"/>
    </row>
    <row r="20" spans="1:26" s="625" customFormat="1" ht="20" customHeight="1">
      <c r="A20" s="614"/>
      <c r="B20" s="677" t="s">
        <v>661</v>
      </c>
      <c r="C20" s="673" t="str">
        <f>IF(D20="","",VLOOKUP(B20,Data!$B$5:$L$439,2,FALSE))</f>
        <v>VAN1290</v>
      </c>
      <c r="D20" s="636">
        <f>11+7</f>
        <v>18</v>
      </c>
      <c r="E20" s="675"/>
      <c r="F20" s="615">
        <f>IF(D20="","",VLOOKUP(B20,Data!$B$5:$L$439,11,FALSE))</f>
        <v>2162.66</v>
      </c>
      <c r="G20" s="621">
        <f t="shared" si="0"/>
        <v>38927.879999999997</v>
      </c>
      <c r="H20" s="616" t="str">
        <f>IF(D20="","",VLOOKUP(B20,Data!$B$5:$D$439,3,FALSE))</f>
        <v>C/T</v>
      </c>
      <c r="I20" s="617" t="str">
        <f>IF(D20="","",VLOOKUP(B20,Data!$B$5:$M$439,12,FALSE))</f>
        <v>Indonesia</v>
      </c>
      <c r="J20" s="622" t="s">
        <v>953</v>
      </c>
      <c r="K20" s="618">
        <f>IF(D20="","",VLOOKUP(B20,Data!$B$5:$E$439,4,FALSE)*D20)</f>
        <v>4716</v>
      </c>
      <c r="L20" s="623">
        <f>IF(D20="","",VLOOKUP(B20,Data!$B$5:$F$439,5,FALSE)*D20)</f>
        <v>4266</v>
      </c>
      <c r="M20" s="621"/>
      <c r="N20" s="670"/>
      <c r="O20" s="624"/>
      <c r="P20" s="671"/>
      <c r="Q20" s="671"/>
      <c r="R20" s="624"/>
      <c r="S20" s="624"/>
      <c r="T20" s="624"/>
      <c r="U20" s="619">
        <f>IF(D20="","",VLOOKUP(B20,Data!$B$5:$J$439,9,FALSE)*D20)</f>
        <v>26.783999999999999</v>
      </c>
      <c r="V20" s="619">
        <f>IF(D20="","",VLOOKUP(B20,Data!$B$5:$J$439,9,FALSE)*D20)</f>
        <v>26.783999999999999</v>
      </c>
      <c r="W20" s="592"/>
      <c r="X20" s="592"/>
      <c r="Y20" s="592"/>
      <c r="Z20" s="592"/>
    </row>
    <row r="21" spans="1:26" s="625" customFormat="1" ht="20" customHeight="1">
      <c r="A21" s="614"/>
      <c r="B21" s="677" t="s">
        <v>933</v>
      </c>
      <c r="C21" s="673" t="str">
        <f>IF(D21="","",VLOOKUP(B21,Data!$B$5:$L$439,2,FALSE))</f>
        <v>VEH3640</v>
      </c>
      <c r="D21" s="636">
        <f>1+8</f>
        <v>9</v>
      </c>
      <c r="E21" s="675" t="s">
        <v>526</v>
      </c>
      <c r="F21" s="615">
        <f>IF(D21="","",VLOOKUP(B21,Data!$B$5:$L$439,11,FALSE))</f>
        <v>2539.81</v>
      </c>
      <c r="G21" s="621">
        <f t="shared" si="0"/>
        <v>22858.29</v>
      </c>
      <c r="H21" s="616" t="str">
        <f>IF(D21="","",VLOOKUP(B21,Data!$B$5:$D$439,3,FALSE))</f>
        <v>C/T</v>
      </c>
      <c r="I21" s="617" t="str">
        <f>IF(D21="","",VLOOKUP(B21,Data!$B$5:$M$439,12,FALSE))</f>
        <v>Indonesia</v>
      </c>
      <c r="J21" s="622" t="s">
        <v>953</v>
      </c>
      <c r="K21" s="618">
        <f>IF(D21="","",VLOOKUP(B21,Data!$B$5:$E$439,4,FALSE)*D21)</f>
        <v>2403</v>
      </c>
      <c r="L21" s="623">
        <f>IF(D21="","",VLOOKUP(B21,Data!$B$5:$F$439,5,FALSE)*D21)</f>
        <v>2178</v>
      </c>
      <c r="M21" s="621"/>
      <c r="N21" s="670"/>
      <c r="O21" s="624"/>
      <c r="P21" s="671"/>
      <c r="Q21" s="671"/>
      <c r="R21" s="624"/>
      <c r="S21" s="624"/>
      <c r="T21" s="624"/>
      <c r="U21" s="619">
        <f>IF(D21="","",VLOOKUP(B21,Data!$B$5:$J$439,9,FALSE)*D21)</f>
        <v>13.391999999999999</v>
      </c>
      <c r="V21" s="619">
        <f>IF(D21="","",VLOOKUP(B21,Data!$B$5:$J$439,9,FALSE)*D21)</f>
        <v>13.391999999999999</v>
      </c>
      <c r="W21" s="592"/>
      <c r="X21" s="592"/>
      <c r="Y21" s="592"/>
      <c r="Z21" s="592"/>
    </row>
    <row r="22" spans="1:26" s="625" customFormat="1" ht="20" customHeight="1">
      <c r="A22" s="614"/>
      <c r="B22" s="677" t="s">
        <v>932</v>
      </c>
      <c r="C22" s="673" t="str">
        <f>IF(D22="","",VLOOKUP(B22,Data!$B$5:$L$439,2,FALSE))</f>
        <v>VEH3630</v>
      </c>
      <c r="D22" s="636">
        <v>12</v>
      </c>
      <c r="E22" s="675"/>
      <c r="F22" s="615">
        <f>IF(D22="","",VLOOKUP(B22,Data!$B$5:$L$439,11,FALSE))</f>
        <v>2539.81</v>
      </c>
      <c r="G22" s="621">
        <f t="shared" si="0"/>
        <v>30477.72</v>
      </c>
      <c r="H22" s="616" t="str">
        <f>IF(D22="","",VLOOKUP(B22,Data!$B$5:$D$439,3,FALSE))</f>
        <v>C/T</v>
      </c>
      <c r="I22" s="617" t="str">
        <f>IF(D22="","",VLOOKUP(B22,Data!$B$5:$M$439,12,FALSE))</f>
        <v>Indonesia</v>
      </c>
      <c r="J22" s="622" t="s">
        <v>953</v>
      </c>
      <c r="K22" s="618">
        <f>IF(D22="","",VLOOKUP(B22,Data!$B$5:$E$439,4,FALSE)*D22)</f>
        <v>3204</v>
      </c>
      <c r="L22" s="623">
        <f>IF(D22="","",VLOOKUP(B22,Data!$B$5:$F$439,5,FALSE)*D22)</f>
        <v>2904</v>
      </c>
      <c r="M22" s="621"/>
      <c r="N22" s="670"/>
      <c r="O22" s="624"/>
      <c r="P22" s="671"/>
      <c r="Q22" s="671"/>
      <c r="R22" s="624"/>
      <c r="S22" s="624"/>
      <c r="T22" s="624"/>
      <c r="U22" s="619">
        <f>IF(D22="","",VLOOKUP(B22,Data!$B$5:$J$439,9,FALSE)*D22)</f>
        <v>17.856000000000002</v>
      </c>
      <c r="V22" s="619">
        <f>IF(D22="","",VLOOKUP(B22,Data!$B$5:$J$439,9,FALSE)*D22)</f>
        <v>17.856000000000002</v>
      </c>
      <c r="W22" s="592"/>
      <c r="X22" s="592"/>
      <c r="Y22" s="592"/>
      <c r="Z22" s="592"/>
    </row>
    <row r="23" spans="1:26" s="625" customFormat="1" ht="20" customHeight="1">
      <c r="A23" s="614"/>
      <c r="B23" s="677" t="s">
        <v>749</v>
      </c>
      <c r="C23" s="673" t="str">
        <f>IF(D23="","",VLOOKUP(B23,Data!$B$5:$L$439,2,FALSE))</f>
        <v>VAR8160</v>
      </c>
      <c r="D23" s="636">
        <v>15</v>
      </c>
      <c r="E23" s="676" t="s">
        <v>962</v>
      </c>
      <c r="F23" s="615">
        <f>IF(D23="","",VLOOKUP(B23,Data!$B$5:$L$439,11,FALSE))</f>
        <v>2438.41</v>
      </c>
      <c r="G23" s="621">
        <f t="shared" si="0"/>
        <v>36576.149999999994</v>
      </c>
      <c r="H23" s="616" t="str">
        <f>IF(D23="","",VLOOKUP(B23,Data!$B$5:$D$439,3,FALSE))</f>
        <v>C/T</v>
      </c>
      <c r="I23" s="617" t="str">
        <f>IF(D23="","",VLOOKUP(B23,Data!$B$5:$M$439,12,FALSE))</f>
        <v>Indonesia</v>
      </c>
      <c r="J23" s="622" t="s">
        <v>953</v>
      </c>
      <c r="K23" s="618">
        <f>IF(D23="","",VLOOKUP(B23,Data!$B$5:$E$439,4,FALSE)*D23)</f>
        <v>3810</v>
      </c>
      <c r="L23" s="623">
        <f>IF(D23="","",VLOOKUP(B23,Data!$B$5:$F$439,5,FALSE)*D23)</f>
        <v>3435</v>
      </c>
      <c r="M23" s="621"/>
      <c r="N23" s="670"/>
      <c r="O23" s="624"/>
      <c r="P23" s="671"/>
      <c r="Q23" s="671"/>
      <c r="R23" s="624"/>
      <c r="S23" s="624"/>
      <c r="T23" s="624"/>
      <c r="U23" s="619">
        <f>IF(D23="","",VLOOKUP(B23,Data!$B$5:$J$439,9,FALSE)*D23)</f>
        <v>22.259999999999998</v>
      </c>
      <c r="V23" s="619">
        <f>IF(D23="","",VLOOKUP(B23,Data!$B$5:$J$439,9,FALSE)*D23)</f>
        <v>22.259999999999998</v>
      </c>
      <c r="W23" s="592"/>
      <c r="X23" s="592"/>
      <c r="Y23" s="592"/>
      <c r="Z23" s="592"/>
    </row>
    <row r="24" spans="1:26" s="625" customFormat="1" ht="20" customHeight="1">
      <c r="A24" s="614"/>
      <c r="B24" s="677" t="s">
        <v>750</v>
      </c>
      <c r="C24" s="673" t="str">
        <f>IF(D24="","",VLOOKUP(B24,Data!$B$5:$L$439,2,FALSE))</f>
        <v>VAR8170</v>
      </c>
      <c r="D24" s="636">
        <v>5</v>
      </c>
      <c r="E24" s="675"/>
      <c r="F24" s="615">
        <f>IF(D24="","",VLOOKUP(B24,Data!$B$5:$L$439,11,FALSE))</f>
        <v>2438.41</v>
      </c>
      <c r="G24" s="621">
        <f t="shared" si="0"/>
        <v>12192.05</v>
      </c>
      <c r="H24" s="616" t="str">
        <f>IF(D24="","",VLOOKUP(B24,Data!$B$5:$D$439,3,FALSE))</f>
        <v>C/T</v>
      </c>
      <c r="I24" s="617" t="str">
        <f>IF(D24="","",VLOOKUP(B24,Data!$B$5:$M$439,12,FALSE))</f>
        <v>Indonesia</v>
      </c>
      <c r="J24" s="622" t="s">
        <v>953</v>
      </c>
      <c r="K24" s="618">
        <f>IF(D24="","",VLOOKUP(B24,Data!$B$5:$E$439,4,FALSE)*D24)</f>
        <v>1270</v>
      </c>
      <c r="L24" s="623">
        <f>IF(D24="","",VLOOKUP(B24,Data!$B$5:$F$439,5,FALSE)*D24)</f>
        <v>1145</v>
      </c>
      <c r="M24" s="621"/>
      <c r="N24" s="670"/>
      <c r="O24" s="624"/>
      <c r="P24" s="671"/>
      <c r="Q24" s="671"/>
      <c r="R24" s="624"/>
      <c r="S24" s="624"/>
      <c r="T24" s="624"/>
      <c r="U24" s="619">
        <f>IF(D24="","",VLOOKUP(B24,Data!$B$5:$J$439,9,FALSE)*D24)</f>
        <v>7.42</v>
      </c>
      <c r="V24" s="619">
        <f>IF(D24="","",VLOOKUP(B24,Data!$B$5:$J$439,9,FALSE)*D24)</f>
        <v>7.42</v>
      </c>
      <c r="W24" s="592"/>
      <c r="X24" s="592"/>
      <c r="Y24" s="592"/>
      <c r="Z24" s="592"/>
    </row>
    <row r="25" spans="1:26" s="625" customFormat="1" ht="20" customHeight="1">
      <c r="A25" s="614"/>
      <c r="B25" s="677" t="s">
        <v>240</v>
      </c>
      <c r="C25" s="673" t="str">
        <f>IF(D25="","",VLOOKUP(B25,Data!$B$5:$L$439,2,FALSE))</f>
        <v>VFV5520</v>
      </c>
      <c r="D25" s="636">
        <v>7</v>
      </c>
      <c r="E25" s="675"/>
      <c r="F25" s="615">
        <f>IF(D25="","",VLOOKUP(B25,Data!$B$5:$L$439,11,FALSE))</f>
        <v>2589.08</v>
      </c>
      <c r="G25" s="621">
        <f t="shared" si="0"/>
        <v>18123.559999999998</v>
      </c>
      <c r="H25" s="616" t="str">
        <f>IF(D25="","",VLOOKUP(B25,Data!$B$5:$D$439,3,FALSE))</f>
        <v>C/T</v>
      </c>
      <c r="I25" s="617" t="str">
        <f>IF(D25="","",VLOOKUP(B25,Data!$B$5:$M$439,12,FALSE))</f>
        <v>Indonesia</v>
      </c>
      <c r="J25" s="622" t="s">
        <v>953</v>
      </c>
      <c r="K25" s="618">
        <f>IF(D25="","",VLOOKUP(B25,Data!$B$5:$E$439,4,FALSE)*D25)</f>
        <v>1750</v>
      </c>
      <c r="L25" s="623">
        <f>IF(D25="","",VLOOKUP(B25,Data!$B$5:$F$439,5,FALSE)*D25)</f>
        <v>1659</v>
      </c>
      <c r="M25" s="621"/>
      <c r="N25" s="670"/>
      <c r="O25" s="624"/>
      <c r="P25" s="671"/>
      <c r="Q25" s="671"/>
      <c r="R25" s="624"/>
      <c r="S25" s="624"/>
      <c r="T25" s="624"/>
      <c r="U25" s="619">
        <f>IF(D25="","",VLOOKUP(B25,Data!$B$5:$J$439,9,FALSE)*D25)</f>
        <v>9.4009999999999998</v>
      </c>
      <c r="V25" s="619">
        <f>IF(D25="","",VLOOKUP(B25,Data!$B$5:$J$439,9,FALSE)*D25)</f>
        <v>9.4009999999999998</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 t="shared" si="0"/>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0" customHeight="1">
      <c r="A27" s="614"/>
      <c r="B27" s="677"/>
      <c r="C27" s="673" t="str">
        <f>IF(D27="","",VLOOKUP(B27,Data!$B$5:$L$439,2,FALSE))</f>
        <v/>
      </c>
      <c r="D27" s="636"/>
      <c r="E27" s="675"/>
      <c r="F27" s="615" t="str">
        <f>IF(D27="","",VLOOKUP(B27,Data!$B$5:$L$439,11,FALSE))</f>
        <v/>
      </c>
      <c r="G27" s="621" t="str">
        <f t="shared" si="0"/>
        <v>-</v>
      </c>
      <c r="H27" s="616" t="str">
        <f>IF(D27="","",VLOOKUP(B27,Data!$B$5:$D$439,3,FALSE))</f>
        <v/>
      </c>
      <c r="I27" s="617" t="str">
        <f>IF(D27="","",VLOOKUP(B27,Data!$B$5:$M$439,12,FALSE))</f>
        <v/>
      </c>
      <c r="J27" s="622"/>
      <c r="K27" s="618" t="str">
        <f>IF(D27="","",VLOOKUP(B27,Data!$B$5:$E$439,4,FALSE)*D27)</f>
        <v/>
      </c>
      <c r="L27" s="623" t="str">
        <f>IF(D27="","",VLOOKUP(B27,Data!$B$5:$F$439,5,FALSE)*D27)</f>
        <v/>
      </c>
      <c r="M27" s="621"/>
      <c r="N27" s="670"/>
      <c r="O27" s="624"/>
      <c r="P27" s="671"/>
      <c r="Q27" s="671"/>
      <c r="R27" s="624"/>
      <c r="S27" s="624"/>
      <c r="T27" s="624"/>
      <c r="U27" s="619" t="str">
        <f>IF(D27="","",VLOOKUP(B27,Data!$B$5:$J$439,9,FALSE)*D27)</f>
        <v/>
      </c>
      <c r="V27" s="619" t="str">
        <f>IF(D27="","",VLOOKUP(B27,Data!$B$5:$J$439,9,FALSE)*D27)</f>
        <v/>
      </c>
      <c r="W27" s="592"/>
      <c r="X27" s="592"/>
      <c r="Y27" s="592"/>
      <c r="Z27" s="592"/>
    </row>
    <row r="28" spans="1:26" s="625" customFormat="1" ht="20" customHeight="1">
      <c r="A28" s="614"/>
      <c r="B28" s="677"/>
      <c r="C28" s="673" t="str">
        <f>IF(D28="","",VLOOKUP(B28,Data!$B$5:$L$439,2,FALSE))</f>
        <v/>
      </c>
      <c r="D28" s="636"/>
      <c r="E28" s="675"/>
      <c r="F28" s="615" t="str">
        <f>IF(D28="","",VLOOKUP(B28,Data!$B$5:$L$439,11,FALSE))</f>
        <v/>
      </c>
      <c r="G28" s="621" t="str">
        <f t="shared" si="0"/>
        <v>-</v>
      </c>
      <c r="H28" s="616" t="str">
        <f>IF(D28="","",VLOOKUP(B28,Data!$B$5:$D$439,3,FALSE))</f>
        <v/>
      </c>
      <c r="I28" s="617" t="str">
        <f>IF(D28="","",VLOOKUP(B28,Data!$B$5:$M$439,12,FALSE))</f>
        <v/>
      </c>
      <c r="J28" s="622"/>
      <c r="K28" s="618" t="str">
        <f>IF(D28="","",VLOOKUP(B28,Data!$B$5:$E$439,4,FALSE)*D28)</f>
        <v/>
      </c>
      <c r="L28" s="623" t="str">
        <f>IF(D28="","",VLOOKUP(B28,Data!$B$5:$F$439,5,FALSE)*D28)</f>
        <v/>
      </c>
      <c r="M28" s="621"/>
      <c r="N28" s="670"/>
      <c r="O28" s="624"/>
      <c r="P28" s="671"/>
      <c r="Q28" s="671"/>
      <c r="R28" s="624"/>
      <c r="S28" s="624"/>
      <c r="T28" s="624"/>
      <c r="U28" s="619" t="str">
        <f>IF(D28="","",VLOOKUP(B28,Data!$B$5:$J$439,9,FALSE)*D28)</f>
        <v/>
      </c>
      <c r="V28" s="619" t="str">
        <f>IF(D28="","",VLOOKUP(B28,Data!$B$5:$J$439,9,FALSE)*D28)</f>
        <v/>
      </c>
      <c r="W28" s="592"/>
      <c r="X28" s="592"/>
      <c r="Y28" s="592"/>
      <c r="Z28" s="592"/>
    </row>
    <row r="29" spans="1:26" s="625" customFormat="1" ht="23" customHeight="1">
      <c r="A29" s="614"/>
      <c r="B29" s="680" t="s">
        <v>964</v>
      </c>
      <c r="C29" s="623" t="str">
        <f>IF(D29="","",VLOOKUP(B29,Data!$B$5:$L$439,2,FALSE))</f>
        <v/>
      </c>
      <c r="D29" s="620"/>
      <c r="E29" s="626"/>
      <c r="F29" s="630"/>
      <c r="G29" s="630"/>
      <c r="H29" s="630"/>
      <c r="I29" s="626"/>
      <c r="J29" s="626"/>
      <c r="K29" s="630"/>
      <c r="L29" s="630"/>
      <c r="M29" s="630"/>
      <c r="N29" s="631"/>
      <c r="O29" s="632"/>
      <c r="P29" s="633"/>
      <c r="Q29" s="632"/>
      <c r="R29" s="632"/>
      <c r="S29" s="633"/>
      <c r="T29" s="634"/>
      <c r="U29" s="633"/>
      <c r="V29" s="635"/>
      <c r="Y29" s="592"/>
    </row>
    <row r="30" spans="1:26" s="625" customFormat="1" ht="20" customHeight="1">
      <c r="A30" s="614"/>
      <c r="B30" s="1053"/>
      <c r="C30" s="1054"/>
      <c r="D30" s="666">
        <f>SUM(D18:D28)</f>
        <v>135</v>
      </c>
      <c r="E30" s="627"/>
      <c r="F30" s="628"/>
      <c r="G30" s="628">
        <f>SUM(G18:G29)</f>
        <v>308379.18999999994</v>
      </c>
      <c r="H30" s="626"/>
      <c r="I30" s="626"/>
      <c r="J30" s="626"/>
      <c r="K30" s="628">
        <f>SUM(K18:K28)</f>
        <v>35231</v>
      </c>
      <c r="L30" s="628">
        <f>SUM(L18:L28)</f>
        <v>31940</v>
      </c>
      <c r="M30" s="628"/>
      <c r="N30" s="628"/>
      <c r="O30" s="628">
        <f>SUM(O16:O29)</f>
        <v>0</v>
      </c>
      <c r="P30" s="628"/>
      <c r="Q30" s="628"/>
      <c r="R30" s="628"/>
      <c r="S30" s="628"/>
      <c r="T30" s="628"/>
      <c r="U30" s="628"/>
      <c r="V30" s="629">
        <f>SUM(V18:V28)</f>
        <v>199.78499999999997</v>
      </c>
      <c r="Y30" s="592"/>
    </row>
    <row r="31" spans="1:26" ht="20" customHeight="1">
      <c r="A31" s="614"/>
      <c r="B31" s="1055"/>
      <c r="C31" s="1056"/>
      <c r="D31" s="664"/>
      <c r="E31" s="644"/>
      <c r="F31" s="607" t="s">
        <v>534</v>
      </c>
      <c r="G31" s="604"/>
      <c r="H31" s="663"/>
      <c r="I31" s="663"/>
      <c r="J31" s="663"/>
      <c r="K31" s="608"/>
      <c r="L31" s="604"/>
      <c r="M31" s="646"/>
      <c r="N31" s="645"/>
      <c r="O31" s="645"/>
      <c r="P31" s="645"/>
      <c r="Q31" s="645"/>
      <c r="R31" s="645"/>
      <c r="S31" s="645"/>
      <c r="T31" s="646"/>
      <c r="U31" s="646"/>
      <c r="V31" s="606"/>
    </row>
    <row r="32" spans="1:26" ht="13">
      <c r="A32" s="540" t="s">
        <v>527</v>
      </c>
      <c r="B32" s="541"/>
      <c r="C32" s="536"/>
      <c r="D32" s="665" t="s">
        <v>82</v>
      </c>
      <c r="E32" s="640"/>
      <c r="F32" s="569" t="s">
        <v>83</v>
      </c>
      <c r="G32" s="571"/>
      <c r="H32" s="642" t="s">
        <v>84</v>
      </c>
      <c r="I32" s="653"/>
      <c r="J32" s="599" t="s">
        <v>85</v>
      </c>
      <c r="K32" s="599"/>
      <c r="L32" s="1057" t="s">
        <v>86</v>
      </c>
      <c r="M32" s="1058"/>
      <c r="N32" s="1058"/>
      <c r="O32" s="1058"/>
      <c r="P32" s="1058"/>
      <c r="Q32" s="1058"/>
      <c r="R32" s="1058"/>
      <c r="S32" s="1058"/>
      <c r="T32" s="1058"/>
      <c r="U32" s="1058"/>
      <c r="V32" s="1059"/>
    </row>
    <row r="33" spans="1:22" ht="13">
      <c r="A33" s="549" t="s">
        <v>528</v>
      </c>
      <c r="C33" s="561"/>
      <c r="D33" s="535" t="s">
        <v>88</v>
      </c>
      <c r="F33" s="1036"/>
      <c r="G33" s="1037"/>
      <c r="H33" s="549" t="s">
        <v>89</v>
      </c>
      <c r="I33" s="654"/>
      <c r="J33" s="601" t="s">
        <v>90</v>
      </c>
      <c r="K33" s="601"/>
      <c r="L33" s="597"/>
      <c r="V33" s="602"/>
    </row>
    <row r="34" spans="1:22">
      <c r="A34" s="549" t="s">
        <v>529</v>
      </c>
      <c r="C34" s="639"/>
      <c r="F34" s="1036"/>
      <c r="G34" s="1037"/>
      <c r="H34" s="549"/>
      <c r="I34" s="654"/>
      <c r="J34" s="601" t="s">
        <v>94</v>
      </c>
      <c r="K34" s="601"/>
      <c r="L34" s="597"/>
      <c r="V34" s="602"/>
    </row>
    <row r="35" spans="1:22">
      <c r="A35" s="644"/>
      <c r="B35" s="645"/>
      <c r="C35" s="655"/>
      <c r="D35" s="535" t="s">
        <v>95</v>
      </c>
      <c r="F35" s="609"/>
      <c r="G35" s="610"/>
      <c r="H35" s="549" t="s">
        <v>96</v>
      </c>
      <c r="I35" s="654"/>
      <c r="J35" s="601"/>
      <c r="K35" s="601"/>
      <c r="L35" s="597"/>
      <c r="V35" s="602"/>
    </row>
    <row r="36" spans="1:22" ht="13">
      <c r="A36" s="540" t="s">
        <v>97</v>
      </c>
      <c r="B36" s="640"/>
      <c r="C36" s="638"/>
      <c r="D36" s="535" t="s">
        <v>98</v>
      </c>
      <c r="F36" s="573" t="s">
        <v>99</v>
      </c>
      <c r="G36" s="572"/>
      <c r="H36" s="549" t="s">
        <v>89</v>
      </c>
      <c r="I36" s="654"/>
      <c r="J36" s="601" t="s">
        <v>100</v>
      </c>
      <c r="K36" s="601"/>
      <c r="L36" s="597"/>
      <c r="V36" s="602"/>
    </row>
    <row r="37" spans="1:22" ht="13">
      <c r="A37" s="549" t="s">
        <v>552</v>
      </c>
      <c r="C37" s="639"/>
      <c r="D37" s="535" t="s">
        <v>101</v>
      </c>
      <c r="F37" s="574"/>
      <c r="G37" s="611"/>
      <c r="H37" s="549" t="s">
        <v>102</v>
      </c>
      <c r="I37" s="654"/>
      <c r="J37" s="601" t="s">
        <v>530</v>
      </c>
      <c r="K37" s="601"/>
      <c r="L37" s="1060" t="s">
        <v>104</v>
      </c>
      <c r="M37" s="1061"/>
      <c r="N37" s="1061"/>
      <c r="O37" s="1061"/>
      <c r="P37" s="1061"/>
      <c r="Q37" s="1061"/>
      <c r="R37" s="1061"/>
      <c r="S37" s="1061"/>
      <c r="T37" s="1061"/>
      <c r="U37" s="1061"/>
      <c r="V37" s="1040"/>
    </row>
    <row r="38" spans="1:22">
      <c r="A38" s="644"/>
      <c r="B38" s="645"/>
      <c r="C38" s="646"/>
      <c r="D38" s="584"/>
      <c r="E38" s="645"/>
      <c r="F38" s="1046" t="s">
        <v>959</v>
      </c>
      <c r="G38" s="1047"/>
      <c r="H38" s="1046" t="s">
        <v>965</v>
      </c>
      <c r="I38" s="1047"/>
      <c r="J38" s="605" t="s">
        <v>105</v>
      </c>
      <c r="K38" s="605"/>
      <c r="L38" s="1050" t="s">
        <v>106</v>
      </c>
      <c r="M38" s="1051"/>
      <c r="N38" s="1051"/>
      <c r="O38" s="1051"/>
      <c r="P38" s="1051"/>
      <c r="Q38" s="1051"/>
      <c r="R38" s="1051"/>
      <c r="S38" s="1051"/>
      <c r="T38" s="1051"/>
      <c r="U38" s="1051"/>
      <c r="V38" s="1032"/>
    </row>
    <row r="44" spans="1:22" ht="34" customHeight="1"/>
    <row r="45" spans="1:22" ht="23.25" customHeight="1">
      <c r="A45" s="612" t="s">
        <v>947</v>
      </c>
      <c r="B45" s="593"/>
      <c r="C45" s="612" t="s">
        <v>603</v>
      </c>
      <c r="D45" s="592"/>
      <c r="F45" s="612" t="s">
        <v>941</v>
      </c>
      <c r="H45" s="612" t="s">
        <v>603</v>
      </c>
    </row>
    <row r="46" spans="1:22" ht="20">
      <c r="A46" s="612" t="s">
        <v>948</v>
      </c>
      <c r="B46" s="593"/>
      <c r="C46" s="612" t="s">
        <v>952</v>
      </c>
      <c r="D46" s="592"/>
      <c r="F46" s="612" t="s">
        <v>942</v>
      </c>
      <c r="H46" s="612" t="s">
        <v>952</v>
      </c>
    </row>
    <row r="47" spans="1:22" ht="20">
      <c r="A47" s="612" t="s">
        <v>949</v>
      </c>
      <c r="B47" s="593"/>
      <c r="C47" s="612" t="s">
        <v>952</v>
      </c>
      <c r="D47" s="592"/>
      <c r="F47" s="612" t="s">
        <v>943</v>
      </c>
      <c r="H47" s="612" t="s">
        <v>603</v>
      </c>
    </row>
    <row r="48" spans="1:22" ht="17.75" customHeight="1">
      <c r="A48" s="612" t="s">
        <v>950</v>
      </c>
      <c r="B48" s="593"/>
      <c r="C48" s="612" t="s">
        <v>603</v>
      </c>
      <c r="D48" s="592"/>
      <c r="F48" s="612" t="s">
        <v>944</v>
      </c>
      <c r="H48" s="612" t="s">
        <v>603</v>
      </c>
    </row>
    <row r="49" spans="1:8" ht="17.75" customHeight="1">
      <c r="A49" s="612" t="s">
        <v>951</v>
      </c>
      <c r="B49" s="593"/>
      <c r="C49" s="612" t="s">
        <v>603</v>
      </c>
      <c r="D49" s="592"/>
      <c r="F49" s="612" t="s">
        <v>946</v>
      </c>
      <c r="H49" s="612" t="s">
        <v>603</v>
      </c>
    </row>
    <row r="50" spans="1:8" ht="17.75" customHeight="1">
      <c r="F50" s="612" t="s">
        <v>945</v>
      </c>
      <c r="H50" s="612" t="s">
        <v>603</v>
      </c>
    </row>
    <row r="51" spans="1:8" ht="17.75" customHeight="1"/>
    <row r="52" spans="1:8" ht="17.75" customHeight="1"/>
  </sheetData>
  <mergeCells count="9">
    <mergeCell ref="F38:G38"/>
    <mergeCell ref="H38:I38"/>
    <mergeCell ref="L38:V38"/>
    <mergeCell ref="Q1:T1"/>
    <mergeCell ref="B30:C31"/>
    <mergeCell ref="L32:V32"/>
    <mergeCell ref="F33:G33"/>
    <mergeCell ref="F34:G34"/>
    <mergeCell ref="L37:V37"/>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49"/>
  <sheetViews>
    <sheetView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81"/>
      <c r="I10" s="682"/>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956</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387</v>
      </c>
      <c r="C19" s="673" t="str">
        <f>IF(D19="","",VLOOKUP(B19,Data!$B$5:$L$439,2,FALSE))</f>
        <v>VFV5560</v>
      </c>
      <c r="D19" s="636">
        <v>20</v>
      </c>
      <c r="E19" s="675" t="s">
        <v>525</v>
      </c>
      <c r="F19" s="615">
        <f>IF(D19="","",VLOOKUP(B19,Data!$B$5:$L$439,11,FALSE))</f>
        <v>4224.12</v>
      </c>
      <c r="G19" s="621">
        <f t="shared" ref="G19:G25" si="0">IF(D19&gt;0,D19*F19,"-")</f>
        <v>84482.4</v>
      </c>
      <c r="H19" s="616" t="str">
        <f>IF(D19="","",VLOOKUP(B19,Data!$B$5:$D$439,3,FALSE))</f>
        <v>C/T</v>
      </c>
      <c r="I19" s="617" t="str">
        <f>IF(D19="","",VLOOKUP(B19,Data!$B$5:$M$439,12,FALSE))</f>
        <v>Indonesia</v>
      </c>
      <c r="J19" s="622" t="s">
        <v>953</v>
      </c>
      <c r="K19" s="618">
        <f>IF(D19="","",VLOOKUP(B19,Data!$B$5:$E$439,4,FALSE)*D19)</f>
        <v>5920</v>
      </c>
      <c r="L19" s="623">
        <f>IF(D19="","",VLOOKUP(B19,Data!$B$5:$F$439,5,FALSE)*D19)</f>
        <v>5200</v>
      </c>
      <c r="M19" s="621"/>
      <c r="N19" s="670"/>
      <c r="O19" s="624"/>
      <c r="P19" s="671"/>
      <c r="Q19" s="671"/>
      <c r="R19" s="624"/>
      <c r="S19" s="624"/>
      <c r="T19" s="624"/>
      <c r="U19" s="619">
        <f>IF(D19="","",VLOOKUP(B19,Data!$B$5:$J$439,9,FALSE)*D19)</f>
        <v>30.68</v>
      </c>
      <c r="V19" s="619">
        <f>IF(D19="","",VLOOKUP(B19,Data!$B$5:$J$439,9,FALSE)*D19)</f>
        <v>30.68</v>
      </c>
      <c r="W19" s="592"/>
      <c r="X19" s="592"/>
      <c r="Y19" s="592"/>
      <c r="Z19" s="592"/>
    </row>
    <row r="20" spans="1:26" s="625" customFormat="1" ht="20" customHeight="1">
      <c r="A20" s="614">
        <v>2</v>
      </c>
      <c r="B20" s="677" t="s">
        <v>389</v>
      </c>
      <c r="C20" s="673" t="str">
        <f>IF(D20="","",VLOOKUP(B20,Data!$B$5:$L$439,2,FALSE))</f>
        <v>VFV5570</v>
      </c>
      <c r="D20" s="636">
        <v>1</v>
      </c>
      <c r="E20" s="675"/>
      <c r="F20" s="615">
        <f>IF(D20="","",VLOOKUP(B20,Data!$B$5:$L$439,11,FALSE))</f>
        <v>4224.12</v>
      </c>
      <c r="G20" s="621">
        <f t="shared" si="0"/>
        <v>4224.12</v>
      </c>
      <c r="H20" s="616" t="str">
        <f>IF(D20="","",VLOOKUP(B20,Data!$B$5:$D$439,3,FALSE))</f>
        <v>C/T</v>
      </c>
      <c r="I20" s="617" t="str">
        <f>IF(D20="","",VLOOKUP(B20,Data!$B$5:$M$439,12,FALSE))</f>
        <v>Indonesia</v>
      </c>
      <c r="J20" s="622" t="s">
        <v>953</v>
      </c>
      <c r="K20" s="618">
        <f>IF(D20="","",VLOOKUP(B20,Data!$B$5:$E$439,4,FALSE)*D20)</f>
        <v>296</v>
      </c>
      <c r="L20" s="623">
        <f>IF(D20="","",VLOOKUP(B20,Data!$B$5:$F$439,5,FALSE)*D20)</f>
        <v>260</v>
      </c>
      <c r="M20" s="621"/>
      <c r="N20" s="670"/>
      <c r="O20" s="624"/>
      <c r="P20" s="671"/>
      <c r="Q20" s="671"/>
      <c r="R20" s="624"/>
      <c r="S20" s="624"/>
      <c r="T20" s="624"/>
      <c r="U20" s="619">
        <f>IF(D20="","",VLOOKUP(B20,Data!$B$5:$J$439,9,FALSE)*D20)</f>
        <v>1.534</v>
      </c>
      <c r="V20" s="619">
        <f>IF(D20="","",VLOOKUP(B20,Data!$B$5:$J$439,9,FALSE)*D20)</f>
        <v>1.534</v>
      </c>
      <c r="W20" s="592"/>
      <c r="X20" s="592"/>
      <c r="Y20" s="592"/>
      <c r="Z20" s="592"/>
    </row>
    <row r="21" spans="1:26" s="625" customFormat="1" ht="20" customHeight="1">
      <c r="A21" s="614">
        <v>3</v>
      </c>
      <c r="B21" s="677" t="s">
        <v>398</v>
      </c>
      <c r="C21" s="673" t="str">
        <f>IF(D21="","",VLOOKUP(B21,Data!$B$5:$L$439,2,FALSE))</f>
        <v>VFV5580</v>
      </c>
      <c r="D21" s="636">
        <v>5</v>
      </c>
      <c r="E21" s="675" t="s">
        <v>526</v>
      </c>
      <c r="F21" s="615">
        <f>IF(D21="","",VLOOKUP(B21,Data!$B$5:$L$439,11,FALSE))</f>
        <v>4347.66</v>
      </c>
      <c r="G21" s="621">
        <f>IF(D21&gt;0,D21*F21,"-")</f>
        <v>21738.3</v>
      </c>
      <c r="H21" s="616" t="str">
        <f>IF(D21="","",VLOOKUP(B21,Data!$B$5:$D$439,3,FALSE))</f>
        <v>C/T</v>
      </c>
      <c r="I21" s="617" t="str">
        <f>IF(D21="","",VLOOKUP(B21,Data!$B$5:$M$439,12,FALSE))</f>
        <v>Indonesia</v>
      </c>
      <c r="J21" s="622" t="s">
        <v>953</v>
      </c>
      <c r="K21" s="618">
        <f>IF(D21="","",VLOOKUP(B21,Data!$B$5:$E$439,4,FALSE)*D21)</f>
        <v>1590</v>
      </c>
      <c r="L21" s="623">
        <f>IF(D21="","",VLOOKUP(B21,Data!$B$5:$F$439,5,FALSE)*D21)</f>
        <v>1410</v>
      </c>
      <c r="M21" s="621"/>
      <c r="N21" s="670"/>
      <c r="O21" s="624"/>
      <c r="P21" s="671"/>
      <c r="Q21" s="671"/>
      <c r="R21" s="624"/>
      <c r="S21" s="624"/>
      <c r="T21" s="624"/>
      <c r="U21" s="619">
        <f>IF(D21="","",VLOOKUP(B21,Data!$B$5:$J$439,9,FALSE)*D21)</f>
        <v>9.0300000000000011</v>
      </c>
      <c r="V21" s="619">
        <f>IF(D21="","",VLOOKUP(B21,Data!$B$5:$J$439,9,FALSE)*D21)</f>
        <v>9.0300000000000011</v>
      </c>
      <c r="W21" s="592"/>
      <c r="X21" s="592"/>
      <c r="Y21" s="592"/>
      <c r="Z21" s="592"/>
    </row>
    <row r="22" spans="1:26" s="625" customFormat="1" ht="20" customHeight="1">
      <c r="A22" s="614">
        <v>4</v>
      </c>
      <c r="B22" s="677" t="s">
        <v>400</v>
      </c>
      <c r="C22" s="673" t="str">
        <f>IF(D22="","",VLOOKUP(B22,Data!$B$5:$L$439,2,FALSE))</f>
        <v>VFV5590</v>
      </c>
      <c r="D22" s="636">
        <v>3</v>
      </c>
      <c r="E22" s="675"/>
      <c r="F22" s="615">
        <f>IF(D22="","",VLOOKUP(B22,Data!$B$5:$L$439,11,FALSE))</f>
        <v>4347.5600000000004</v>
      </c>
      <c r="G22" s="621">
        <f>IF(D22&gt;0,D22*F22,"-")</f>
        <v>13042.68</v>
      </c>
      <c r="H22" s="616" t="str">
        <f>IF(D22="","",VLOOKUP(B22,Data!$B$5:$D$439,3,FALSE))</f>
        <v>C/T</v>
      </c>
      <c r="I22" s="617" t="str">
        <f>IF(D22="","",VLOOKUP(B22,Data!$B$5:$M$439,12,FALSE))</f>
        <v>Indonesia</v>
      </c>
      <c r="J22" s="622" t="s">
        <v>953</v>
      </c>
      <c r="K22" s="618">
        <f>IF(D22="","",VLOOKUP(B22,Data!$B$5:$E$439,4,FALSE)*D22)</f>
        <v>954</v>
      </c>
      <c r="L22" s="623">
        <f>IF(D22="","",VLOOKUP(B22,Data!$B$5:$F$439,5,FALSE)*D22)</f>
        <v>846</v>
      </c>
      <c r="M22" s="621"/>
      <c r="N22" s="670"/>
      <c r="O22" s="624"/>
      <c r="P22" s="671"/>
      <c r="Q22" s="671"/>
      <c r="R22" s="624"/>
      <c r="S22" s="624"/>
      <c r="T22" s="624"/>
      <c r="U22" s="619">
        <f>IF(D22="","",VLOOKUP(B22,Data!$B$5:$J$439,9,FALSE)*D22)</f>
        <v>5.4180000000000001</v>
      </c>
      <c r="V22" s="619">
        <f>IF(D22="","",VLOOKUP(B22,Data!$B$5:$J$439,9,FALSE)*D22)</f>
        <v>5.4180000000000001</v>
      </c>
      <c r="W22" s="592"/>
      <c r="X22" s="592"/>
      <c r="Y22" s="592"/>
      <c r="Z22" s="592"/>
    </row>
    <row r="23" spans="1:26" s="625" customFormat="1" ht="20" customHeight="1">
      <c r="A23" s="614">
        <v>5</v>
      </c>
      <c r="B23" s="677" t="s">
        <v>501</v>
      </c>
      <c r="C23" s="673" t="e">
        <f>IF(D23="","",VLOOKUP(B23,Data!$B$5:$L$439,2,FALSE))</f>
        <v>#N/A</v>
      </c>
      <c r="D23" s="636">
        <v>1</v>
      </c>
      <c r="E23" s="676" t="s">
        <v>957</v>
      </c>
      <c r="F23" s="615" t="e">
        <f>IF(D23="","",VLOOKUP(B23,Data!$B$5:$L$439,11,FALSE))</f>
        <v>#N/A</v>
      </c>
      <c r="G23" s="621" t="e">
        <f>IF(D23&gt;0,D23*F23,"-")</f>
        <v>#N/A</v>
      </c>
      <c r="H23" s="616" t="e">
        <f>IF(D23="","",VLOOKUP(B23,Data!$B$5:$D$439,3,FALSE))</f>
        <v>#N/A</v>
      </c>
      <c r="I23" s="617" t="e">
        <f>IF(D23="","",VLOOKUP(B23,Data!$B$5:$M$439,12,FALSE))</f>
        <v>#N/A</v>
      </c>
      <c r="J23" s="622" t="s">
        <v>953</v>
      </c>
      <c r="K23" s="618" t="e">
        <f>IF(D23="","",VLOOKUP(B23,Data!$B$5:$E$439,4,FALSE)*D23)</f>
        <v>#N/A</v>
      </c>
      <c r="L23" s="623" t="e">
        <f>IF(D23="","",VLOOKUP(B23,Data!$B$5:$F$439,5,FALSE)*D23)</f>
        <v>#N/A</v>
      </c>
      <c r="M23" s="621"/>
      <c r="N23" s="670"/>
      <c r="O23" s="624"/>
      <c r="P23" s="671"/>
      <c r="Q23" s="671"/>
      <c r="R23" s="624"/>
      <c r="S23" s="624"/>
      <c r="T23" s="624"/>
      <c r="U23" s="619" t="e">
        <f>IF(D23="","",VLOOKUP(B23,Data!$B$5:$J$439,9,FALSE)*D23)</f>
        <v>#N/A</v>
      </c>
      <c r="V23" s="619" t="e">
        <f>IF(D23="","",VLOOKUP(B23,Data!$B$5:$J$439,9,FALSE)*D23)</f>
        <v>#N/A</v>
      </c>
      <c r="W23" s="592"/>
      <c r="X23" s="592"/>
      <c r="Y23" s="592"/>
      <c r="Z23" s="592"/>
    </row>
    <row r="24" spans="1:26" s="625" customFormat="1" ht="20" customHeight="1">
      <c r="A24" s="614">
        <v>6</v>
      </c>
      <c r="B24" s="677" t="s">
        <v>932</v>
      </c>
      <c r="C24" s="673" t="str">
        <f>IF(D24="","",VLOOKUP(B24,Data!$B$5:$L$439,2,FALSE))</f>
        <v>VEH3630</v>
      </c>
      <c r="D24" s="636">
        <v>24</v>
      </c>
      <c r="E24" s="675"/>
      <c r="F24" s="615">
        <f>IF(D24="","",VLOOKUP(B24,Data!$B$5:$L$439,11,FALSE))</f>
        <v>2539.81</v>
      </c>
      <c r="G24" s="621">
        <f t="shared" si="0"/>
        <v>60955.44</v>
      </c>
      <c r="H24" s="616" t="str">
        <f>IF(D24="","",VLOOKUP(B24,Data!$B$5:$D$439,3,FALSE))</f>
        <v>C/T</v>
      </c>
      <c r="I24" s="617" t="str">
        <f>IF(D24="","",VLOOKUP(B24,Data!$B$5:$M$439,12,FALSE))</f>
        <v>Indonesia</v>
      </c>
      <c r="J24" s="622" t="s">
        <v>953</v>
      </c>
      <c r="K24" s="618">
        <f>IF(D24="","",VLOOKUP(B24,Data!$B$5:$E$439,4,FALSE)*D24)</f>
        <v>6408</v>
      </c>
      <c r="L24" s="623">
        <f>IF(D24="","",VLOOKUP(B24,Data!$B$5:$F$439,5,FALSE)*D24)</f>
        <v>5808</v>
      </c>
      <c r="M24" s="621"/>
      <c r="N24" s="670"/>
      <c r="O24" s="624"/>
      <c r="P24" s="671"/>
      <c r="Q24" s="671"/>
      <c r="R24" s="624"/>
      <c r="S24" s="624"/>
      <c r="T24" s="624"/>
      <c r="U24" s="619">
        <f>IF(D24="","",VLOOKUP(B24,Data!$B$5:$J$439,9,FALSE)*D24)</f>
        <v>35.712000000000003</v>
      </c>
      <c r="V24" s="619">
        <f>IF(D24="","",VLOOKUP(B24,Data!$B$5:$J$439,9,FALSE)*D24)</f>
        <v>35.712000000000003</v>
      </c>
      <c r="W24" s="592"/>
      <c r="X24" s="592"/>
      <c r="Y24" s="592"/>
      <c r="Z24" s="592"/>
    </row>
    <row r="25" spans="1:26" s="625" customFormat="1" ht="20" customHeight="1">
      <c r="A25" s="614">
        <v>7</v>
      </c>
      <c r="B25" s="677" t="s">
        <v>749</v>
      </c>
      <c r="C25" s="673" t="str">
        <f>IF(D25="","",VLOOKUP(B25,Data!$B$5:$L$439,2,FALSE))</f>
        <v>VAR8160</v>
      </c>
      <c r="D25" s="636">
        <v>2</v>
      </c>
      <c r="E25" s="675"/>
      <c r="F25" s="615">
        <f>IF(D25="","",VLOOKUP(B25,Data!$B$5:$L$439,11,FALSE))</f>
        <v>2438.41</v>
      </c>
      <c r="G25" s="621">
        <f t="shared" si="0"/>
        <v>4876.82</v>
      </c>
      <c r="H25" s="616" t="str">
        <f>IF(D25="","",VLOOKUP(B25,Data!$B$5:$D$439,3,FALSE))</f>
        <v>C/T</v>
      </c>
      <c r="I25" s="617" t="str">
        <f>IF(D25="","",VLOOKUP(B25,Data!$B$5:$M$439,12,FALSE))</f>
        <v>Indonesia</v>
      </c>
      <c r="J25" s="622" t="s">
        <v>953</v>
      </c>
      <c r="K25" s="618">
        <f>IF(D25="","",VLOOKUP(B25,Data!$B$5:$E$439,4,FALSE)*D25)</f>
        <v>508</v>
      </c>
      <c r="L25" s="623">
        <f>IF(D25="","",VLOOKUP(B25,Data!$B$5:$F$439,5,FALSE)*D25)</f>
        <v>458</v>
      </c>
      <c r="M25" s="621"/>
      <c r="N25" s="670"/>
      <c r="O25" s="624"/>
      <c r="P25" s="671"/>
      <c r="Q25" s="671"/>
      <c r="R25" s="624"/>
      <c r="S25" s="624"/>
      <c r="T25" s="624"/>
      <c r="U25" s="619">
        <f>IF(D25="","",VLOOKUP(B25,Data!$B$5:$J$439,9,FALSE)*D25)</f>
        <v>2.968</v>
      </c>
      <c r="V25" s="619">
        <f>IF(D25="","",VLOOKUP(B25,Data!$B$5:$J$439,9,FALSE)*D25)</f>
        <v>2.968</v>
      </c>
      <c r="W25" s="592"/>
      <c r="X25" s="592"/>
      <c r="Y25" s="592"/>
      <c r="Z25" s="592"/>
    </row>
    <row r="26" spans="1:26" s="625" customFormat="1" ht="23" customHeight="1">
      <c r="A26" s="614"/>
      <c r="B26" s="680"/>
      <c r="C26" s="623" t="str">
        <f>IF(D26="","",VLOOKUP(B26,Data!$B$5:$L$439,2,FALSE))</f>
        <v/>
      </c>
      <c r="D26" s="620"/>
      <c r="E26" s="626"/>
      <c r="F26" s="630"/>
      <c r="G26" s="630"/>
      <c r="H26" s="630"/>
      <c r="I26" s="626"/>
      <c r="J26" s="626"/>
      <c r="K26" s="630"/>
      <c r="L26" s="630"/>
      <c r="M26" s="630"/>
      <c r="N26" s="631"/>
      <c r="O26" s="632"/>
      <c r="P26" s="633"/>
      <c r="Q26" s="632"/>
      <c r="R26" s="632"/>
      <c r="S26" s="633"/>
      <c r="T26" s="634"/>
      <c r="U26" s="633"/>
      <c r="V26" s="635"/>
      <c r="Y26" s="592"/>
    </row>
    <row r="27" spans="1:26" s="625" customFormat="1" ht="20" customHeight="1">
      <c r="A27" s="614"/>
      <c r="B27" s="1053"/>
      <c r="C27" s="1054"/>
      <c r="D27" s="666">
        <f>SUM(D18:D25)</f>
        <v>56</v>
      </c>
      <c r="E27" s="627"/>
      <c r="F27" s="628"/>
      <c r="G27" s="628" t="e">
        <f>SUM(G18:G26)</f>
        <v>#N/A</v>
      </c>
      <c r="H27" s="626"/>
      <c r="I27" s="626"/>
      <c r="J27" s="626"/>
      <c r="K27" s="628" t="e">
        <f>SUM(K18:K25)</f>
        <v>#N/A</v>
      </c>
      <c r="L27" s="628" t="e">
        <f>SUM(L18:L25)</f>
        <v>#N/A</v>
      </c>
      <c r="M27" s="628"/>
      <c r="N27" s="628"/>
      <c r="O27" s="628">
        <f>SUM(O16:O26)</f>
        <v>0</v>
      </c>
      <c r="P27" s="628"/>
      <c r="Q27" s="628"/>
      <c r="R27" s="628"/>
      <c r="S27" s="628"/>
      <c r="T27" s="628"/>
      <c r="U27" s="628"/>
      <c r="V27" s="629" t="e">
        <f>SUM(V18:V25)</f>
        <v>#N/A</v>
      </c>
      <c r="Y27" s="592"/>
    </row>
    <row r="28" spans="1:26" ht="20" customHeight="1">
      <c r="A28" s="614"/>
      <c r="B28" s="1055"/>
      <c r="C28" s="1056"/>
      <c r="D28" s="664"/>
      <c r="E28" s="644"/>
      <c r="F28" s="607" t="s">
        <v>534</v>
      </c>
      <c r="G28" s="604"/>
      <c r="H28" s="663"/>
      <c r="I28" s="663"/>
      <c r="J28" s="663"/>
      <c r="K28" s="608"/>
      <c r="L28" s="604"/>
      <c r="M28" s="646"/>
      <c r="N28" s="645"/>
      <c r="O28" s="645"/>
      <c r="P28" s="645"/>
      <c r="Q28" s="645"/>
      <c r="R28" s="645"/>
      <c r="S28" s="645"/>
      <c r="T28" s="646"/>
      <c r="U28" s="646"/>
      <c r="V28" s="606"/>
    </row>
    <row r="29" spans="1:26" ht="13">
      <c r="A29" s="540" t="s">
        <v>527</v>
      </c>
      <c r="B29" s="541"/>
      <c r="C29" s="536"/>
      <c r="D29" s="665" t="s">
        <v>82</v>
      </c>
      <c r="E29" s="640"/>
      <c r="F29" s="569" t="s">
        <v>83</v>
      </c>
      <c r="G29" s="571"/>
      <c r="H29" s="642" t="s">
        <v>84</v>
      </c>
      <c r="I29" s="653"/>
      <c r="J29" s="599" t="s">
        <v>85</v>
      </c>
      <c r="K29" s="599"/>
      <c r="L29" s="1057" t="s">
        <v>86</v>
      </c>
      <c r="M29" s="1058"/>
      <c r="N29" s="1058"/>
      <c r="O29" s="1058"/>
      <c r="P29" s="1058"/>
      <c r="Q29" s="1058"/>
      <c r="R29" s="1058"/>
      <c r="S29" s="1058"/>
      <c r="T29" s="1058"/>
      <c r="U29" s="1058"/>
      <c r="V29" s="1059"/>
    </row>
    <row r="30" spans="1:26" ht="13">
      <c r="A30" s="549" t="s">
        <v>528</v>
      </c>
      <c r="C30" s="561"/>
      <c r="D30" s="535" t="s">
        <v>88</v>
      </c>
      <c r="F30" s="1036"/>
      <c r="G30" s="1037"/>
      <c r="H30" s="549" t="s">
        <v>89</v>
      </c>
      <c r="I30" s="654"/>
      <c r="J30" s="601" t="s">
        <v>90</v>
      </c>
      <c r="K30" s="601"/>
      <c r="L30" s="597"/>
      <c r="V30" s="602"/>
    </row>
    <row r="31" spans="1:26">
      <c r="A31" s="549" t="s">
        <v>529</v>
      </c>
      <c r="C31" s="639"/>
      <c r="F31" s="1036"/>
      <c r="G31" s="1037"/>
      <c r="H31" s="549"/>
      <c r="I31" s="654"/>
      <c r="J31" s="601" t="s">
        <v>94</v>
      </c>
      <c r="K31" s="601"/>
      <c r="L31" s="597"/>
      <c r="V31" s="602"/>
    </row>
    <row r="32" spans="1:26">
      <c r="A32" s="644"/>
      <c r="B32" s="645"/>
      <c r="C32" s="655"/>
      <c r="D32" s="535" t="s">
        <v>95</v>
      </c>
      <c r="F32" s="609"/>
      <c r="G32" s="610"/>
      <c r="H32" s="549" t="s">
        <v>96</v>
      </c>
      <c r="I32" s="654"/>
      <c r="J32" s="601"/>
      <c r="K32" s="601"/>
      <c r="L32" s="597"/>
      <c r="V32" s="602"/>
    </row>
    <row r="33" spans="1:22" ht="13">
      <c r="A33" s="540" t="s">
        <v>97</v>
      </c>
      <c r="B33" s="640"/>
      <c r="C33" s="638"/>
      <c r="D33" s="535" t="s">
        <v>98</v>
      </c>
      <c r="F33" s="573" t="s">
        <v>99</v>
      </c>
      <c r="G33" s="572"/>
      <c r="H33" s="549" t="s">
        <v>89</v>
      </c>
      <c r="I33" s="654"/>
      <c r="J33" s="601" t="s">
        <v>100</v>
      </c>
      <c r="K33" s="601"/>
      <c r="L33" s="597"/>
      <c r="V33" s="602"/>
    </row>
    <row r="34" spans="1:22" ht="13">
      <c r="A34" s="549" t="s">
        <v>552</v>
      </c>
      <c r="C34" s="639"/>
      <c r="D34" s="535" t="s">
        <v>101</v>
      </c>
      <c r="F34" s="574"/>
      <c r="G34" s="611"/>
      <c r="H34" s="549" t="s">
        <v>102</v>
      </c>
      <c r="I34" s="654"/>
      <c r="J34" s="601" t="s">
        <v>530</v>
      </c>
      <c r="K34" s="601"/>
      <c r="L34" s="1060" t="s">
        <v>104</v>
      </c>
      <c r="M34" s="1061"/>
      <c r="N34" s="1061"/>
      <c r="O34" s="1061"/>
      <c r="P34" s="1061"/>
      <c r="Q34" s="1061"/>
      <c r="R34" s="1061"/>
      <c r="S34" s="1061"/>
      <c r="T34" s="1061"/>
      <c r="U34" s="1061"/>
      <c r="V34" s="1040"/>
    </row>
    <row r="35" spans="1:22">
      <c r="A35" s="644"/>
      <c r="B35" s="645"/>
      <c r="C35" s="646"/>
      <c r="D35" s="584"/>
      <c r="E35" s="645"/>
      <c r="F35" s="1046" t="s">
        <v>966</v>
      </c>
      <c r="G35" s="1047"/>
      <c r="H35" s="1046" t="s">
        <v>967</v>
      </c>
      <c r="I35" s="1047"/>
      <c r="J35" s="605" t="s">
        <v>105</v>
      </c>
      <c r="K35" s="605"/>
      <c r="L35" s="1050" t="s">
        <v>106</v>
      </c>
      <c r="M35" s="1051"/>
      <c r="N35" s="1051"/>
      <c r="O35" s="1051"/>
      <c r="P35" s="1051"/>
      <c r="Q35" s="1051"/>
      <c r="R35" s="1051"/>
      <c r="S35" s="1051"/>
      <c r="T35" s="1051"/>
      <c r="U35" s="1051"/>
      <c r="V35" s="1032"/>
    </row>
    <row r="41" spans="1:22" ht="34" customHeight="1"/>
    <row r="42" spans="1:22" ht="23.25" customHeight="1">
      <c r="A42" s="612" t="s">
        <v>947</v>
      </c>
      <c r="B42" s="593"/>
      <c r="C42" s="612" t="s">
        <v>603</v>
      </c>
      <c r="D42" s="592"/>
      <c r="F42" s="612" t="s">
        <v>941</v>
      </c>
      <c r="H42" s="612" t="s">
        <v>603</v>
      </c>
    </row>
    <row r="43" spans="1:22" ht="20">
      <c r="A43" s="612" t="s">
        <v>948</v>
      </c>
      <c r="B43" s="593"/>
      <c r="C43" s="612" t="s">
        <v>952</v>
      </c>
      <c r="D43" s="592"/>
      <c r="F43" s="612" t="s">
        <v>942</v>
      </c>
      <c r="H43" s="612" t="s">
        <v>952</v>
      </c>
    </row>
    <row r="44" spans="1:22" ht="20">
      <c r="A44" s="612" t="s">
        <v>949</v>
      </c>
      <c r="B44" s="593"/>
      <c r="C44" s="612" t="s">
        <v>952</v>
      </c>
      <c r="D44" s="592"/>
      <c r="F44" s="612" t="s">
        <v>943</v>
      </c>
      <c r="H44" s="612" t="s">
        <v>603</v>
      </c>
    </row>
    <row r="45" spans="1:22" ht="17.75" customHeight="1">
      <c r="A45" s="612" t="s">
        <v>950</v>
      </c>
      <c r="B45" s="593"/>
      <c r="C45" s="612" t="s">
        <v>603</v>
      </c>
      <c r="D45" s="592"/>
      <c r="F45" s="612" t="s">
        <v>944</v>
      </c>
      <c r="H45" s="612" t="s">
        <v>603</v>
      </c>
    </row>
    <row r="46" spans="1:22" ht="17.75" customHeight="1">
      <c r="A46" s="612" t="s">
        <v>951</v>
      </c>
      <c r="B46" s="593"/>
      <c r="C46" s="612" t="s">
        <v>603</v>
      </c>
      <c r="D46" s="592"/>
      <c r="F46" s="612" t="s">
        <v>946</v>
      </c>
      <c r="H46" s="612" t="s">
        <v>603</v>
      </c>
    </row>
    <row r="47" spans="1:22" ht="17.75" customHeight="1">
      <c r="F47" s="612" t="s">
        <v>945</v>
      </c>
      <c r="H47" s="612" t="s">
        <v>603</v>
      </c>
    </row>
    <row r="48" spans="1:22" ht="17.75" customHeight="1"/>
    <row r="49" ht="17.75" customHeight="1"/>
  </sheetData>
  <mergeCells count="9">
    <mergeCell ref="F35:G35"/>
    <mergeCell ref="H35:I35"/>
    <mergeCell ref="L35:V35"/>
    <mergeCell ref="Q1:T1"/>
    <mergeCell ref="B27:C28"/>
    <mergeCell ref="L29:V29"/>
    <mergeCell ref="F30:G30"/>
    <mergeCell ref="F31:G31"/>
    <mergeCell ref="L34:V34"/>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Z48"/>
  <sheetViews>
    <sheetView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83"/>
      <c r="I10" s="684"/>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956</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933</v>
      </c>
      <c r="C19" s="673" t="str">
        <f>IF(D19="","",VLOOKUP(B19,Data!$B$5:$L$439,2,FALSE))</f>
        <v>VEH3640</v>
      </c>
      <c r="D19" s="636">
        <v>14</v>
      </c>
      <c r="E19" s="675" t="s">
        <v>525</v>
      </c>
      <c r="F19" s="615">
        <f>IF(D19="","",VLOOKUP(B19,Data!$B$5:$L$439,11,FALSE))</f>
        <v>2539.81</v>
      </c>
      <c r="G19" s="621">
        <f t="shared" ref="G19:G24" si="0">IF(D19&gt;0,D19*F19,"-")</f>
        <v>35557.339999999997</v>
      </c>
      <c r="H19" s="616" t="str">
        <f>IF(D19="","",VLOOKUP(B19,Data!$B$5:$D$439,3,FALSE))</f>
        <v>C/T</v>
      </c>
      <c r="I19" s="617" t="str">
        <f>IF(D19="","",VLOOKUP(B19,Data!$B$5:$M$439,12,FALSE))</f>
        <v>Indonesia</v>
      </c>
      <c r="J19" s="622" t="s">
        <v>953</v>
      </c>
      <c r="K19" s="618">
        <f>IF(D19="","",VLOOKUP(B19,Data!$B$5:$E$439,4,FALSE)*D19)</f>
        <v>3738</v>
      </c>
      <c r="L19" s="623">
        <f>IF(D19="","",VLOOKUP(B19,Data!$B$5:$F$439,5,FALSE)*D19)</f>
        <v>3388</v>
      </c>
      <c r="M19" s="621"/>
      <c r="N19" s="670"/>
      <c r="O19" s="624"/>
      <c r="P19" s="671"/>
      <c r="Q19" s="671"/>
      <c r="R19" s="624"/>
      <c r="S19" s="624"/>
      <c r="T19" s="624"/>
      <c r="U19" s="619">
        <f>IF(D19="","",VLOOKUP(B19,Data!$B$5:$J$439,9,FALSE)*D19)</f>
        <v>20.832000000000001</v>
      </c>
      <c r="V19" s="619">
        <f>IF(D19="","",VLOOKUP(B19,Data!$B$5:$J$439,9,FALSE)*D19)</f>
        <v>20.832000000000001</v>
      </c>
      <c r="W19" s="592"/>
      <c r="X19" s="592"/>
      <c r="Y19" s="592"/>
      <c r="Z19" s="592"/>
    </row>
    <row r="20" spans="1:26" s="625" customFormat="1" ht="20" customHeight="1">
      <c r="A20" s="614">
        <v>2</v>
      </c>
      <c r="B20" s="677" t="s">
        <v>932</v>
      </c>
      <c r="C20" s="673" t="str">
        <f>IF(D20="","",VLOOKUP(B20,Data!$B$5:$L$439,2,FALSE))</f>
        <v>VEH3630</v>
      </c>
      <c r="D20" s="636">
        <v>29</v>
      </c>
      <c r="E20" s="675"/>
      <c r="F20" s="615">
        <f>IF(D20="","",VLOOKUP(B20,Data!$B$5:$L$439,11,FALSE))</f>
        <v>2539.81</v>
      </c>
      <c r="G20" s="621">
        <f t="shared" si="0"/>
        <v>73654.490000000005</v>
      </c>
      <c r="H20" s="616" t="str">
        <f>IF(D20="","",VLOOKUP(B20,Data!$B$5:$D$439,3,FALSE))</f>
        <v>C/T</v>
      </c>
      <c r="I20" s="617" t="str">
        <f>IF(D20="","",VLOOKUP(B20,Data!$B$5:$M$439,12,FALSE))</f>
        <v>Indonesia</v>
      </c>
      <c r="J20" s="622" t="s">
        <v>953</v>
      </c>
      <c r="K20" s="618">
        <f>IF(D20="","",VLOOKUP(B20,Data!$B$5:$E$439,4,FALSE)*D20)</f>
        <v>7743</v>
      </c>
      <c r="L20" s="623">
        <f>IF(D20="","",VLOOKUP(B20,Data!$B$5:$F$439,5,FALSE)*D20)</f>
        <v>7018</v>
      </c>
      <c r="M20" s="621"/>
      <c r="N20" s="670"/>
      <c r="O20" s="624"/>
      <c r="P20" s="671"/>
      <c r="Q20" s="671"/>
      <c r="R20" s="624"/>
      <c r="S20" s="624"/>
      <c r="T20" s="624"/>
      <c r="U20" s="619">
        <f>IF(D20="","",VLOOKUP(B20,Data!$B$5:$J$439,9,FALSE)*D20)</f>
        <v>43.152000000000001</v>
      </c>
      <c r="V20" s="619">
        <f>IF(D20="","",VLOOKUP(B20,Data!$B$5:$J$439,9,FALSE)*D20)</f>
        <v>43.152000000000001</v>
      </c>
      <c r="W20" s="592"/>
      <c r="X20" s="592"/>
      <c r="Y20" s="592"/>
      <c r="Z20" s="592"/>
    </row>
    <row r="21" spans="1:26" s="625" customFormat="1" ht="20" customHeight="1">
      <c r="A21" s="614">
        <v>3</v>
      </c>
      <c r="B21" s="677" t="s">
        <v>749</v>
      </c>
      <c r="C21" s="673" t="str">
        <f>IF(D21="","",VLOOKUP(B21,Data!$B$5:$L$439,2,FALSE))</f>
        <v>VAR8160</v>
      </c>
      <c r="D21" s="636">
        <v>9</v>
      </c>
      <c r="E21" s="675" t="s">
        <v>526</v>
      </c>
      <c r="F21" s="615">
        <f>IF(D21="","",VLOOKUP(B21,Data!$B$5:$L$439,11,FALSE))</f>
        <v>2438.41</v>
      </c>
      <c r="G21" s="621">
        <f t="shared" si="0"/>
        <v>21945.69</v>
      </c>
      <c r="H21" s="616" t="str">
        <f>IF(D21="","",VLOOKUP(B21,Data!$B$5:$D$439,3,FALSE))</f>
        <v>C/T</v>
      </c>
      <c r="I21" s="617" t="str">
        <f>IF(D21="","",VLOOKUP(B21,Data!$B$5:$M$439,12,FALSE))</f>
        <v>Indonesia</v>
      </c>
      <c r="J21" s="622" t="s">
        <v>953</v>
      </c>
      <c r="K21" s="618">
        <f>IF(D21="","",VLOOKUP(B21,Data!$B$5:$E$439,4,FALSE)*D21)</f>
        <v>2286</v>
      </c>
      <c r="L21" s="623">
        <f>IF(D21="","",VLOOKUP(B21,Data!$B$5:$F$439,5,FALSE)*D21)</f>
        <v>2061</v>
      </c>
      <c r="M21" s="621"/>
      <c r="N21" s="670"/>
      <c r="O21" s="624"/>
      <c r="P21" s="671"/>
      <c r="Q21" s="671"/>
      <c r="R21" s="624"/>
      <c r="S21" s="624"/>
      <c r="T21" s="624"/>
      <c r="U21" s="619">
        <f>IF(D21="","",VLOOKUP(B21,Data!$B$5:$J$439,9,FALSE)*D21)</f>
        <v>13.356</v>
      </c>
      <c r="V21" s="619">
        <f>IF(D21="","",VLOOKUP(B21,Data!$B$5:$J$439,9,FALSE)*D21)</f>
        <v>13.356</v>
      </c>
      <c r="W21" s="592"/>
      <c r="X21" s="592"/>
      <c r="Y21" s="592"/>
      <c r="Z21" s="592"/>
    </row>
    <row r="22" spans="1:26" s="625" customFormat="1" ht="20" customHeight="1">
      <c r="A22" s="614">
        <v>4</v>
      </c>
      <c r="B22" s="677" t="s">
        <v>750</v>
      </c>
      <c r="C22" s="673" t="str">
        <f>IF(D22="","",VLOOKUP(B22,Data!$B$5:$L$439,2,FALSE))</f>
        <v>VAR8170</v>
      </c>
      <c r="D22" s="636">
        <v>26</v>
      </c>
      <c r="E22" s="675"/>
      <c r="F22" s="615">
        <f>IF(D22="","",VLOOKUP(B22,Data!$B$5:$L$439,11,FALSE))</f>
        <v>2438.41</v>
      </c>
      <c r="G22" s="621">
        <f t="shared" si="0"/>
        <v>63398.659999999996</v>
      </c>
      <c r="H22" s="616" t="str">
        <f>IF(D22="","",VLOOKUP(B22,Data!$B$5:$D$439,3,FALSE))</f>
        <v>C/T</v>
      </c>
      <c r="I22" s="617" t="str">
        <f>IF(D22="","",VLOOKUP(B22,Data!$B$5:$M$439,12,FALSE))</f>
        <v>Indonesia</v>
      </c>
      <c r="J22" s="622" t="s">
        <v>953</v>
      </c>
      <c r="K22" s="618">
        <f>IF(D22="","",VLOOKUP(B22,Data!$B$5:$E$439,4,FALSE)*D22)</f>
        <v>6604</v>
      </c>
      <c r="L22" s="623">
        <f>IF(D22="","",VLOOKUP(B22,Data!$B$5:$F$439,5,FALSE)*D22)</f>
        <v>5954</v>
      </c>
      <c r="M22" s="621"/>
      <c r="N22" s="670"/>
      <c r="O22" s="624"/>
      <c r="P22" s="671"/>
      <c r="Q22" s="671"/>
      <c r="R22" s="624"/>
      <c r="S22" s="624"/>
      <c r="T22" s="624"/>
      <c r="U22" s="619">
        <f>IF(D22="","",VLOOKUP(B22,Data!$B$5:$J$439,9,FALSE)*D22)</f>
        <v>38.584000000000003</v>
      </c>
      <c r="V22" s="619">
        <f>IF(D22="","",VLOOKUP(B22,Data!$B$5:$J$439,9,FALSE)*D22)</f>
        <v>38.584000000000003</v>
      </c>
      <c r="W22" s="592"/>
      <c r="X22" s="592"/>
      <c r="Y22" s="592"/>
      <c r="Z22" s="592"/>
    </row>
    <row r="23" spans="1:26" s="625" customFormat="1" ht="20" customHeight="1">
      <c r="A23" s="614">
        <v>5</v>
      </c>
      <c r="B23" s="677" t="s">
        <v>240</v>
      </c>
      <c r="C23" s="673" t="str">
        <f>IF(D23="","",VLOOKUP(B23,Data!$B$5:$L$439,2,FALSE))</f>
        <v>VFV5520</v>
      </c>
      <c r="D23" s="636">
        <v>12</v>
      </c>
      <c r="E23" s="676" t="s">
        <v>957</v>
      </c>
      <c r="F23" s="615">
        <f>IF(D23="","",VLOOKUP(B23,Data!$B$5:$L$439,11,FALSE))</f>
        <v>2589.08</v>
      </c>
      <c r="G23" s="621">
        <f t="shared" si="0"/>
        <v>31068.959999999999</v>
      </c>
      <c r="H23" s="616" t="str">
        <f>IF(D23="","",VLOOKUP(B23,Data!$B$5:$D$439,3,FALSE))</f>
        <v>C/T</v>
      </c>
      <c r="I23" s="617" t="str">
        <f>IF(D23="","",VLOOKUP(B23,Data!$B$5:$M$439,12,FALSE))</f>
        <v>Indonesia</v>
      </c>
      <c r="J23" s="622" t="s">
        <v>953</v>
      </c>
      <c r="K23" s="618">
        <f>IF(D23="","",VLOOKUP(B23,Data!$B$5:$E$439,4,FALSE)*D23)</f>
        <v>3000</v>
      </c>
      <c r="L23" s="623">
        <f>IF(D23="","",VLOOKUP(B23,Data!$B$5:$F$439,5,FALSE)*D23)</f>
        <v>2844</v>
      </c>
      <c r="M23" s="621"/>
      <c r="N23" s="670"/>
      <c r="O23" s="624"/>
      <c r="P23" s="671"/>
      <c r="Q23" s="671"/>
      <c r="R23" s="624"/>
      <c r="S23" s="624"/>
      <c r="T23" s="624"/>
      <c r="U23" s="619">
        <f>IF(D23="","",VLOOKUP(B23,Data!$B$5:$J$439,9,FALSE)*D23)</f>
        <v>16.116</v>
      </c>
      <c r="V23" s="619">
        <f>IF(D23="","",VLOOKUP(B23,Data!$B$5:$J$439,9,FALSE)*D23)</f>
        <v>16.116</v>
      </c>
      <c r="W23" s="592"/>
      <c r="X23" s="592"/>
      <c r="Y23" s="592"/>
      <c r="Z23" s="592"/>
    </row>
    <row r="24" spans="1:26" s="625" customFormat="1" ht="20" customHeight="1">
      <c r="A24" s="614"/>
      <c r="B24" s="677"/>
      <c r="C24" s="673" t="str">
        <f>IF(D24="","",VLOOKUP(B24,Data!$B$5:$L$439,2,FALSE))</f>
        <v/>
      </c>
      <c r="D24" s="636"/>
      <c r="E24" s="675"/>
      <c r="F24" s="615" t="str">
        <f>IF(D24="","",VLOOKUP(B24,Data!$B$5:$L$439,11,FALSE))</f>
        <v/>
      </c>
      <c r="G24" s="621" t="str">
        <f t="shared" si="0"/>
        <v>-</v>
      </c>
      <c r="H24" s="616" t="str">
        <f>IF(D24="","",VLOOKUP(B24,Data!$B$5:$D$439,3,FALSE))</f>
        <v/>
      </c>
      <c r="I24" s="617" t="str">
        <f>IF(D24="","",VLOOKUP(B24,Data!$B$5:$M$439,12,FALSE))</f>
        <v/>
      </c>
      <c r="J24" s="622"/>
      <c r="K24" s="618" t="str">
        <f>IF(D24="","",VLOOKUP(B24,Data!$B$5:$E$439,4,FALSE)*D24)</f>
        <v/>
      </c>
      <c r="L24" s="623" t="str">
        <f>IF(D24="","",VLOOKUP(B24,Data!$B$5:$F$439,5,FALSE)*D24)</f>
        <v/>
      </c>
      <c r="M24" s="621"/>
      <c r="N24" s="670"/>
      <c r="O24" s="624"/>
      <c r="P24" s="671"/>
      <c r="Q24" s="671"/>
      <c r="R24" s="624"/>
      <c r="S24" s="624"/>
      <c r="T24" s="624"/>
      <c r="U24" s="619" t="str">
        <f>IF(D24="","",VLOOKUP(B24,Data!$B$5:$J$439,9,FALSE)*D24)</f>
        <v/>
      </c>
      <c r="V24" s="619" t="str">
        <f>IF(D24="","",VLOOKUP(B24,Data!$B$5:$J$439,9,FALSE)*D24)</f>
        <v/>
      </c>
      <c r="W24" s="592"/>
      <c r="X24" s="592"/>
      <c r="Y24" s="592"/>
      <c r="Z24" s="592"/>
    </row>
    <row r="25" spans="1:26" s="625" customFormat="1" ht="23" customHeight="1">
      <c r="A25" s="614"/>
      <c r="B25" s="680"/>
      <c r="C25" s="623" t="str">
        <f>IF(D25="","",VLOOKUP(B25,Data!$B$5:$L$439,2,FALSE))</f>
        <v/>
      </c>
      <c r="D25" s="620"/>
      <c r="E25" s="626"/>
      <c r="F25" s="630"/>
      <c r="G25" s="630"/>
      <c r="H25" s="630"/>
      <c r="I25" s="626"/>
      <c r="J25" s="626"/>
      <c r="K25" s="630"/>
      <c r="L25" s="630"/>
      <c r="M25" s="630"/>
      <c r="N25" s="631"/>
      <c r="O25" s="632"/>
      <c r="P25" s="633"/>
      <c r="Q25" s="632"/>
      <c r="R25" s="632"/>
      <c r="S25" s="633"/>
      <c r="T25" s="634"/>
      <c r="U25" s="633"/>
      <c r="V25" s="635"/>
      <c r="Y25" s="592"/>
    </row>
    <row r="26" spans="1:26" s="625" customFormat="1" ht="20" customHeight="1">
      <c r="A26" s="614"/>
      <c r="B26" s="1053"/>
      <c r="C26" s="1054"/>
      <c r="D26" s="666">
        <f>SUM(D18:D24)</f>
        <v>90</v>
      </c>
      <c r="E26" s="627"/>
      <c r="F26" s="628"/>
      <c r="G26" s="628">
        <f>SUM(G18:G25)</f>
        <v>225625.13999999998</v>
      </c>
      <c r="H26" s="626"/>
      <c r="I26" s="626"/>
      <c r="J26" s="626"/>
      <c r="K26" s="628">
        <f>SUM(K18:K24)</f>
        <v>23371</v>
      </c>
      <c r="L26" s="628">
        <f>SUM(L18:L24)</f>
        <v>21265</v>
      </c>
      <c r="M26" s="628"/>
      <c r="N26" s="628"/>
      <c r="O26" s="628">
        <f>SUM(O16:O25)</f>
        <v>0</v>
      </c>
      <c r="P26" s="628"/>
      <c r="Q26" s="628"/>
      <c r="R26" s="628"/>
      <c r="S26" s="628"/>
      <c r="T26" s="628"/>
      <c r="U26" s="628"/>
      <c r="V26" s="629">
        <f>SUM(V18:V24)</f>
        <v>132.04000000000002</v>
      </c>
      <c r="Y26" s="592"/>
    </row>
    <row r="27" spans="1:26" ht="20" customHeight="1">
      <c r="A27" s="614"/>
      <c r="B27" s="1055"/>
      <c r="C27" s="1056"/>
      <c r="D27" s="664"/>
      <c r="E27" s="644"/>
      <c r="F27" s="607" t="s">
        <v>534</v>
      </c>
      <c r="G27" s="604"/>
      <c r="H27" s="663"/>
      <c r="I27" s="663"/>
      <c r="J27" s="663"/>
      <c r="K27" s="608"/>
      <c r="L27" s="604"/>
      <c r="M27" s="646"/>
      <c r="N27" s="645"/>
      <c r="O27" s="645"/>
      <c r="P27" s="645"/>
      <c r="Q27" s="645"/>
      <c r="R27" s="645"/>
      <c r="S27" s="645"/>
      <c r="T27" s="646"/>
      <c r="U27" s="646"/>
      <c r="V27" s="606"/>
    </row>
    <row r="28" spans="1:26" ht="13">
      <c r="A28" s="540" t="s">
        <v>527</v>
      </c>
      <c r="B28" s="541"/>
      <c r="C28" s="536"/>
      <c r="D28" s="665" t="s">
        <v>82</v>
      </c>
      <c r="E28" s="640"/>
      <c r="F28" s="569" t="s">
        <v>83</v>
      </c>
      <c r="G28" s="571"/>
      <c r="H28" s="642" t="s">
        <v>84</v>
      </c>
      <c r="I28" s="653"/>
      <c r="J28" s="599" t="s">
        <v>85</v>
      </c>
      <c r="K28" s="599"/>
      <c r="L28" s="1057" t="s">
        <v>86</v>
      </c>
      <c r="M28" s="1058"/>
      <c r="N28" s="1058"/>
      <c r="O28" s="1058"/>
      <c r="P28" s="1058"/>
      <c r="Q28" s="1058"/>
      <c r="R28" s="1058"/>
      <c r="S28" s="1058"/>
      <c r="T28" s="1058"/>
      <c r="U28" s="1058"/>
      <c r="V28" s="1059"/>
    </row>
    <row r="29" spans="1:26" ht="13">
      <c r="A29" s="549" t="s">
        <v>528</v>
      </c>
      <c r="C29" s="561"/>
      <c r="D29" s="535" t="s">
        <v>88</v>
      </c>
      <c r="F29" s="1036"/>
      <c r="G29" s="1037"/>
      <c r="H29" s="549" t="s">
        <v>89</v>
      </c>
      <c r="I29" s="654"/>
      <c r="J29" s="601" t="s">
        <v>90</v>
      </c>
      <c r="K29" s="601"/>
      <c r="L29" s="597"/>
      <c r="V29" s="602"/>
    </row>
    <row r="30" spans="1:26">
      <c r="A30" s="549" t="s">
        <v>529</v>
      </c>
      <c r="C30" s="639"/>
      <c r="F30" s="1036"/>
      <c r="G30" s="1037"/>
      <c r="H30" s="549"/>
      <c r="I30" s="654"/>
      <c r="J30" s="601" t="s">
        <v>94</v>
      </c>
      <c r="K30" s="601"/>
      <c r="L30" s="597"/>
      <c r="V30" s="602"/>
    </row>
    <row r="31" spans="1:26">
      <c r="A31" s="644"/>
      <c r="B31" s="645"/>
      <c r="C31" s="655"/>
      <c r="D31" s="535" t="s">
        <v>95</v>
      </c>
      <c r="F31" s="609"/>
      <c r="G31" s="610"/>
      <c r="H31" s="549" t="s">
        <v>96</v>
      </c>
      <c r="I31" s="654"/>
      <c r="J31" s="601"/>
      <c r="K31" s="601"/>
      <c r="L31" s="597"/>
      <c r="V31" s="602"/>
    </row>
    <row r="32" spans="1:26" ht="13">
      <c r="A32" s="540" t="s">
        <v>97</v>
      </c>
      <c r="B32" s="640"/>
      <c r="C32" s="638"/>
      <c r="D32" s="535" t="s">
        <v>98</v>
      </c>
      <c r="F32" s="573" t="s">
        <v>99</v>
      </c>
      <c r="G32" s="572"/>
      <c r="H32" s="549" t="s">
        <v>89</v>
      </c>
      <c r="I32" s="654"/>
      <c r="J32" s="601" t="s">
        <v>100</v>
      </c>
      <c r="K32" s="601"/>
      <c r="L32" s="597"/>
      <c r="V32" s="602"/>
    </row>
    <row r="33" spans="1:22" ht="13">
      <c r="A33" s="549" t="s">
        <v>552</v>
      </c>
      <c r="C33" s="639"/>
      <c r="D33" s="535" t="s">
        <v>101</v>
      </c>
      <c r="F33" s="574"/>
      <c r="G33" s="611"/>
      <c r="H33" s="549" t="s">
        <v>102</v>
      </c>
      <c r="I33" s="654"/>
      <c r="J33" s="601" t="s">
        <v>530</v>
      </c>
      <c r="K33" s="601"/>
      <c r="L33" s="1060" t="s">
        <v>104</v>
      </c>
      <c r="M33" s="1061"/>
      <c r="N33" s="1061"/>
      <c r="O33" s="1061"/>
      <c r="P33" s="1061"/>
      <c r="Q33" s="1061"/>
      <c r="R33" s="1061"/>
      <c r="S33" s="1061"/>
      <c r="T33" s="1061"/>
      <c r="U33" s="1061"/>
      <c r="V33" s="1040"/>
    </row>
    <row r="34" spans="1:22">
      <c r="A34" s="644"/>
      <c r="B34" s="645"/>
      <c r="C34" s="646"/>
      <c r="D34" s="584"/>
      <c r="E34" s="645"/>
      <c r="F34" s="1046" t="s">
        <v>969</v>
      </c>
      <c r="G34" s="1047"/>
      <c r="H34" s="1046" t="s">
        <v>968</v>
      </c>
      <c r="I34" s="1047"/>
      <c r="J34" s="605" t="s">
        <v>105</v>
      </c>
      <c r="K34" s="605"/>
      <c r="L34" s="1050" t="s">
        <v>106</v>
      </c>
      <c r="M34" s="1051"/>
      <c r="N34" s="1051"/>
      <c r="O34" s="1051"/>
      <c r="P34" s="1051"/>
      <c r="Q34" s="1051"/>
      <c r="R34" s="1051"/>
      <c r="S34" s="1051"/>
      <c r="T34" s="1051"/>
      <c r="U34" s="1051"/>
      <c r="V34" s="1032"/>
    </row>
    <row r="40" spans="1:22" ht="34" customHeight="1"/>
    <row r="41" spans="1:22" ht="23.25" customHeight="1">
      <c r="A41" s="612" t="s">
        <v>947</v>
      </c>
      <c r="B41" s="593"/>
      <c r="C41" s="612" t="s">
        <v>603</v>
      </c>
      <c r="D41" s="592"/>
      <c r="F41" s="612" t="s">
        <v>941</v>
      </c>
      <c r="H41" s="612" t="s">
        <v>603</v>
      </c>
    </row>
    <row r="42" spans="1:22" ht="20">
      <c r="A42" s="612" t="s">
        <v>948</v>
      </c>
      <c r="B42" s="593"/>
      <c r="C42" s="612" t="s">
        <v>970</v>
      </c>
      <c r="D42" s="592"/>
      <c r="F42" s="612" t="s">
        <v>942</v>
      </c>
      <c r="H42" s="612" t="s">
        <v>952</v>
      </c>
    </row>
    <row r="43" spans="1:22" ht="20">
      <c r="A43" s="612" t="s">
        <v>949</v>
      </c>
      <c r="B43" s="593"/>
      <c r="C43" s="612" t="s">
        <v>971</v>
      </c>
      <c r="D43" s="592"/>
      <c r="F43" s="612" t="s">
        <v>943</v>
      </c>
      <c r="H43" s="612" t="s">
        <v>603</v>
      </c>
    </row>
    <row r="44" spans="1:22" ht="17.75" customHeight="1">
      <c r="A44" s="612" t="s">
        <v>950</v>
      </c>
      <c r="B44" s="593"/>
      <c r="C44" s="612" t="s">
        <v>603</v>
      </c>
      <c r="D44" s="592"/>
      <c r="F44" s="612" t="s">
        <v>944</v>
      </c>
      <c r="H44" s="612" t="s">
        <v>603</v>
      </c>
    </row>
    <row r="45" spans="1:22" ht="17.75" customHeight="1">
      <c r="A45" s="612" t="s">
        <v>951</v>
      </c>
      <c r="B45" s="593"/>
      <c r="C45" s="612" t="s">
        <v>603</v>
      </c>
      <c r="D45" s="592"/>
      <c r="F45" s="612" t="s">
        <v>946</v>
      </c>
      <c r="H45" s="612" t="s">
        <v>603</v>
      </c>
    </row>
    <row r="46" spans="1:22" ht="17.75" customHeight="1">
      <c r="F46" s="612" t="s">
        <v>945</v>
      </c>
      <c r="H46" s="612" t="s">
        <v>603</v>
      </c>
    </row>
    <row r="47" spans="1:22" ht="17.75" customHeight="1"/>
    <row r="48" spans="1:22" ht="17.75" customHeight="1"/>
  </sheetData>
  <mergeCells count="9">
    <mergeCell ref="F34:G34"/>
    <mergeCell ref="H34:I34"/>
    <mergeCell ref="L34:V34"/>
    <mergeCell ref="Q1:T1"/>
    <mergeCell ref="B26:C27"/>
    <mergeCell ref="L28:V28"/>
    <mergeCell ref="F29:G29"/>
    <mergeCell ref="F30:G30"/>
    <mergeCell ref="L33:V33"/>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50"/>
  <sheetViews>
    <sheetView topLeftCell="A13"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85"/>
      <c r="I10" s="686"/>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956</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381</v>
      </c>
      <c r="C19" s="673" t="e">
        <f>IF(D19="","",VLOOKUP(B19,Data!$B$5:$L$439,2,FALSE))</f>
        <v>#N/A</v>
      </c>
      <c r="D19" s="636">
        <v>1</v>
      </c>
      <c r="E19" s="675" t="s">
        <v>525</v>
      </c>
      <c r="F19" s="615" t="e">
        <f>IF(D19="","",VLOOKUP(B19,Data!$B$5:$L$439,11,FALSE))</f>
        <v>#N/A</v>
      </c>
      <c r="G19" s="621" t="e">
        <f t="shared" ref="G19:G26" si="0">IF(D19&gt;0,D19*F19,"-")</f>
        <v>#N/A</v>
      </c>
      <c r="H19" s="616" t="e">
        <f>IF(D19="","",VLOOKUP(B19,Data!$B$5:$D$439,3,FALSE))</f>
        <v>#N/A</v>
      </c>
      <c r="I19" s="617" t="e">
        <f>IF(D19="","",VLOOKUP(B19,Data!$B$5:$M$439,12,FALSE))</f>
        <v>#N/A</v>
      </c>
      <c r="J19" s="622" t="s">
        <v>972</v>
      </c>
      <c r="K19" s="618" t="e">
        <f>IF(D19="","",VLOOKUP(B19,Data!$B$5:$E$439,4,FALSE)*D19)</f>
        <v>#N/A</v>
      </c>
      <c r="L19" s="623" t="e">
        <f>IF(D19="","",VLOOKUP(B19,Data!$B$5:$F$439,5,FALSE)*D19)</f>
        <v>#N/A</v>
      </c>
      <c r="M19" s="621"/>
      <c r="N19" s="670"/>
      <c r="O19" s="624"/>
      <c r="P19" s="671"/>
      <c r="Q19" s="671"/>
      <c r="R19" s="624"/>
      <c r="S19" s="624"/>
      <c r="T19" s="624"/>
      <c r="U19" s="619" t="e">
        <f>IF(D19="","",VLOOKUP(B19,Data!$B$5:$J$439,9,FALSE)*D19)</f>
        <v>#N/A</v>
      </c>
      <c r="V19" s="619" t="e">
        <f>IF(D19="","",VLOOKUP(B19,Data!$B$5:$J$439,9,FALSE)*D19)</f>
        <v>#N/A</v>
      </c>
      <c r="W19" s="592"/>
      <c r="X19" s="592"/>
      <c r="Y19" s="592"/>
      <c r="Z19" s="592"/>
    </row>
    <row r="20" spans="1:26" s="625" customFormat="1" ht="20" customHeight="1">
      <c r="A20" s="614">
        <v>2</v>
      </c>
      <c r="B20" s="677" t="s">
        <v>240</v>
      </c>
      <c r="C20" s="673" t="str">
        <f>IF(D20="","",VLOOKUP(B20,Data!$B$5:$L$439,2,FALSE))</f>
        <v>VFV5520</v>
      </c>
      <c r="D20" s="636">
        <v>20</v>
      </c>
      <c r="E20" s="675"/>
      <c r="F20" s="615">
        <f>IF(D20="","",VLOOKUP(B20,Data!$B$5:$L$439,11,FALSE))</f>
        <v>2589.08</v>
      </c>
      <c r="G20" s="621">
        <f t="shared" si="0"/>
        <v>51781.599999999999</v>
      </c>
      <c r="H20" s="616" t="str">
        <f>IF(D20="","",VLOOKUP(B20,Data!$B$5:$D$439,3,FALSE))</f>
        <v>C/T</v>
      </c>
      <c r="I20" s="617" t="str">
        <f>IF(D20="","",VLOOKUP(B20,Data!$B$5:$M$439,12,FALSE))</f>
        <v>Indonesia</v>
      </c>
      <c r="J20" s="622" t="s">
        <v>972</v>
      </c>
      <c r="K20" s="618">
        <f>IF(D20="","",VLOOKUP(B20,Data!$B$5:$E$439,4,FALSE)*D20)</f>
        <v>5000</v>
      </c>
      <c r="L20" s="623">
        <f>IF(D20="","",VLOOKUP(B20,Data!$B$5:$F$439,5,FALSE)*D20)</f>
        <v>4740</v>
      </c>
      <c r="M20" s="621"/>
      <c r="N20" s="670"/>
      <c r="O20" s="624"/>
      <c r="P20" s="671"/>
      <c r="Q20" s="671"/>
      <c r="R20" s="624"/>
      <c r="S20" s="624"/>
      <c r="T20" s="624"/>
      <c r="U20" s="619">
        <f>IF(D20="","",VLOOKUP(B20,Data!$B$5:$J$439,9,FALSE)*D20)</f>
        <v>26.86</v>
      </c>
      <c r="V20" s="619">
        <f>IF(D20="","",VLOOKUP(B20,Data!$B$5:$J$439,9,FALSE)*D20)</f>
        <v>26.86</v>
      </c>
      <c r="W20" s="592"/>
      <c r="X20" s="592"/>
      <c r="Y20" s="592"/>
      <c r="Z20" s="592"/>
    </row>
    <row r="21" spans="1:26" s="625" customFormat="1" ht="20" customHeight="1">
      <c r="A21" s="614">
        <v>3</v>
      </c>
      <c r="B21" s="677" t="s">
        <v>241</v>
      </c>
      <c r="C21" s="673" t="str">
        <f>IF(D21="","",VLOOKUP(B21,Data!$B$5:$L$439,2,FALSE))</f>
        <v>VFV5530</v>
      </c>
      <c r="D21" s="636">
        <v>21</v>
      </c>
      <c r="E21" s="675" t="s">
        <v>526</v>
      </c>
      <c r="F21" s="615">
        <f>IF(D21="","",VLOOKUP(B21,Data!$B$5:$L$439,11,FALSE))</f>
        <v>2589.08</v>
      </c>
      <c r="G21" s="621">
        <f t="shared" si="0"/>
        <v>54370.68</v>
      </c>
      <c r="H21" s="616" t="str">
        <f>IF(D21="","",VLOOKUP(B21,Data!$B$5:$D$439,3,FALSE))</f>
        <v>C/T</v>
      </c>
      <c r="I21" s="617" t="str">
        <f>IF(D21="","",VLOOKUP(B21,Data!$B$5:$M$439,12,FALSE))</f>
        <v>Indonesia</v>
      </c>
      <c r="J21" s="622" t="s">
        <v>972</v>
      </c>
      <c r="K21" s="618">
        <f>IF(D21="","",VLOOKUP(B21,Data!$B$5:$E$439,4,FALSE)*D21)</f>
        <v>5250</v>
      </c>
      <c r="L21" s="623">
        <f>IF(D21="","",VLOOKUP(B21,Data!$B$5:$F$439,5,FALSE)*D21)</f>
        <v>4977</v>
      </c>
      <c r="M21" s="621"/>
      <c r="N21" s="670"/>
      <c r="O21" s="624"/>
      <c r="P21" s="671"/>
      <c r="Q21" s="671"/>
      <c r="R21" s="624"/>
      <c r="S21" s="624"/>
      <c r="T21" s="624"/>
      <c r="U21" s="619">
        <f>IF(D21="","",VLOOKUP(B21,Data!$B$5:$J$439,9,FALSE)*D21)</f>
        <v>28.202999999999999</v>
      </c>
      <c r="V21" s="619">
        <f>IF(D21="","",VLOOKUP(B21,Data!$B$5:$J$439,9,FALSE)*D21)</f>
        <v>28.202999999999999</v>
      </c>
      <c r="W21" s="592"/>
      <c r="X21" s="592"/>
      <c r="Y21" s="592"/>
      <c r="Z21" s="592"/>
    </row>
    <row r="22" spans="1:26" s="625" customFormat="1" ht="20" customHeight="1">
      <c r="A22" s="614"/>
      <c r="B22" s="674" t="s">
        <v>973</v>
      </c>
      <c r="C22" s="673"/>
      <c r="D22" s="636"/>
      <c r="E22" s="675"/>
      <c r="F22" s="615"/>
      <c r="G22" s="621"/>
      <c r="H22" s="616"/>
      <c r="I22" s="617"/>
      <c r="J22" s="622"/>
      <c r="K22" s="618"/>
      <c r="L22" s="623"/>
      <c r="M22" s="621"/>
      <c r="N22" s="670"/>
      <c r="O22" s="624"/>
      <c r="P22" s="671"/>
      <c r="Q22" s="671"/>
      <c r="R22" s="624"/>
      <c r="S22" s="624"/>
      <c r="T22" s="624"/>
      <c r="U22" s="619"/>
      <c r="V22" s="619"/>
      <c r="W22" s="592"/>
      <c r="X22" s="592"/>
      <c r="Y22" s="592"/>
      <c r="Z22" s="592"/>
    </row>
    <row r="23" spans="1:26" s="625" customFormat="1" ht="20" customHeight="1">
      <c r="A23" s="614">
        <v>4</v>
      </c>
      <c r="B23" s="677" t="s">
        <v>387</v>
      </c>
      <c r="C23" s="673" t="str">
        <f>IF(D23="","",VLOOKUP(B23,Data!$B$5:$L$439,2,FALSE))</f>
        <v>VFV5560</v>
      </c>
      <c r="D23" s="636">
        <v>27</v>
      </c>
      <c r="E23" s="676" t="s">
        <v>962</v>
      </c>
      <c r="F23" s="615">
        <f>IF(D23="","",VLOOKUP(B23,Data!$B$5:$L$439,11,FALSE))</f>
        <v>4224.12</v>
      </c>
      <c r="G23" s="621">
        <f>IF(D23&gt;0,D23*F23,"-")</f>
        <v>114051.23999999999</v>
      </c>
      <c r="H23" s="616" t="str">
        <f>IF(D23="","",VLOOKUP(B23,Data!$B$5:$D$439,3,FALSE))</f>
        <v>C/T</v>
      </c>
      <c r="I23" s="617" t="str">
        <f>IF(D23="","",VLOOKUP(B23,Data!$B$5:$M$439,12,FALSE))</f>
        <v>Indonesia</v>
      </c>
      <c r="J23" s="622" t="s">
        <v>974</v>
      </c>
      <c r="K23" s="618">
        <f>IF(D23="","",VLOOKUP(B23,Data!$B$5:$E$439,4,FALSE)*D23)</f>
        <v>7992</v>
      </c>
      <c r="L23" s="623">
        <f>IF(D23="","",VLOOKUP(B23,Data!$B$5:$F$439,5,FALSE)*D23)</f>
        <v>7020</v>
      </c>
      <c r="M23" s="621"/>
      <c r="N23" s="670"/>
      <c r="O23" s="624"/>
      <c r="P23" s="671"/>
      <c r="Q23" s="671"/>
      <c r="R23" s="624"/>
      <c r="S23" s="624"/>
      <c r="T23" s="624"/>
      <c r="U23" s="619">
        <f>IF(D23="","",VLOOKUP(B23,Data!$B$5:$J$439,9,FALSE)*D23)</f>
        <v>41.417999999999999</v>
      </c>
      <c r="V23" s="619">
        <f>IF(D23="","",VLOOKUP(B23,Data!$B$5:$J$439,9,FALSE)*D23)</f>
        <v>41.417999999999999</v>
      </c>
      <c r="W23" s="592"/>
      <c r="X23" s="592"/>
      <c r="Y23" s="592"/>
      <c r="Z23" s="592"/>
    </row>
    <row r="24" spans="1:26" s="625" customFormat="1" ht="20" customHeight="1">
      <c r="A24" s="614">
        <v>5</v>
      </c>
      <c r="B24" s="677" t="s">
        <v>389</v>
      </c>
      <c r="C24" s="673" t="str">
        <f>IF(D24="","",VLOOKUP(B24,Data!$B$5:$L$439,2,FALSE))</f>
        <v>VFV5570</v>
      </c>
      <c r="D24" s="636">
        <v>26</v>
      </c>
      <c r="E24" s="676"/>
      <c r="F24" s="615">
        <f>IF(D24="","",VLOOKUP(B24,Data!$B$5:$L$439,11,FALSE))</f>
        <v>4224.12</v>
      </c>
      <c r="G24" s="621">
        <f>IF(D24&gt;0,D24*F24,"-")</f>
        <v>109827.12</v>
      </c>
      <c r="H24" s="616" t="str">
        <f>IF(D24="","",VLOOKUP(B24,Data!$B$5:$D$439,3,FALSE))</f>
        <v>C/T</v>
      </c>
      <c r="I24" s="617" t="str">
        <f>IF(D24="","",VLOOKUP(B24,Data!$B$5:$M$439,12,FALSE))</f>
        <v>Indonesia</v>
      </c>
      <c r="J24" s="622" t="s">
        <v>974</v>
      </c>
      <c r="K24" s="618">
        <f>IF(D24="","",VLOOKUP(B24,Data!$B$5:$E$439,4,FALSE)*D24)</f>
        <v>7696</v>
      </c>
      <c r="L24" s="623">
        <f>IF(D24="","",VLOOKUP(B24,Data!$B$5:$F$439,5,FALSE)*D24)</f>
        <v>6760</v>
      </c>
      <c r="M24" s="621"/>
      <c r="N24" s="670"/>
      <c r="O24" s="624"/>
      <c r="P24" s="671"/>
      <c r="Q24" s="671"/>
      <c r="R24" s="624"/>
      <c r="S24" s="624"/>
      <c r="T24" s="624"/>
      <c r="U24" s="619">
        <f>IF(D24="","",VLOOKUP(B24,Data!$B$5:$J$439,9,FALSE)*D24)</f>
        <v>39.884</v>
      </c>
      <c r="V24" s="619">
        <f>IF(D24="","",VLOOKUP(B24,Data!$B$5:$J$439,9,FALSE)*D24)</f>
        <v>39.884</v>
      </c>
      <c r="W24" s="592"/>
      <c r="X24" s="592"/>
      <c r="Y24" s="592"/>
      <c r="Z24" s="592"/>
    </row>
    <row r="25" spans="1:26" s="625" customFormat="1" ht="20" customHeight="1">
      <c r="A25" s="614">
        <v>6</v>
      </c>
      <c r="B25" s="677" t="s">
        <v>660</v>
      </c>
      <c r="C25" s="673" t="str">
        <f>IF(D25="","",VLOOKUP(B25,Data!$B$5:$L$439,2,FALSE))</f>
        <v>VAN1280</v>
      </c>
      <c r="D25" s="636">
        <v>4</v>
      </c>
      <c r="E25" s="676"/>
      <c r="F25" s="615">
        <f>IF(D25="","",VLOOKUP(B25,Data!$B$5:$L$439,11,FALSE))</f>
        <v>2162.66</v>
      </c>
      <c r="G25" s="621">
        <f>IF(D25&gt;0,D25*F25,"-")</f>
        <v>8650.64</v>
      </c>
      <c r="H25" s="616" t="str">
        <f>IF(D25="","",VLOOKUP(B25,Data!$B$5:$D$439,3,FALSE))</f>
        <v>C/T</v>
      </c>
      <c r="I25" s="617" t="str">
        <f>IF(D25="","",VLOOKUP(B25,Data!$B$5:$M$439,12,FALSE))</f>
        <v>Indonesia</v>
      </c>
      <c r="J25" s="622" t="s">
        <v>974</v>
      </c>
      <c r="K25" s="618">
        <f>IF(D25="","",VLOOKUP(B25,Data!$B$5:$E$439,4,FALSE)*D25)</f>
        <v>1048</v>
      </c>
      <c r="L25" s="623">
        <f>IF(D25="","",VLOOKUP(B25,Data!$B$5:$F$439,5,FALSE)*D25)</f>
        <v>948</v>
      </c>
      <c r="M25" s="621"/>
      <c r="N25" s="670"/>
      <c r="O25" s="624"/>
      <c r="P25" s="671"/>
      <c r="Q25" s="671"/>
      <c r="R25" s="624"/>
      <c r="S25" s="624"/>
      <c r="T25" s="624"/>
      <c r="U25" s="619">
        <f>IF(D25="","",VLOOKUP(B25,Data!$B$5:$J$439,9,FALSE)*D25)</f>
        <v>5.952</v>
      </c>
      <c r="V25" s="619">
        <f>IF(D25="","",VLOOKUP(B25,Data!$B$5:$J$439,9,FALSE)*D25)</f>
        <v>5.952</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 t="shared" si="0"/>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3" customHeight="1">
      <c r="A27" s="614"/>
      <c r="B27" s="680"/>
      <c r="C27" s="623" t="str">
        <f>IF(D27="","",VLOOKUP(B27,Data!$B$5:$L$439,2,FALSE))</f>
        <v/>
      </c>
      <c r="D27" s="620"/>
      <c r="E27" s="626"/>
      <c r="F27" s="630"/>
      <c r="G27" s="630"/>
      <c r="H27" s="630"/>
      <c r="I27" s="626"/>
      <c r="J27" s="626"/>
      <c r="K27" s="630"/>
      <c r="L27" s="630"/>
      <c r="M27" s="630"/>
      <c r="N27" s="631"/>
      <c r="O27" s="632"/>
      <c r="P27" s="633"/>
      <c r="Q27" s="632"/>
      <c r="R27" s="632"/>
      <c r="S27" s="633"/>
      <c r="T27" s="634"/>
      <c r="U27" s="633"/>
      <c r="V27" s="635"/>
      <c r="Y27" s="592"/>
    </row>
    <row r="28" spans="1:26" s="625" customFormat="1" ht="20" customHeight="1">
      <c r="A28" s="614"/>
      <c r="B28" s="1053" t="s">
        <v>977</v>
      </c>
      <c r="C28" s="1054"/>
      <c r="D28" s="666">
        <f>SUM(D18:D26)</f>
        <v>99</v>
      </c>
      <c r="E28" s="627"/>
      <c r="F28" s="628"/>
      <c r="G28" s="628" t="e">
        <f>SUM(G18:G27)</f>
        <v>#N/A</v>
      </c>
      <c r="H28" s="626"/>
      <c r="I28" s="626"/>
      <c r="J28" s="626"/>
      <c r="K28" s="628" t="e">
        <f>SUM(K18:K26)</f>
        <v>#N/A</v>
      </c>
      <c r="L28" s="628" t="e">
        <f>SUM(L18:L26)</f>
        <v>#N/A</v>
      </c>
      <c r="M28" s="628"/>
      <c r="N28" s="628"/>
      <c r="O28" s="628">
        <f>SUM(O16:O27)</f>
        <v>0</v>
      </c>
      <c r="P28" s="628"/>
      <c r="Q28" s="628"/>
      <c r="R28" s="628"/>
      <c r="S28" s="628"/>
      <c r="T28" s="628"/>
      <c r="U28" s="628"/>
      <c r="V28" s="629" t="e">
        <f>SUM(V18:V26)</f>
        <v>#N/A</v>
      </c>
      <c r="Y28" s="592"/>
    </row>
    <row r="29" spans="1:26" ht="20" customHeight="1">
      <c r="A29" s="614"/>
      <c r="B29" s="1055"/>
      <c r="C29" s="1056"/>
      <c r="D29" s="664"/>
      <c r="E29" s="644"/>
      <c r="F29" s="607" t="s">
        <v>534</v>
      </c>
      <c r="G29" s="604"/>
      <c r="H29" s="663"/>
      <c r="I29" s="663"/>
      <c r="J29" s="663"/>
      <c r="K29" s="608"/>
      <c r="L29" s="604"/>
      <c r="M29" s="646"/>
      <c r="N29" s="645"/>
      <c r="O29" s="645"/>
      <c r="P29" s="645"/>
      <c r="Q29" s="645"/>
      <c r="R29" s="645"/>
      <c r="S29" s="645"/>
      <c r="T29" s="646"/>
      <c r="U29" s="646"/>
      <c r="V29" s="606"/>
    </row>
    <row r="30" spans="1:26" ht="13">
      <c r="A30" s="540" t="s">
        <v>527</v>
      </c>
      <c r="B30" s="541"/>
      <c r="C30" s="536"/>
      <c r="D30" s="665" t="s">
        <v>82</v>
      </c>
      <c r="E30" s="640"/>
      <c r="F30" s="569" t="s">
        <v>83</v>
      </c>
      <c r="G30" s="571"/>
      <c r="H30" s="642" t="s">
        <v>84</v>
      </c>
      <c r="I30" s="653"/>
      <c r="J30" s="599" t="s">
        <v>85</v>
      </c>
      <c r="K30" s="599"/>
      <c r="L30" s="1057" t="s">
        <v>86</v>
      </c>
      <c r="M30" s="1058"/>
      <c r="N30" s="1058"/>
      <c r="O30" s="1058"/>
      <c r="P30" s="1058"/>
      <c r="Q30" s="1058"/>
      <c r="R30" s="1058"/>
      <c r="S30" s="1058"/>
      <c r="T30" s="1058"/>
      <c r="U30" s="1058"/>
      <c r="V30" s="1059"/>
    </row>
    <row r="31" spans="1:26" ht="13">
      <c r="A31" s="549" t="s">
        <v>528</v>
      </c>
      <c r="C31" s="561"/>
      <c r="D31" s="535" t="s">
        <v>88</v>
      </c>
      <c r="F31" s="1036"/>
      <c r="G31" s="1037"/>
      <c r="H31" s="549" t="s">
        <v>89</v>
      </c>
      <c r="I31" s="654"/>
      <c r="J31" s="601" t="s">
        <v>90</v>
      </c>
      <c r="K31" s="601"/>
      <c r="L31" s="597"/>
      <c r="V31" s="602"/>
    </row>
    <row r="32" spans="1:26">
      <c r="A32" s="549" t="s">
        <v>529</v>
      </c>
      <c r="C32" s="639"/>
      <c r="F32" s="1036"/>
      <c r="G32" s="1037"/>
      <c r="H32" s="549"/>
      <c r="I32" s="654"/>
      <c r="J32" s="601" t="s">
        <v>94</v>
      </c>
      <c r="K32" s="601"/>
      <c r="L32" s="597"/>
      <c r="V32" s="602"/>
    </row>
    <row r="33" spans="1:22">
      <c r="A33" s="644"/>
      <c r="B33" s="645"/>
      <c r="C33" s="655"/>
      <c r="D33" s="535" t="s">
        <v>95</v>
      </c>
      <c r="F33" s="609"/>
      <c r="G33" s="610"/>
      <c r="H33" s="549" t="s">
        <v>96</v>
      </c>
      <c r="I33" s="654"/>
      <c r="J33" s="601"/>
      <c r="K33" s="601"/>
      <c r="L33" s="597"/>
      <c r="V33" s="602"/>
    </row>
    <row r="34" spans="1:22" ht="13">
      <c r="A34" s="540" t="s">
        <v>97</v>
      </c>
      <c r="B34" s="640"/>
      <c r="C34" s="638"/>
      <c r="D34" s="535" t="s">
        <v>98</v>
      </c>
      <c r="F34" s="573" t="s">
        <v>99</v>
      </c>
      <c r="G34" s="572"/>
      <c r="H34" s="549" t="s">
        <v>89</v>
      </c>
      <c r="I34" s="654"/>
      <c r="J34" s="601" t="s">
        <v>100</v>
      </c>
      <c r="K34" s="601"/>
      <c r="L34" s="597"/>
      <c r="V34" s="602"/>
    </row>
    <row r="35" spans="1:22" ht="13">
      <c r="A35" s="549" t="s">
        <v>552</v>
      </c>
      <c r="C35" s="639"/>
      <c r="D35" s="535" t="s">
        <v>101</v>
      </c>
      <c r="F35" s="574"/>
      <c r="G35" s="611"/>
      <c r="H35" s="549" t="s">
        <v>102</v>
      </c>
      <c r="I35" s="654"/>
      <c r="J35" s="601" t="s">
        <v>530</v>
      </c>
      <c r="K35" s="601"/>
      <c r="L35" s="1060" t="s">
        <v>104</v>
      </c>
      <c r="M35" s="1061"/>
      <c r="N35" s="1061"/>
      <c r="O35" s="1061"/>
      <c r="P35" s="1061"/>
      <c r="Q35" s="1061"/>
      <c r="R35" s="1061"/>
      <c r="S35" s="1061"/>
      <c r="T35" s="1061"/>
      <c r="U35" s="1061"/>
      <c r="V35" s="1040"/>
    </row>
    <row r="36" spans="1:22">
      <c r="A36" s="644"/>
      <c r="B36" s="645"/>
      <c r="C36" s="646"/>
      <c r="D36" s="584"/>
      <c r="E36" s="645"/>
      <c r="F36" s="1046" t="s">
        <v>976</v>
      </c>
      <c r="G36" s="1047"/>
      <c r="H36" s="1046" t="s">
        <v>975</v>
      </c>
      <c r="I36" s="1047"/>
      <c r="J36" s="605" t="s">
        <v>105</v>
      </c>
      <c r="K36" s="605"/>
      <c r="L36" s="1050" t="s">
        <v>106</v>
      </c>
      <c r="M36" s="1051"/>
      <c r="N36" s="1051"/>
      <c r="O36" s="1051"/>
      <c r="P36" s="1051"/>
      <c r="Q36" s="1051"/>
      <c r="R36" s="1051"/>
      <c r="S36" s="1051"/>
      <c r="T36" s="1051"/>
      <c r="U36" s="1051"/>
      <c r="V36" s="1032"/>
    </row>
    <row r="42" spans="1:22" ht="34" customHeight="1"/>
    <row r="43" spans="1:22" ht="23.25" customHeight="1">
      <c r="A43" s="612" t="s">
        <v>947</v>
      </c>
      <c r="B43" s="593"/>
      <c r="C43" s="612" t="s">
        <v>603</v>
      </c>
      <c r="D43" s="592"/>
      <c r="F43" s="612" t="s">
        <v>941</v>
      </c>
      <c r="H43" s="612" t="s">
        <v>603</v>
      </c>
    </row>
    <row r="44" spans="1:22" ht="20">
      <c r="A44" s="612" t="s">
        <v>948</v>
      </c>
      <c r="B44" s="593"/>
      <c r="C44" s="612" t="s">
        <v>952</v>
      </c>
      <c r="D44" s="592"/>
      <c r="F44" s="612" t="s">
        <v>942</v>
      </c>
      <c r="H44" s="612" t="s">
        <v>952</v>
      </c>
    </row>
    <row r="45" spans="1:22" ht="20">
      <c r="A45" s="612" t="s">
        <v>949</v>
      </c>
      <c r="B45" s="593"/>
      <c r="C45" s="612" t="s">
        <v>952</v>
      </c>
      <c r="D45" s="592"/>
      <c r="F45" s="612" t="s">
        <v>943</v>
      </c>
      <c r="H45" s="612" t="s">
        <v>603</v>
      </c>
    </row>
    <row r="46" spans="1:22" ht="17.75" customHeight="1">
      <c r="A46" s="612" t="s">
        <v>950</v>
      </c>
      <c r="B46" s="593"/>
      <c r="C46" s="612" t="s">
        <v>603</v>
      </c>
      <c r="D46" s="592"/>
      <c r="F46" s="612" t="s">
        <v>944</v>
      </c>
      <c r="H46" s="612" t="s">
        <v>603</v>
      </c>
    </row>
    <row r="47" spans="1:22" ht="17.75" customHeight="1">
      <c r="A47" s="612" t="s">
        <v>951</v>
      </c>
      <c r="B47" s="593"/>
      <c r="C47" s="612" t="s">
        <v>603</v>
      </c>
      <c r="D47" s="592"/>
      <c r="F47" s="612" t="s">
        <v>946</v>
      </c>
      <c r="H47" s="612" t="s">
        <v>603</v>
      </c>
    </row>
    <row r="48" spans="1:22" ht="17.75" customHeight="1">
      <c r="F48" s="612" t="s">
        <v>945</v>
      </c>
      <c r="H48" s="612" t="s">
        <v>603</v>
      </c>
    </row>
    <row r="49" ht="17.75" customHeight="1"/>
    <row r="50" ht="17.75" customHeight="1"/>
  </sheetData>
  <mergeCells count="9">
    <mergeCell ref="F36:G36"/>
    <mergeCell ref="H36:I36"/>
    <mergeCell ref="L36:V36"/>
    <mergeCell ref="Q1:T1"/>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Z47"/>
  <sheetViews>
    <sheetView topLeftCell="A13"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85"/>
      <c r="I10" s="686"/>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973</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660</v>
      </c>
      <c r="C19" s="673" t="str">
        <f>IF(D19="","",VLOOKUP(B19,Data!$B$5:$L$439,2,FALSE))</f>
        <v>VAN1280</v>
      </c>
      <c r="D19" s="636">
        <v>65</v>
      </c>
      <c r="E19" s="675" t="s">
        <v>525</v>
      </c>
      <c r="F19" s="615">
        <f>IF(D19="","",VLOOKUP(B19,Data!$B$5:$L$439,11,FALSE))</f>
        <v>2162.66</v>
      </c>
      <c r="G19" s="621">
        <f>IF(D19&gt;0,D19*F19,"-")</f>
        <v>140572.9</v>
      </c>
      <c r="H19" s="616" t="str">
        <f>IF(D19="","",VLOOKUP(B19,Data!$B$5:$D$439,3,FALSE))</f>
        <v>C/T</v>
      </c>
      <c r="I19" s="617" t="str">
        <f>IF(D19="","",VLOOKUP(B19,Data!$B$5:$M$439,12,FALSE))</f>
        <v>Indonesia</v>
      </c>
      <c r="J19" s="622" t="s">
        <v>974</v>
      </c>
      <c r="K19" s="618">
        <f>IF(D19="","",VLOOKUP(B19,Data!$B$5:$E$439,4,FALSE)*D19)</f>
        <v>17030</v>
      </c>
      <c r="L19" s="623">
        <f>IF(D19="","",VLOOKUP(B19,Data!$B$5:$F$439,5,FALSE)*D19)</f>
        <v>15405</v>
      </c>
      <c r="M19" s="621"/>
      <c r="N19" s="670"/>
      <c r="O19" s="624"/>
      <c r="P19" s="671"/>
      <c r="Q19" s="671"/>
      <c r="R19" s="624"/>
      <c r="S19" s="624"/>
      <c r="T19" s="624"/>
      <c r="U19" s="619">
        <f>IF(D19="","",VLOOKUP(B19,Data!$B$5:$J$439,9,FALSE)*D19)</f>
        <v>96.72</v>
      </c>
      <c r="V19" s="619">
        <f>IF(D19="","",VLOOKUP(B19,Data!$B$5:$J$439,9,FALSE)*D19)</f>
        <v>96.72</v>
      </c>
      <c r="W19" s="592"/>
      <c r="X19" s="592"/>
      <c r="Y19" s="592"/>
      <c r="Z19" s="592"/>
    </row>
    <row r="20" spans="1:26" s="625" customFormat="1" ht="20" customHeight="1">
      <c r="A20" s="614">
        <v>2</v>
      </c>
      <c r="B20" s="677" t="s">
        <v>661</v>
      </c>
      <c r="C20" s="673" t="str">
        <f>IF(D20="","",VLOOKUP(B20,Data!$B$5:$L$439,2,FALSE))</f>
        <v>VAN1290</v>
      </c>
      <c r="D20" s="636">
        <v>70</v>
      </c>
      <c r="E20" s="675"/>
      <c r="F20" s="615">
        <f>IF(D20="","",VLOOKUP(B20,Data!$B$5:$L$439,11,FALSE))</f>
        <v>2162.66</v>
      </c>
      <c r="G20" s="621">
        <f>IF(D20&gt;0,D20*F20,"-")</f>
        <v>151386.19999999998</v>
      </c>
      <c r="H20" s="616" t="str">
        <f>IF(D20="","",VLOOKUP(B20,Data!$B$5:$D$439,3,FALSE))</f>
        <v>C/T</v>
      </c>
      <c r="I20" s="617" t="str">
        <f>IF(D20="","",VLOOKUP(B20,Data!$B$5:$M$439,12,FALSE))</f>
        <v>Indonesia</v>
      </c>
      <c r="J20" s="622" t="s">
        <v>974</v>
      </c>
      <c r="K20" s="618">
        <f>IF(D20="","",VLOOKUP(B20,Data!$B$5:$E$439,4,FALSE)*D20)</f>
        <v>18340</v>
      </c>
      <c r="L20" s="623">
        <f>IF(D20="","",VLOOKUP(B20,Data!$B$5:$F$439,5,FALSE)*D20)</f>
        <v>16590</v>
      </c>
      <c r="M20" s="621"/>
      <c r="N20" s="670"/>
      <c r="O20" s="624"/>
      <c r="P20" s="671"/>
      <c r="Q20" s="671"/>
      <c r="R20" s="624"/>
      <c r="S20" s="624"/>
      <c r="T20" s="624"/>
      <c r="U20" s="619">
        <f>IF(D20="","",VLOOKUP(B20,Data!$B$5:$J$439,9,FALSE)*D20)</f>
        <v>104.16</v>
      </c>
      <c r="V20" s="619">
        <f>IF(D20="","",VLOOKUP(B20,Data!$B$5:$J$439,9,FALSE)*D20)</f>
        <v>104.16</v>
      </c>
      <c r="W20" s="592"/>
      <c r="X20" s="592"/>
      <c r="Y20" s="592"/>
      <c r="Z20" s="592"/>
    </row>
    <row r="21" spans="1:26" s="625" customFormat="1" ht="20" customHeight="1">
      <c r="A21" s="614"/>
      <c r="B21" s="677"/>
      <c r="C21" s="673" t="str">
        <f>IF(D21="","",VLOOKUP(B21,Data!$B$5:$L$439,2,FALSE))</f>
        <v/>
      </c>
      <c r="D21" s="636"/>
      <c r="E21" s="675" t="s">
        <v>526</v>
      </c>
      <c r="F21" s="615" t="str">
        <f>IF(D21="","",VLOOKUP(B21,Data!$B$5:$L$439,11,FALSE))</f>
        <v/>
      </c>
      <c r="G21" s="621" t="str">
        <f>IF(D21&gt;0,D21*F21,"-")</f>
        <v>-</v>
      </c>
      <c r="H21" s="616" t="str">
        <f>IF(D21="","",VLOOKUP(B21,Data!$B$5:$D$439,3,FALSE))</f>
        <v/>
      </c>
      <c r="I21" s="617" t="str">
        <f>IF(D21="","",VLOOKUP(B21,Data!$B$5:$M$439,12,FALSE))</f>
        <v/>
      </c>
      <c r="J21" s="622"/>
      <c r="K21" s="618" t="str">
        <f>IF(D21="","",VLOOKUP(B21,Data!$B$5:$E$439,4,FALSE)*D21)</f>
        <v/>
      </c>
      <c r="L21" s="623" t="str">
        <f>IF(D21="","",VLOOKUP(B21,Data!$B$5:$F$439,5,FALSE)*D21)</f>
        <v/>
      </c>
      <c r="M21" s="621"/>
      <c r="N21" s="670"/>
      <c r="O21" s="624"/>
      <c r="P21" s="671"/>
      <c r="Q21" s="671"/>
      <c r="R21" s="624"/>
      <c r="S21" s="624"/>
      <c r="T21" s="624"/>
      <c r="U21" s="619" t="str">
        <f>IF(D21="","",VLOOKUP(B21,Data!$B$5:$J$439,9,FALSE)*D21)</f>
        <v/>
      </c>
      <c r="V21" s="619" t="str">
        <f>IF(D21="","",VLOOKUP(B21,Data!$B$5:$J$439,9,FALSE)*D21)</f>
        <v/>
      </c>
      <c r="W21" s="592"/>
      <c r="X21" s="592"/>
      <c r="Y21" s="592"/>
      <c r="Z21" s="592"/>
    </row>
    <row r="22" spans="1:26" s="625" customFormat="1" ht="20" customHeight="1">
      <c r="A22" s="614"/>
      <c r="B22" s="677"/>
      <c r="C22" s="673" t="str">
        <f>IF(D22="","",VLOOKUP(B22,Data!$B$5:$L$439,2,FALSE))</f>
        <v/>
      </c>
      <c r="D22" s="636"/>
      <c r="E22" s="675"/>
      <c r="F22" s="615" t="str">
        <f>IF(D22="","",VLOOKUP(B22,Data!$B$5:$L$439,11,FALSE))</f>
        <v/>
      </c>
      <c r="G22" s="621" t="str">
        <f>IF(D22&gt;0,D22*F22,"-")</f>
        <v>-</v>
      </c>
      <c r="H22" s="616" t="str">
        <f>IF(D22="","",VLOOKUP(B22,Data!$B$5:$D$439,3,FALSE))</f>
        <v/>
      </c>
      <c r="I22" s="617" t="str">
        <f>IF(D22="","",VLOOKUP(B22,Data!$B$5:$M$439,12,FALSE))</f>
        <v/>
      </c>
      <c r="J22" s="622"/>
      <c r="K22" s="618" t="str">
        <f>IF(D22="","",VLOOKUP(B22,Data!$B$5:$E$439,4,FALSE)*D22)</f>
        <v/>
      </c>
      <c r="L22" s="623" t="str">
        <f>IF(D22="","",VLOOKUP(B22,Data!$B$5:$F$439,5,FALSE)*D22)</f>
        <v/>
      </c>
      <c r="M22" s="621"/>
      <c r="N22" s="670"/>
      <c r="O22" s="624"/>
      <c r="P22" s="671"/>
      <c r="Q22" s="671"/>
      <c r="R22" s="624"/>
      <c r="S22" s="624"/>
      <c r="T22" s="624"/>
      <c r="U22" s="619" t="str">
        <f>IF(D22="","",VLOOKUP(B22,Data!$B$5:$J$439,9,FALSE)*D22)</f>
        <v/>
      </c>
      <c r="V22" s="619" t="str">
        <f>IF(D22="","",VLOOKUP(B22,Data!$B$5:$J$439,9,FALSE)*D22)</f>
        <v/>
      </c>
      <c r="W22" s="592"/>
      <c r="X22" s="592"/>
      <c r="Y22" s="592"/>
      <c r="Z22" s="592"/>
    </row>
    <row r="23" spans="1:26" s="625" customFormat="1" ht="20" customHeight="1">
      <c r="A23" s="614"/>
      <c r="B23" s="677"/>
      <c r="C23" s="673" t="str">
        <f>IF(D23="","",VLOOKUP(B23,Data!$B$5:$L$439,2,FALSE))</f>
        <v/>
      </c>
      <c r="D23" s="636"/>
      <c r="E23" s="676" t="s">
        <v>962</v>
      </c>
      <c r="F23" s="615" t="str">
        <f>IF(D23="","",VLOOKUP(B23,Data!$B$5:$L$439,11,FALSE))</f>
        <v/>
      </c>
      <c r="G23" s="621" t="str">
        <f>IF(D23&gt;0,D23*F23,"-")</f>
        <v>-</v>
      </c>
      <c r="H23" s="616" t="str">
        <f>IF(D23="","",VLOOKUP(B23,Data!$B$5:$D$439,3,FALSE))</f>
        <v/>
      </c>
      <c r="I23" s="617" t="str">
        <f>IF(D23="","",VLOOKUP(B23,Data!$B$5:$M$439,12,FALSE))</f>
        <v/>
      </c>
      <c r="J23" s="622"/>
      <c r="K23" s="618" t="str">
        <f>IF(D23="","",VLOOKUP(B23,Data!$B$5:$E$439,4,FALSE)*D23)</f>
        <v/>
      </c>
      <c r="L23" s="623" t="str">
        <f>IF(D23="","",VLOOKUP(B23,Data!$B$5:$F$439,5,FALSE)*D23)</f>
        <v/>
      </c>
      <c r="M23" s="621"/>
      <c r="N23" s="670"/>
      <c r="O23" s="624"/>
      <c r="P23" s="671"/>
      <c r="Q23" s="671"/>
      <c r="R23" s="624"/>
      <c r="S23" s="624"/>
      <c r="T23" s="624"/>
      <c r="U23" s="619" t="str">
        <f>IF(D23="","",VLOOKUP(B23,Data!$B$5:$J$439,9,FALSE)*D23)</f>
        <v/>
      </c>
      <c r="V23" s="619" t="str">
        <f>IF(D23="","",VLOOKUP(B23,Data!$B$5:$J$439,9,FALSE)*D23)</f>
        <v/>
      </c>
      <c r="W23" s="592"/>
      <c r="X23" s="592"/>
      <c r="Y23" s="592"/>
      <c r="Z23" s="592"/>
    </row>
    <row r="24" spans="1:26" s="625" customFormat="1" ht="23" customHeight="1">
      <c r="A24" s="614"/>
      <c r="B24" s="680"/>
      <c r="C24" s="623" t="str">
        <f>IF(D24="","",VLOOKUP(B24,Data!$B$5:$L$439,2,FALSE))</f>
        <v/>
      </c>
      <c r="D24" s="620"/>
      <c r="E24" s="626"/>
      <c r="F24" s="630"/>
      <c r="G24" s="630"/>
      <c r="H24" s="630"/>
      <c r="I24" s="626"/>
      <c r="J24" s="626"/>
      <c r="K24" s="630"/>
      <c r="L24" s="630"/>
      <c r="M24" s="630"/>
      <c r="N24" s="631"/>
      <c r="O24" s="632"/>
      <c r="P24" s="633"/>
      <c r="Q24" s="632"/>
      <c r="R24" s="632"/>
      <c r="S24" s="633"/>
      <c r="T24" s="634"/>
      <c r="U24" s="633"/>
      <c r="V24" s="635"/>
      <c r="Y24" s="592"/>
    </row>
    <row r="25" spans="1:26" s="625" customFormat="1" ht="20" customHeight="1">
      <c r="A25" s="614"/>
      <c r="B25" s="1053" t="s">
        <v>978</v>
      </c>
      <c r="C25" s="1054"/>
      <c r="D25" s="666">
        <f>SUM(D18:D23)</f>
        <v>135</v>
      </c>
      <c r="E25" s="627"/>
      <c r="F25" s="628"/>
      <c r="G25" s="628">
        <f>SUM(G18:G24)</f>
        <v>291959.09999999998</v>
      </c>
      <c r="H25" s="626"/>
      <c r="I25" s="626"/>
      <c r="J25" s="626"/>
      <c r="K25" s="628">
        <f>SUM(K18:K23)</f>
        <v>35370</v>
      </c>
      <c r="L25" s="628">
        <f>SUM(L18:L23)</f>
        <v>31995</v>
      </c>
      <c r="M25" s="628"/>
      <c r="N25" s="628"/>
      <c r="O25" s="628">
        <f>SUM(O16:O24)</f>
        <v>0</v>
      </c>
      <c r="P25" s="628"/>
      <c r="Q25" s="628"/>
      <c r="R25" s="628"/>
      <c r="S25" s="628"/>
      <c r="T25" s="628"/>
      <c r="U25" s="628"/>
      <c r="V25" s="629">
        <f>SUM(V18:V23)</f>
        <v>200.88</v>
      </c>
      <c r="Y25" s="592"/>
    </row>
    <row r="26" spans="1:26" ht="20" customHeight="1">
      <c r="A26" s="614"/>
      <c r="B26" s="1055"/>
      <c r="C26" s="1056"/>
      <c r="D26" s="664"/>
      <c r="E26" s="644"/>
      <c r="F26" s="607" t="s">
        <v>534</v>
      </c>
      <c r="G26" s="604"/>
      <c r="H26" s="663"/>
      <c r="I26" s="663"/>
      <c r="J26" s="663"/>
      <c r="K26" s="608"/>
      <c r="L26" s="604"/>
      <c r="M26" s="646"/>
      <c r="N26" s="645"/>
      <c r="O26" s="645"/>
      <c r="P26" s="645"/>
      <c r="Q26" s="645"/>
      <c r="R26" s="645"/>
      <c r="S26" s="645"/>
      <c r="T26" s="646"/>
      <c r="U26" s="646"/>
      <c r="V26" s="606"/>
    </row>
    <row r="27" spans="1:26" ht="13">
      <c r="A27" s="540" t="s">
        <v>527</v>
      </c>
      <c r="B27" s="541"/>
      <c r="C27" s="536"/>
      <c r="D27" s="665" t="s">
        <v>82</v>
      </c>
      <c r="E27" s="640"/>
      <c r="F27" s="569" t="s">
        <v>83</v>
      </c>
      <c r="G27" s="571"/>
      <c r="H27" s="642" t="s">
        <v>84</v>
      </c>
      <c r="I27" s="653"/>
      <c r="J27" s="599" t="s">
        <v>85</v>
      </c>
      <c r="K27" s="599"/>
      <c r="L27" s="1057" t="s">
        <v>86</v>
      </c>
      <c r="M27" s="1058"/>
      <c r="N27" s="1058"/>
      <c r="O27" s="1058"/>
      <c r="P27" s="1058"/>
      <c r="Q27" s="1058"/>
      <c r="R27" s="1058"/>
      <c r="S27" s="1058"/>
      <c r="T27" s="1058"/>
      <c r="U27" s="1058"/>
      <c r="V27" s="1059"/>
    </row>
    <row r="28" spans="1:26" ht="13">
      <c r="A28" s="549" t="s">
        <v>528</v>
      </c>
      <c r="C28" s="561"/>
      <c r="D28" s="535" t="s">
        <v>88</v>
      </c>
      <c r="F28" s="1036"/>
      <c r="G28" s="1037"/>
      <c r="H28" s="549" t="s">
        <v>89</v>
      </c>
      <c r="I28" s="654"/>
      <c r="J28" s="601" t="s">
        <v>90</v>
      </c>
      <c r="K28" s="601"/>
      <c r="L28" s="597"/>
      <c r="V28" s="602"/>
    </row>
    <row r="29" spans="1:26">
      <c r="A29" s="549" t="s">
        <v>529</v>
      </c>
      <c r="C29" s="639"/>
      <c r="F29" s="1036"/>
      <c r="G29" s="1037"/>
      <c r="H29" s="549"/>
      <c r="I29" s="654"/>
      <c r="J29" s="601" t="s">
        <v>94</v>
      </c>
      <c r="K29" s="601"/>
      <c r="L29" s="597"/>
      <c r="V29" s="602"/>
    </row>
    <row r="30" spans="1:26">
      <c r="A30" s="644"/>
      <c r="B30" s="645"/>
      <c r="C30" s="655"/>
      <c r="D30" s="535" t="s">
        <v>95</v>
      </c>
      <c r="F30" s="609"/>
      <c r="G30" s="610"/>
      <c r="H30" s="549" t="s">
        <v>96</v>
      </c>
      <c r="I30" s="654"/>
      <c r="J30" s="601"/>
      <c r="K30" s="601"/>
      <c r="L30" s="597"/>
      <c r="V30" s="602"/>
    </row>
    <row r="31" spans="1:26" ht="13">
      <c r="A31" s="540" t="s">
        <v>97</v>
      </c>
      <c r="B31" s="640"/>
      <c r="C31" s="638"/>
      <c r="D31" s="535" t="s">
        <v>98</v>
      </c>
      <c r="F31" s="573" t="s">
        <v>99</v>
      </c>
      <c r="G31" s="572"/>
      <c r="H31" s="549" t="s">
        <v>89</v>
      </c>
      <c r="I31" s="654"/>
      <c r="J31" s="601" t="s">
        <v>100</v>
      </c>
      <c r="K31" s="601"/>
      <c r="L31" s="597"/>
      <c r="V31" s="602"/>
    </row>
    <row r="32" spans="1:26" ht="13">
      <c r="A32" s="549" t="s">
        <v>552</v>
      </c>
      <c r="C32" s="639"/>
      <c r="D32" s="535" t="s">
        <v>101</v>
      </c>
      <c r="F32" s="574"/>
      <c r="G32" s="611"/>
      <c r="H32" s="549" t="s">
        <v>102</v>
      </c>
      <c r="I32" s="654"/>
      <c r="J32" s="601" t="s">
        <v>530</v>
      </c>
      <c r="K32" s="601"/>
      <c r="L32" s="1060" t="s">
        <v>104</v>
      </c>
      <c r="M32" s="1061"/>
      <c r="N32" s="1061"/>
      <c r="O32" s="1061"/>
      <c r="P32" s="1061"/>
      <c r="Q32" s="1061"/>
      <c r="R32" s="1061"/>
      <c r="S32" s="1061"/>
      <c r="T32" s="1061"/>
      <c r="U32" s="1061"/>
      <c r="V32" s="1040"/>
    </row>
    <row r="33" spans="1:22">
      <c r="A33" s="644"/>
      <c r="B33" s="645"/>
      <c r="C33" s="646"/>
      <c r="D33" s="584"/>
      <c r="E33" s="645"/>
      <c r="F33" s="1046" t="s">
        <v>976</v>
      </c>
      <c r="G33" s="1047"/>
      <c r="H33" s="1046" t="s">
        <v>975</v>
      </c>
      <c r="I33" s="1047"/>
      <c r="J33" s="605" t="s">
        <v>105</v>
      </c>
      <c r="K33" s="605"/>
      <c r="L33" s="1050" t="s">
        <v>106</v>
      </c>
      <c r="M33" s="1051"/>
      <c r="N33" s="1051"/>
      <c r="O33" s="1051"/>
      <c r="P33" s="1051"/>
      <c r="Q33" s="1051"/>
      <c r="R33" s="1051"/>
      <c r="S33" s="1051"/>
      <c r="T33" s="1051"/>
      <c r="U33" s="1051"/>
      <c r="V33" s="1032"/>
    </row>
    <row r="39" spans="1:22" ht="34" customHeight="1"/>
    <row r="40" spans="1:22" ht="23.25" customHeight="1">
      <c r="A40" s="612" t="s">
        <v>947</v>
      </c>
      <c r="B40" s="593"/>
      <c r="C40" s="612" t="s">
        <v>603</v>
      </c>
      <c r="D40" s="592"/>
      <c r="F40" s="612" t="s">
        <v>941</v>
      </c>
      <c r="H40" s="612" t="s">
        <v>603</v>
      </c>
    </row>
    <row r="41" spans="1:22" ht="20">
      <c r="A41" s="612" t="s">
        <v>948</v>
      </c>
      <c r="B41" s="593"/>
      <c r="C41" s="612" t="s">
        <v>952</v>
      </c>
      <c r="D41" s="592"/>
      <c r="F41" s="612" t="s">
        <v>942</v>
      </c>
      <c r="H41" s="612" t="s">
        <v>952</v>
      </c>
    </row>
    <row r="42" spans="1:22" ht="20">
      <c r="A42" s="612" t="s">
        <v>949</v>
      </c>
      <c r="B42" s="593"/>
      <c r="C42" s="612" t="s">
        <v>952</v>
      </c>
      <c r="D42" s="592"/>
      <c r="F42" s="612" t="s">
        <v>943</v>
      </c>
      <c r="H42" s="612" t="s">
        <v>603</v>
      </c>
    </row>
    <row r="43" spans="1:22" ht="17.75" customHeight="1">
      <c r="A43" s="612" t="s">
        <v>950</v>
      </c>
      <c r="B43" s="593"/>
      <c r="C43" s="612" t="s">
        <v>603</v>
      </c>
      <c r="D43" s="592"/>
      <c r="F43" s="612" t="s">
        <v>944</v>
      </c>
      <c r="H43" s="612" t="s">
        <v>603</v>
      </c>
    </row>
    <row r="44" spans="1:22" ht="17.75" customHeight="1">
      <c r="A44" s="612" t="s">
        <v>951</v>
      </c>
      <c r="B44" s="593"/>
      <c r="C44" s="612" t="s">
        <v>603</v>
      </c>
      <c r="D44" s="592"/>
      <c r="F44" s="612" t="s">
        <v>946</v>
      </c>
      <c r="H44" s="612" t="s">
        <v>603</v>
      </c>
    </row>
    <row r="45" spans="1:22" ht="17.75" customHeight="1">
      <c r="F45" s="612" t="s">
        <v>945</v>
      </c>
      <c r="H45" s="612" t="s">
        <v>603</v>
      </c>
    </row>
    <row r="46" spans="1:22" ht="17.75" customHeight="1"/>
    <row r="47" spans="1:22" ht="17.75" customHeight="1"/>
  </sheetData>
  <mergeCells count="9">
    <mergeCell ref="F33:G33"/>
    <mergeCell ref="H33:I33"/>
    <mergeCell ref="L33:V33"/>
    <mergeCell ref="Q1:T1"/>
    <mergeCell ref="B25:C26"/>
    <mergeCell ref="L27:V27"/>
    <mergeCell ref="F28:G28"/>
    <mergeCell ref="F29:G29"/>
    <mergeCell ref="L32:V32"/>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Z57"/>
  <sheetViews>
    <sheetView topLeftCell="A25"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1" width="16.6328125" style="593" customWidth="1"/>
    <col min="12" max="12" width="14.8164062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87"/>
      <c r="I10" s="688"/>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973</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354</v>
      </c>
      <c r="C19" s="673" t="str">
        <f>IF(D19="","",VLOOKUP(B19,Data!$B$5:$L$439,2,FALSE))</f>
        <v>VFV5540</v>
      </c>
      <c r="D19" s="636">
        <v>4</v>
      </c>
      <c r="E19" s="675" t="s">
        <v>525</v>
      </c>
      <c r="F19" s="615">
        <f>IF(D19="","",VLOOKUP(B19,Data!$B$5:$L$439,11,FALSE))</f>
        <v>4274.5</v>
      </c>
      <c r="G19" s="621">
        <f t="shared" ref="G19:G24" si="0">IF(D19&gt;0,D19*F19,"-")</f>
        <v>17098</v>
      </c>
      <c r="H19" s="616" t="str">
        <f>IF(D19="","",VLOOKUP(B19,Data!$B$5:$D$439,3,FALSE))</f>
        <v>C/T</v>
      </c>
      <c r="I19" s="617" t="str">
        <f>IF(D19="","",VLOOKUP(B19,Data!$B$5:$M$439,12,FALSE))</f>
        <v>Indonesia</v>
      </c>
      <c r="J19" s="622" t="s">
        <v>974</v>
      </c>
      <c r="K19" s="618">
        <f>IF(D19="","",VLOOKUP(B19,Data!$B$5:$E$439,4,FALSE)*D19)</f>
        <v>1220</v>
      </c>
      <c r="L19" s="623">
        <f>IF(D19="","",VLOOKUP(B19,Data!$B$5:$F$439,5,FALSE)*D19)</f>
        <v>1048</v>
      </c>
      <c r="M19" s="621"/>
      <c r="N19" s="670"/>
      <c r="O19" s="624"/>
      <c r="P19" s="671"/>
      <c r="Q19" s="671"/>
      <c r="R19" s="624"/>
      <c r="S19" s="624"/>
      <c r="T19" s="624"/>
      <c r="U19" s="619">
        <f>IF(D19="","",VLOOKUP(B19,Data!$B$5:$J$439,9,FALSE)*D19)</f>
        <v>6.1360000000000001</v>
      </c>
      <c r="V19" s="619">
        <f>IF(D19="","",VLOOKUP(B19,Data!$B$5:$J$439,9,FALSE)*D19)</f>
        <v>6.1360000000000001</v>
      </c>
      <c r="W19" s="592"/>
      <c r="X19" s="592"/>
      <c r="Y19" s="592"/>
      <c r="Z19" s="592"/>
    </row>
    <row r="20" spans="1:26" s="625" customFormat="1" ht="20" customHeight="1">
      <c r="A20" s="614">
        <v>2</v>
      </c>
      <c r="B20" s="677" t="s">
        <v>358</v>
      </c>
      <c r="C20" s="673" t="str">
        <f>IF(D20="","",VLOOKUP(B20,Data!$B$5:$L$439,2,FALSE))</f>
        <v>VFV5550</v>
      </c>
      <c r="D20" s="636">
        <v>6</v>
      </c>
      <c r="E20" s="675"/>
      <c r="F20" s="615">
        <f>IF(D20="","",VLOOKUP(B20,Data!$B$5:$L$439,11,FALSE))</f>
        <v>4274.57</v>
      </c>
      <c r="G20" s="621">
        <f>IF(D20&gt;0,D20*F20,"-")</f>
        <v>25647.42</v>
      </c>
      <c r="H20" s="616" t="str">
        <f>IF(D20="","",VLOOKUP(B20,Data!$B$5:$D$439,3,FALSE))</f>
        <v>C/T</v>
      </c>
      <c r="I20" s="617" t="str">
        <f>IF(D20="","",VLOOKUP(B20,Data!$B$5:$M$439,12,FALSE))</f>
        <v>Indonesia</v>
      </c>
      <c r="J20" s="622" t="s">
        <v>974</v>
      </c>
      <c r="K20" s="618">
        <f>IF(D20="","",VLOOKUP(B20,Data!$B$5:$E$439,4,FALSE)*D20)</f>
        <v>1830</v>
      </c>
      <c r="L20" s="623">
        <f>IF(D20="","",VLOOKUP(B20,Data!$B$5:$F$439,5,FALSE)*D20)</f>
        <v>1572</v>
      </c>
      <c r="M20" s="621"/>
      <c r="N20" s="670"/>
      <c r="O20" s="624"/>
      <c r="P20" s="671"/>
      <c r="Q20" s="671"/>
      <c r="R20" s="624"/>
      <c r="S20" s="624"/>
      <c r="T20" s="624"/>
      <c r="U20" s="619">
        <f>IF(D20="","",VLOOKUP(B20,Data!$B$5:$J$439,9,FALSE)*D20)</f>
        <v>9.2040000000000006</v>
      </c>
      <c r="V20" s="619">
        <f>IF(D20="","",VLOOKUP(B20,Data!$B$5:$J$439,9,FALSE)*D20)</f>
        <v>9.2040000000000006</v>
      </c>
      <c r="W20" s="592"/>
      <c r="X20" s="592"/>
      <c r="Y20" s="592"/>
      <c r="Z20" s="592"/>
    </row>
    <row r="21" spans="1:26" s="625" customFormat="1" ht="20" customHeight="1">
      <c r="A21" s="614">
        <v>3</v>
      </c>
      <c r="B21" s="677" t="s">
        <v>536</v>
      </c>
      <c r="C21" s="673" t="e">
        <f>IF(D21="","",VLOOKUP(B21,Data!$B$5:$L$439,2,FALSE))</f>
        <v>#N/A</v>
      </c>
      <c r="D21" s="636">
        <v>1</v>
      </c>
      <c r="E21" s="675" t="s">
        <v>526</v>
      </c>
      <c r="F21" s="615" t="e">
        <f>IF(D21="","",VLOOKUP(B21,Data!$B$5:$L$439,11,FALSE))</f>
        <v>#N/A</v>
      </c>
      <c r="G21" s="621" t="e">
        <f>IF(D21&gt;0,D21*F21,"-")</f>
        <v>#N/A</v>
      </c>
      <c r="H21" s="616" t="e">
        <f>IF(D21="","",VLOOKUP(B21,Data!$B$5:$D$439,3,FALSE))</f>
        <v>#N/A</v>
      </c>
      <c r="I21" s="617" t="e">
        <f>IF(D21="","",VLOOKUP(B21,Data!$B$5:$M$439,12,FALSE))</f>
        <v>#N/A</v>
      </c>
      <c r="J21" s="622" t="s">
        <v>974</v>
      </c>
      <c r="K21" s="618" t="e">
        <f>IF(D21="","",VLOOKUP(B21,Data!$B$5:$E$439,4,FALSE)*D21)</f>
        <v>#N/A</v>
      </c>
      <c r="L21" s="623" t="e">
        <f>IF(D21="","",VLOOKUP(B21,Data!$B$5:$F$439,5,FALSE)*D21)</f>
        <v>#N/A</v>
      </c>
      <c r="M21" s="621"/>
      <c r="N21" s="670"/>
      <c r="O21" s="624"/>
      <c r="P21" s="671"/>
      <c r="Q21" s="671"/>
      <c r="R21" s="624"/>
      <c r="S21" s="624"/>
      <c r="T21" s="624"/>
      <c r="U21" s="619" t="e">
        <f>IF(D21="","",VLOOKUP(B21,Data!$B$5:$J$439,9,FALSE)*D21)</f>
        <v>#N/A</v>
      </c>
      <c r="V21" s="619" t="e">
        <f>IF(D21="","",VLOOKUP(B21,Data!$B$5:$J$439,9,FALSE)*D21)</f>
        <v>#N/A</v>
      </c>
      <c r="W21" s="592"/>
      <c r="X21" s="592"/>
      <c r="Y21" s="592"/>
      <c r="Z21" s="592"/>
    </row>
    <row r="22" spans="1:26" s="625" customFormat="1" ht="20" customHeight="1">
      <c r="A22" s="614">
        <v>4</v>
      </c>
      <c r="B22" s="677" t="s">
        <v>387</v>
      </c>
      <c r="C22" s="673" t="str">
        <f>IF(D22="","",VLOOKUP(B22,Data!$B$5:$L$439,2,FALSE))</f>
        <v>VFV5560</v>
      </c>
      <c r="D22" s="636">
        <v>13</v>
      </c>
      <c r="E22" s="676"/>
      <c r="F22" s="615">
        <f>IF(D22="","",VLOOKUP(B22,Data!$B$5:$L$439,11,FALSE))</f>
        <v>4224.12</v>
      </c>
      <c r="G22" s="621">
        <f>IF(D22&gt;0,D22*F22,"-")</f>
        <v>54913.56</v>
      </c>
      <c r="H22" s="616" t="str">
        <f>IF(D22="","",VLOOKUP(B22,Data!$B$5:$D$439,3,FALSE))</f>
        <v>C/T</v>
      </c>
      <c r="I22" s="617" t="str">
        <f>IF(D22="","",VLOOKUP(B22,Data!$B$5:$M$439,12,FALSE))</f>
        <v>Indonesia</v>
      </c>
      <c r="J22" s="622" t="s">
        <v>974</v>
      </c>
      <c r="K22" s="618">
        <f>IF(D22="","",VLOOKUP(B22,Data!$B$5:$E$439,4,FALSE)*D22)</f>
        <v>3848</v>
      </c>
      <c r="L22" s="623">
        <f>IF(D22="","",VLOOKUP(B22,Data!$B$5:$F$439,5,FALSE)*D22)</f>
        <v>3380</v>
      </c>
      <c r="M22" s="621"/>
      <c r="N22" s="670"/>
      <c r="O22" s="624"/>
      <c r="P22" s="671"/>
      <c r="Q22" s="671"/>
      <c r="R22" s="624"/>
      <c r="S22" s="624"/>
      <c r="T22" s="624"/>
      <c r="U22" s="619">
        <f>IF(D22="","",VLOOKUP(B22,Data!$B$5:$J$439,9,FALSE)*D22)</f>
        <v>19.942</v>
      </c>
      <c r="V22" s="619">
        <f>IF(D22="","",VLOOKUP(B22,Data!$B$5:$J$439,9,FALSE)*D22)</f>
        <v>19.942</v>
      </c>
      <c r="W22" s="592"/>
      <c r="X22" s="592"/>
      <c r="Y22" s="592"/>
      <c r="Z22" s="592"/>
    </row>
    <row r="23" spans="1:26" s="625" customFormat="1" ht="20" customHeight="1">
      <c r="A23" s="614">
        <v>5</v>
      </c>
      <c r="B23" s="677" t="s">
        <v>389</v>
      </c>
      <c r="C23" s="673" t="str">
        <f>IF(D23="","",VLOOKUP(B23,Data!$B$5:$L$439,2,FALSE))</f>
        <v>VFV5570</v>
      </c>
      <c r="D23" s="636">
        <v>6</v>
      </c>
      <c r="E23" s="676" t="s">
        <v>962</v>
      </c>
      <c r="F23" s="615">
        <f>IF(D23="","",VLOOKUP(B23,Data!$B$5:$L$439,11,FALSE))</f>
        <v>4224.12</v>
      </c>
      <c r="G23" s="621">
        <f t="shared" si="0"/>
        <v>25344.720000000001</v>
      </c>
      <c r="H23" s="616" t="str">
        <f>IF(D23="","",VLOOKUP(B23,Data!$B$5:$D$439,3,FALSE))</f>
        <v>C/T</v>
      </c>
      <c r="I23" s="617" t="str">
        <f>IF(D23="","",VLOOKUP(B23,Data!$B$5:$M$439,12,FALSE))</f>
        <v>Indonesia</v>
      </c>
      <c r="J23" s="622" t="s">
        <v>974</v>
      </c>
      <c r="K23" s="618">
        <f>IF(D23="","",VLOOKUP(B23,Data!$B$5:$E$439,4,FALSE)*D23)</f>
        <v>1776</v>
      </c>
      <c r="L23" s="623">
        <f>IF(D23="","",VLOOKUP(B23,Data!$B$5:$F$439,5,FALSE)*D23)</f>
        <v>1560</v>
      </c>
      <c r="M23" s="621"/>
      <c r="N23" s="670"/>
      <c r="O23" s="624"/>
      <c r="P23" s="671"/>
      <c r="Q23" s="671"/>
      <c r="R23" s="624"/>
      <c r="S23" s="624"/>
      <c r="T23" s="624"/>
      <c r="U23" s="619">
        <f>IF(D23="","",VLOOKUP(B23,Data!$B$5:$J$439,9,FALSE)*D23)</f>
        <v>9.2040000000000006</v>
      </c>
      <c r="V23" s="619">
        <f>IF(D23="","",VLOOKUP(B23,Data!$B$5:$J$439,9,FALSE)*D23)</f>
        <v>9.2040000000000006</v>
      </c>
      <c r="W23" s="592"/>
      <c r="X23" s="592"/>
      <c r="Y23" s="592"/>
      <c r="Z23" s="592"/>
    </row>
    <row r="24" spans="1:26" s="625" customFormat="1" ht="20" customHeight="1">
      <c r="A24" s="614">
        <v>6</v>
      </c>
      <c r="B24" s="677" t="s">
        <v>398</v>
      </c>
      <c r="C24" s="673" t="str">
        <f>IF(D24="","",VLOOKUP(B24,Data!$B$5:$L$439,2,FALSE))</f>
        <v>VFV5580</v>
      </c>
      <c r="D24" s="636">
        <v>5</v>
      </c>
      <c r="E24" s="676"/>
      <c r="F24" s="615">
        <f>IF(D24="","",VLOOKUP(B24,Data!$B$5:$L$439,11,FALSE))</f>
        <v>4347.66</v>
      </c>
      <c r="G24" s="621">
        <f t="shared" si="0"/>
        <v>21738.3</v>
      </c>
      <c r="H24" s="616" t="str">
        <f>IF(D24="","",VLOOKUP(B24,Data!$B$5:$D$439,3,FALSE))</f>
        <v>C/T</v>
      </c>
      <c r="I24" s="617" t="str">
        <f>IF(D24="","",VLOOKUP(B24,Data!$B$5:$M$439,12,FALSE))</f>
        <v>Indonesia</v>
      </c>
      <c r="J24" s="622" t="s">
        <v>974</v>
      </c>
      <c r="K24" s="618">
        <f>IF(D24="","",VLOOKUP(B24,Data!$B$5:$E$439,4,FALSE)*D24)</f>
        <v>1590</v>
      </c>
      <c r="L24" s="623">
        <f>IF(D24="","",VLOOKUP(B24,Data!$B$5:$F$439,5,FALSE)*D24)</f>
        <v>1410</v>
      </c>
      <c r="M24" s="621"/>
      <c r="N24" s="670"/>
      <c r="O24" s="624"/>
      <c r="P24" s="671"/>
      <c r="Q24" s="671"/>
      <c r="R24" s="624"/>
      <c r="S24" s="624"/>
      <c r="T24" s="624"/>
      <c r="U24" s="619">
        <f>IF(D24="","",VLOOKUP(B24,Data!$B$5:$J$439,9,FALSE)*D24)</f>
        <v>9.0300000000000011</v>
      </c>
      <c r="V24" s="619">
        <f>IF(D24="","",VLOOKUP(B24,Data!$B$5:$J$439,9,FALSE)*D24)</f>
        <v>9.0300000000000011</v>
      </c>
      <c r="W24" s="592"/>
      <c r="X24" s="592"/>
      <c r="Y24" s="592"/>
      <c r="Z24" s="592"/>
    </row>
    <row r="25" spans="1:26" s="625" customFormat="1" ht="20" customHeight="1">
      <c r="A25" s="614">
        <v>7</v>
      </c>
      <c r="B25" s="677" t="s">
        <v>400</v>
      </c>
      <c r="C25" s="673" t="str">
        <f>IF(D25="","",VLOOKUP(B25,Data!$B$5:$L$439,2,FALSE))</f>
        <v>VFV5590</v>
      </c>
      <c r="D25" s="636">
        <v>5</v>
      </c>
      <c r="E25" s="675"/>
      <c r="F25" s="615">
        <f>IF(D25="","",VLOOKUP(B25,Data!$B$5:$L$439,11,FALSE))</f>
        <v>4347.5600000000004</v>
      </c>
      <c r="G25" s="621">
        <f>IF(D25&gt;0,D25*F25,"-")</f>
        <v>21737.800000000003</v>
      </c>
      <c r="H25" s="616" t="str">
        <f>IF(D25="","",VLOOKUP(B25,Data!$B$5:$D$439,3,FALSE))</f>
        <v>C/T</v>
      </c>
      <c r="I25" s="617" t="str">
        <f>IF(D25="","",VLOOKUP(B25,Data!$B$5:$M$439,12,FALSE))</f>
        <v>Indonesia</v>
      </c>
      <c r="J25" s="622" t="s">
        <v>974</v>
      </c>
      <c r="K25" s="618">
        <f>IF(D25="","",VLOOKUP(B25,Data!$B$5:$E$439,4,FALSE)*D25)</f>
        <v>1590</v>
      </c>
      <c r="L25" s="623">
        <f>IF(D25="","",VLOOKUP(B25,Data!$B$5:$F$439,5,FALSE)*D25)</f>
        <v>1410</v>
      </c>
      <c r="M25" s="621"/>
      <c r="N25" s="670"/>
      <c r="O25" s="624"/>
      <c r="P25" s="671"/>
      <c r="Q25" s="671"/>
      <c r="R25" s="624"/>
      <c r="S25" s="624"/>
      <c r="T25" s="624"/>
      <c r="U25" s="619">
        <f>IF(D25="","",VLOOKUP(B25,Data!$B$5:$J$439,9,FALSE)*D25)</f>
        <v>9.0300000000000011</v>
      </c>
      <c r="V25" s="619">
        <f>IF(D25="","",VLOOKUP(B25,Data!$B$5:$J$439,9,FALSE)*D25)</f>
        <v>9.0300000000000011</v>
      </c>
      <c r="W25" s="592"/>
      <c r="X25" s="592"/>
      <c r="Y25" s="592"/>
      <c r="Z25" s="592"/>
    </row>
    <row r="26" spans="1:26" s="625" customFormat="1" ht="20" customHeight="1">
      <c r="A26" s="614">
        <v>8</v>
      </c>
      <c r="B26" s="677" t="s">
        <v>660</v>
      </c>
      <c r="C26" s="673" t="str">
        <f>IF(D26="","",VLOOKUP(B26,Data!$B$5:$L$439,2,FALSE))</f>
        <v>VAN1280</v>
      </c>
      <c r="D26" s="636">
        <v>45</v>
      </c>
      <c r="E26" s="675"/>
      <c r="F26" s="615">
        <f>IF(D26="","",VLOOKUP(B26,Data!$B$5:$L$439,11,FALSE))</f>
        <v>2162.66</v>
      </c>
      <c r="G26" s="621">
        <f>IF(D26&gt;0,D26*F26,"-")</f>
        <v>97319.7</v>
      </c>
      <c r="H26" s="616" t="str">
        <f>IF(D26="","",VLOOKUP(B26,Data!$B$5:$D$439,3,FALSE))</f>
        <v>C/T</v>
      </c>
      <c r="I26" s="617" t="str">
        <f>IF(D26="","",VLOOKUP(B26,Data!$B$5:$M$439,12,FALSE))</f>
        <v>Indonesia</v>
      </c>
      <c r="J26" s="622" t="s">
        <v>974</v>
      </c>
      <c r="K26" s="618">
        <f>IF(D26="","",VLOOKUP(B26,Data!$B$5:$E$439,4,FALSE)*D26)</f>
        <v>11790</v>
      </c>
      <c r="L26" s="623">
        <f>IF(D26="","",VLOOKUP(B26,Data!$B$5:$F$439,5,FALSE)*D26)</f>
        <v>10665</v>
      </c>
      <c r="M26" s="621"/>
      <c r="N26" s="670"/>
      <c r="O26" s="624"/>
      <c r="P26" s="671"/>
      <c r="Q26" s="671"/>
      <c r="R26" s="624"/>
      <c r="S26" s="624"/>
      <c r="T26" s="624"/>
      <c r="U26" s="619">
        <f>IF(D26="","",VLOOKUP(B26,Data!$B$5:$J$439,9,FALSE)*D26)</f>
        <v>66.959999999999994</v>
      </c>
      <c r="V26" s="619">
        <f>IF(D26="","",VLOOKUP(B26,Data!$B$5:$J$439,9,FALSE)*D26)</f>
        <v>66.959999999999994</v>
      </c>
      <c r="W26" s="592"/>
      <c r="X26" s="592"/>
      <c r="Y26" s="592"/>
      <c r="Z26" s="592"/>
    </row>
    <row r="27" spans="1:26" s="625" customFormat="1" ht="20" customHeight="1">
      <c r="A27" s="614"/>
      <c r="B27" s="677"/>
      <c r="C27" s="673" t="str">
        <f>IF(D27="","",VLOOKUP(B27,Data!$B$5:$L$439,2,FALSE))</f>
        <v/>
      </c>
      <c r="D27" s="636"/>
      <c r="E27" s="675"/>
      <c r="F27" s="615" t="str">
        <f>IF(D27="","",VLOOKUP(B27,Data!$B$5:$L$439,11,FALSE))</f>
        <v/>
      </c>
      <c r="G27" s="621" t="str">
        <f>IF(D27&gt;0,D27*F27,"-")</f>
        <v>-</v>
      </c>
      <c r="H27" s="616" t="str">
        <f>IF(D27="","",VLOOKUP(B27,Data!$B$5:$D$439,3,FALSE))</f>
        <v/>
      </c>
      <c r="I27" s="617" t="str">
        <f>IF(D27="","",VLOOKUP(B27,Data!$B$5:$M$439,12,FALSE))</f>
        <v/>
      </c>
      <c r="J27" s="622"/>
      <c r="K27" s="618" t="str">
        <f>IF(D27="","",VLOOKUP(B27,Data!$B$5:$E$439,4,FALSE)*D27)</f>
        <v/>
      </c>
      <c r="L27" s="623" t="str">
        <f>IF(D27="","",VLOOKUP(B27,Data!$B$5:$F$439,5,FALSE)*D27)</f>
        <v/>
      </c>
      <c r="M27" s="621"/>
      <c r="N27" s="670"/>
      <c r="O27" s="624"/>
      <c r="P27" s="671"/>
      <c r="Q27" s="671"/>
      <c r="R27" s="624"/>
      <c r="S27" s="624"/>
      <c r="T27" s="624"/>
      <c r="U27" s="619" t="str">
        <f>IF(D27="","",VLOOKUP(B27,Data!$B$5:$J$439,9,FALSE)*D27)</f>
        <v/>
      </c>
      <c r="V27" s="619" t="str">
        <f>IF(D27="","",VLOOKUP(B27,Data!$B$5:$J$439,9,FALSE)*D27)</f>
        <v/>
      </c>
      <c r="W27" s="592"/>
      <c r="X27" s="592"/>
      <c r="Y27" s="592"/>
      <c r="Z27" s="592"/>
    </row>
    <row r="28" spans="1:26" s="625" customFormat="1" ht="23" customHeight="1">
      <c r="A28" s="614"/>
      <c r="B28" s="680"/>
      <c r="C28" s="623" t="str">
        <f>IF(D28="","",VLOOKUP(B28,Data!$B$5:$L$439,2,FALSE))</f>
        <v/>
      </c>
      <c r="D28" s="620"/>
      <c r="E28" s="626"/>
      <c r="F28" s="630"/>
      <c r="G28" s="630"/>
      <c r="H28" s="630"/>
      <c r="I28" s="626"/>
      <c r="J28" s="626"/>
      <c r="K28" s="630"/>
      <c r="L28" s="630"/>
      <c r="M28" s="630"/>
      <c r="N28" s="631"/>
      <c r="O28" s="632"/>
      <c r="P28" s="633"/>
      <c r="Q28" s="632"/>
      <c r="R28" s="632"/>
      <c r="S28" s="633"/>
      <c r="T28" s="634"/>
      <c r="U28" s="633"/>
      <c r="V28" s="635"/>
      <c r="Y28" s="592"/>
    </row>
    <row r="29" spans="1:26" s="625" customFormat="1" ht="20" customHeight="1">
      <c r="A29" s="614"/>
      <c r="B29" s="1053" t="s">
        <v>979</v>
      </c>
      <c r="C29" s="1054"/>
      <c r="D29" s="666">
        <f>SUM(D18:D27)</f>
        <v>85</v>
      </c>
      <c r="E29" s="627"/>
      <c r="F29" s="628"/>
      <c r="G29" s="628" t="e">
        <f>SUM(G18:G28)</f>
        <v>#N/A</v>
      </c>
      <c r="H29" s="626"/>
      <c r="I29" s="626"/>
      <c r="J29" s="626"/>
      <c r="K29" s="628" t="e">
        <f>SUM(K18:K27)</f>
        <v>#N/A</v>
      </c>
      <c r="L29" s="628" t="e">
        <f>SUM(L18:L27)</f>
        <v>#N/A</v>
      </c>
      <c r="M29" s="628"/>
      <c r="N29" s="628"/>
      <c r="O29" s="628">
        <f>SUM(O16:O28)</f>
        <v>0</v>
      </c>
      <c r="P29" s="628"/>
      <c r="Q29" s="628"/>
      <c r="R29" s="628"/>
      <c r="S29" s="628"/>
      <c r="T29" s="628"/>
      <c r="U29" s="628"/>
      <c r="V29" s="629" t="e">
        <f>SUM(V18:V27)</f>
        <v>#N/A</v>
      </c>
      <c r="Y29" s="592"/>
    </row>
    <row r="30" spans="1:26" ht="20" customHeight="1">
      <c r="A30" s="614"/>
      <c r="B30" s="1055"/>
      <c r="C30" s="1056"/>
      <c r="D30" s="664"/>
      <c r="E30" s="644"/>
      <c r="F30" s="607" t="s">
        <v>534</v>
      </c>
      <c r="G30" s="604"/>
      <c r="H30" s="663"/>
      <c r="I30" s="663"/>
      <c r="J30" s="663"/>
      <c r="K30" s="608"/>
      <c r="L30" s="604"/>
      <c r="M30" s="646"/>
      <c r="N30" s="645"/>
      <c r="O30" s="645"/>
      <c r="P30" s="645"/>
      <c r="Q30" s="645"/>
      <c r="R30" s="645"/>
      <c r="S30" s="645"/>
      <c r="T30" s="646"/>
      <c r="U30" s="646"/>
      <c r="V30" s="606"/>
    </row>
    <row r="31" spans="1:26" ht="13">
      <c r="A31" s="540" t="s">
        <v>527</v>
      </c>
      <c r="B31" s="541"/>
      <c r="C31" s="536"/>
      <c r="D31" s="665" t="s">
        <v>82</v>
      </c>
      <c r="E31" s="640"/>
      <c r="F31" s="569" t="s">
        <v>83</v>
      </c>
      <c r="G31" s="571"/>
      <c r="H31" s="642" t="s">
        <v>84</v>
      </c>
      <c r="I31" s="653"/>
      <c r="J31" s="599" t="s">
        <v>85</v>
      </c>
      <c r="K31" s="599"/>
      <c r="L31" s="1057" t="s">
        <v>86</v>
      </c>
      <c r="M31" s="1058"/>
      <c r="N31" s="1058"/>
      <c r="O31" s="1058"/>
      <c r="P31" s="1058"/>
      <c r="Q31" s="1058"/>
      <c r="R31" s="1058"/>
      <c r="S31" s="1058"/>
      <c r="T31" s="1058"/>
      <c r="U31" s="1058"/>
      <c r="V31" s="1059"/>
    </row>
    <row r="32" spans="1:26" ht="13">
      <c r="A32" s="549" t="s">
        <v>528</v>
      </c>
      <c r="C32" s="561"/>
      <c r="D32" s="535" t="s">
        <v>88</v>
      </c>
      <c r="F32" s="1036"/>
      <c r="G32" s="1037"/>
      <c r="H32" s="549" t="s">
        <v>89</v>
      </c>
      <c r="I32" s="654"/>
      <c r="J32" s="601" t="s">
        <v>90</v>
      </c>
      <c r="K32" s="601"/>
      <c r="L32" s="597"/>
      <c r="V32" s="602"/>
    </row>
    <row r="33" spans="1:22">
      <c r="A33" s="549" t="s">
        <v>529</v>
      </c>
      <c r="C33" s="639"/>
      <c r="F33" s="1036"/>
      <c r="G33" s="1037"/>
      <c r="H33" s="549"/>
      <c r="I33" s="654"/>
      <c r="J33" s="601" t="s">
        <v>94</v>
      </c>
      <c r="K33" s="601"/>
      <c r="L33" s="597"/>
      <c r="V33" s="602"/>
    </row>
    <row r="34" spans="1:22">
      <c r="A34" s="644"/>
      <c r="B34" s="645"/>
      <c r="C34" s="655"/>
      <c r="D34" s="535" t="s">
        <v>95</v>
      </c>
      <c r="F34" s="609"/>
      <c r="G34" s="610"/>
      <c r="H34" s="549" t="s">
        <v>96</v>
      </c>
      <c r="I34" s="654"/>
      <c r="J34" s="601"/>
      <c r="K34" s="601"/>
      <c r="L34" s="597"/>
      <c r="V34" s="602"/>
    </row>
    <row r="35" spans="1:22" ht="13">
      <c r="A35" s="540" t="s">
        <v>97</v>
      </c>
      <c r="B35" s="640"/>
      <c r="C35" s="638"/>
      <c r="D35" s="535" t="s">
        <v>98</v>
      </c>
      <c r="F35" s="573" t="s">
        <v>99</v>
      </c>
      <c r="G35" s="572"/>
      <c r="H35" s="549" t="s">
        <v>89</v>
      </c>
      <c r="I35" s="654"/>
      <c r="J35" s="601" t="s">
        <v>100</v>
      </c>
      <c r="K35" s="601"/>
      <c r="L35" s="597"/>
      <c r="V35" s="602"/>
    </row>
    <row r="36" spans="1:22" ht="13">
      <c r="A36" s="549" t="s">
        <v>552</v>
      </c>
      <c r="C36" s="639"/>
      <c r="D36" s="535" t="s">
        <v>101</v>
      </c>
      <c r="F36" s="574"/>
      <c r="G36" s="611"/>
      <c r="H36" s="549" t="s">
        <v>102</v>
      </c>
      <c r="I36" s="654"/>
      <c r="J36" s="601" t="s">
        <v>530</v>
      </c>
      <c r="K36" s="601"/>
      <c r="L36" s="1060" t="s">
        <v>104</v>
      </c>
      <c r="M36" s="1061"/>
      <c r="N36" s="1061"/>
      <c r="O36" s="1061"/>
      <c r="P36" s="1061"/>
      <c r="Q36" s="1061"/>
      <c r="R36" s="1061"/>
      <c r="S36" s="1061"/>
      <c r="T36" s="1061"/>
      <c r="U36" s="1061"/>
      <c r="V36" s="1040"/>
    </row>
    <row r="37" spans="1:22">
      <c r="A37" s="644"/>
      <c r="B37" s="645"/>
      <c r="C37" s="646"/>
      <c r="D37" s="584"/>
      <c r="E37" s="645"/>
      <c r="F37" s="1046" t="s">
        <v>982</v>
      </c>
      <c r="G37" s="1047"/>
      <c r="H37" s="1046" t="s">
        <v>981</v>
      </c>
      <c r="I37" s="1047"/>
      <c r="J37" s="605" t="s">
        <v>105</v>
      </c>
      <c r="K37" s="605"/>
      <c r="L37" s="1050" t="s">
        <v>106</v>
      </c>
      <c r="M37" s="1051"/>
      <c r="N37" s="1051"/>
      <c r="O37" s="1051"/>
      <c r="P37" s="1051"/>
      <c r="Q37" s="1051"/>
      <c r="R37" s="1051"/>
      <c r="S37" s="1051"/>
      <c r="T37" s="1051"/>
      <c r="U37" s="1051"/>
      <c r="V37" s="1032"/>
    </row>
    <row r="43" spans="1:22" ht="34" customHeight="1"/>
    <row r="44" spans="1:22" ht="23.25" customHeight="1">
      <c r="A44" s="612" t="s">
        <v>947</v>
      </c>
      <c r="B44" s="593"/>
      <c r="C44" s="612" t="s">
        <v>603</v>
      </c>
      <c r="D44" s="592"/>
      <c r="F44" s="612" t="s">
        <v>941</v>
      </c>
      <c r="H44" s="612" t="s">
        <v>603</v>
      </c>
    </row>
    <row r="45" spans="1:22" ht="20">
      <c r="A45" s="612" t="s">
        <v>948</v>
      </c>
      <c r="B45" s="593"/>
      <c r="C45" s="612" t="s">
        <v>952</v>
      </c>
      <c r="D45" s="592"/>
      <c r="F45" s="612" t="s">
        <v>942</v>
      </c>
      <c r="H45" s="612" t="s">
        <v>952</v>
      </c>
    </row>
    <row r="46" spans="1:22" ht="20">
      <c r="A46" s="612" t="s">
        <v>949</v>
      </c>
      <c r="B46" s="593"/>
      <c r="C46" s="612" t="s">
        <v>952</v>
      </c>
      <c r="D46" s="592"/>
      <c r="F46" s="612" t="s">
        <v>943</v>
      </c>
      <c r="H46" s="612" t="s">
        <v>603</v>
      </c>
    </row>
    <row r="47" spans="1:22" ht="17.75" customHeight="1">
      <c r="A47" s="612" t="s">
        <v>950</v>
      </c>
      <c r="B47" s="593"/>
      <c r="C47" s="612" t="s">
        <v>603</v>
      </c>
      <c r="D47" s="592"/>
      <c r="F47" s="612" t="s">
        <v>944</v>
      </c>
      <c r="H47" s="612" t="s">
        <v>603</v>
      </c>
    </row>
    <row r="48" spans="1:22" ht="17.75" customHeight="1">
      <c r="A48" s="612" t="s">
        <v>951</v>
      </c>
      <c r="B48" s="593"/>
      <c r="C48" s="612" t="s">
        <v>603</v>
      </c>
      <c r="D48" s="592"/>
      <c r="F48" s="612" t="s">
        <v>946</v>
      </c>
      <c r="H48" s="612" t="s">
        <v>603</v>
      </c>
    </row>
    <row r="49" spans="2:8" ht="17.75" customHeight="1">
      <c r="F49" s="612" t="s">
        <v>945</v>
      </c>
      <c r="H49" s="612" t="s">
        <v>603</v>
      </c>
    </row>
    <row r="50" spans="2:8" ht="17.75" customHeight="1"/>
    <row r="51" spans="2:8" ht="17.75" customHeight="1"/>
    <row r="56" spans="2:8">
      <c r="B56" s="592">
        <v>2682037100</v>
      </c>
    </row>
    <row r="57" spans="2:8">
      <c r="B57" s="592">
        <v>2680429080</v>
      </c>
    </row>
  </sheetData>
  <mergeCells count="9">
    <mergeCell ref="F37:G37"/>
    <mergeCell ref="H37:I37"/>
    <mergeCell ref="L37:V37"/>
    <mergeCell ref="Q1:T1"/>
    <mergeCell ref="B29:C30"/>
    <mergeCell ref="L31:V31"/>
    <mergeCell ref="F32:G32"/>
    <mergeCell ref="F33:G33"/>
    <mergeCell ref="L36:V36"/>
  </mergeCells>
  <printOptions horizontalCentered="1"/>
  <pageMargins left="0.15748031496062992" right="0" top="0.11811023622047245" bottom="0.15748031496062992" header="0.51181102362204722" footer="0.19685039370078741"/>
  <pageSetup paperSize="9" scale="67" firstPageNumber="4294963191" fitToHeight="2" orientation="landscape" horizontalDpi="4294967295" verticalDpi="4294967295"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Z50"/>
  <sheetViews>
    <sheetView topLeftCell="A13"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87"/>
      <c r="I10" s="688"/>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973</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661</v>
      </c>
      <c r="C19" s="673" t="str">
        <f>IF(D19="","",VLOOKUP(B19,Data!$B$5:$L$439,2,FALSE))</f>
        <v>VAN1290</v>
      </c>
      <c r="D19" s="636">
        <v>91</v>
      </c>
      <c r="E19" s="675" t="s">
        <v>525</v>
      </c>
      <c r="F19" s="615">
        <f>IF(D19="","",VLOOKUP(B19,Data!$B$5:$L$439,11,FALSE))</f>
        <v>2162.66</v>
      </c>
      <c r="G19" s="621">
        <f>IF(D19&gt;0,D19*F19,"-")</f>
        <v>196802.06</v>
      </c>
      <c r="H19" s="616" t="str">
        <f>IF(D19="","",VLOOKUP(B19,Data!$B$5:$D$439,3,FALSE))</f>
        <v>C/T</v>
      </c>
      <c r="I19" s="617" t="str">
        <f>IF(D19="","",VLOOKUP(B19,Data!$B$5:$M$439,12,FALSE))</f>
        <v>Indonesia</v>
      </c>
      <c r="J19" s="622" t="s">
        <v>974</v>
      </c>
      <c r="K19" s="618">
        <f>IF(D19="","",VLOOKUP(B19,Data!$B$5:$E$439,4,FALSE)*D19)</f>
        <v>23842</v>
      </c>
      <c r="L19" s="623">
        <f>IF(D19="","",VLOOKUP(B19,Data!$B$5:$F$439,5,FALSE)*D19)</f>
        <v>21567</v>
      </c>
      <c r="M19" s="621"/>
      <c r="N19" s="670"/>
      <c r="O19" s="624"/>
      <c r="P19" s="671"/>
      <c r="Q19" s="671"/>
      <c r="R19" s="624"/>
      <c r="S19" s="624"/>
      <c r="T19" s="624"/>
      <c r="U19" s="619">
        <f>IF(D19="","",VLOOKUP(B19,Data!$B$5:$J$439,9,FALSE)*D19)</f>
        <v>135.40799999999999</v>
      </c>
      <c r="V19" s="619">
        <f>IF(D19="","",VLOOKUP(B19,Data!$B$5:$J$439,9,FALSE)*D19)</f>
        <v>135.40799999999999</v>
      </c>
      <c r="W19" s="592"/>
      <c r="X19" s="592"/>
      <c r="Y19" s="592"/>
      <c r="Z19" s="592"/>
    </row>
    <row r="20" spans="1:26" s="625" customFormat="1" ht="20" customHeight="1">
      <c r="A20" s="614">
        <v>2</v>
      </c>
      <c r="B20" s="677" t="s">
        <v>933</v>
      </c>
      <c r="C20" s="673" t="str">
        <f>IF(D20="","",VLOOKUP(B20,Data!$B$5:$L$439,2,FALSE))</f>
        <v>VEH3640</v>
      </c>
      <c r="D20" s="636">
        <v>6</v>
      </c>
      <c r="E20" s="675"/>
      <c r="F20" s="615">
        <f>IF(D20="","",VLOOKUP(B20,Data!$B$5:$L$439,11,FALSE))</f>
        <v>2539.81</v>
      </c>
      <c r="G20" s="621">
        <f t="shared" ref="G20:G25" si="0">IF(D20&gt;0,D20*F20,"-")</f>
        <v>15238.86</v>
      </c>
      <c r="H20" s="616" t="str">
        <f>IF(D20="","",VLOOKUP(B20,Data!$B$5:$D$439,3,FALSE))</f>
        <v>C/T</v>
      </c>
      <c r="I20" s="617" t="str">
        <f>IF(D20="","",VLOOKUP(B20,Data!$B$5:$M$439,12,FALSE))</f>
        <v>Indonesia</v>
      </c>
      <c r="J20" s="622" t="s">
        <v>974</v>
      </c>
      <c r="K20" s="618">
        <f>IF(D20="","",VLOOKUP(B20,Data!$B$5:$E$439,4,FALSE)*D20)</f>
        <v>1602</v>
      </c>
      <c r="L20" s="623">
        <f>IF(D20="","",VLOOKUP(B20,Data!$B$5:$F$439,5,FALSE)*D20)</f>
        <v>1452</v>
      </c>
      <c r="M20" s="621"/>
      <c r="N20" s="670"/>
      <c r="O20" s="624"/>
      <c r="P20" s="671"/>
      <c r="Q20" s="671"/>
      <c r="R20" s="624"/>
      <c r="S20" s="624"/>
      <c r="T20" s="624"/>
      <c r="U20" s="619">
        <f>IF(D20="","",VLOOKUP(B20,Data!$B$5:$J$439,9,FALSE)*D20)</f>
        <v>8.9280000000000008</v>
      </c>
      <c r="V20" s="619">
        <f>IF(D20="","",VLOOKUP(B20,Data!$B$5:$J$439,9,FALSE)*D20)</f>
        <v>8.9280000000000008</v>
      </c>
      <c r="W20" s="592"/>
      <c r="X20" s="592"/>
      <c r="Y20" s="592"/>
      <c r="Z20" s="592"/>
    </row>
    <row r="21" spans="1:26" s="625" customFormat="1" ht="20" customHeight="1">
      <c r="A21" s="614">
        <v>3</v>
      </c>
      <c r="B21" s="677" t="s">
        <v>932</v>
      </c>
      <c r="C21" s="673" t="str">
        <f>IF(D21="","",VLOOKUP(B21,Data!$B$5:$L$439,2,FALSE))</f>
        <v>VEH3630</v>
      </c>
      <c r="D21" s="636">
        <v>6</v>
      </c>
      <c r="E21" s="675" t="s">
        <v>526</v>
      </c>
      <c r="F21" s="615">
        <f>IF(D21="","",VLOOKUP(B21,Data!$B$5:$L$439,11,FALSE))</f>
        <v>2539.81</v>
      </c>
      <c r="G21" s="621">
        <f t="shared" si="0"/>
        <v>15238.86</v>
      </c>
      <c r="H21" s="616" t="str">
        <f>IF(D21="","",VLOOKUP(B21,Data!$B$5:$D$439,3,FALSE))</f>
        <v>C/T</v>
      </c>
      <c r="I21" s="617" t="str">
        <f>IF(D21="","",VLOOKUP(B21,Data!$B$5:$M$439,12,FALSE))</f>
        <v>Indonesia</v>
      </c>
      <c r="J21" s="622" t="s">
        <v>974</v>
      </c>
      <c r="K21" s="618">
        <f>IF(D21="","",VLOOKUP(B21,Data!$B$5:$E$439,4,FALSE)*D21)</f>
        <v>1602</v>
      </c>
      <c r="L21" s="623">
        <f>IF(D21="","",VLOOKUP(B21,Data!$B$5:$F$439,5,FALSE)*D21)</f>
        <v>1452</v>
      </c>
      <c r="M21" s="621"/>
      <c r="N21" s="670"/>
      <c r="O21" s="624"/>
      <c r="P21" s="671"/>
      <c r="Q21" s="671"/>
      <c r="R21" s="624"/>
      <c r="S21" s="624"/>
      <c r="T21" s="624"/>
      <c r="U21" s="619">
        <f>IF(D21="","",VLOOKUP(B21,Data!$B$5:$J$439,9,FALSE)*D21)</f>
        <v>8.9280000000000008</v>
      </c>
      <c r="V21" s="619">
        <f>IF(D21="","",VLOOKUP(B21,Data!$B$5:$J$439,9,FALSE)*D21)</f>
        <v>8.9280000000000008</v>
      </c>
      <c r="W21" s="592"/>
      <c r="X21" s="592"/>
      <c r="Y21" s="592"/>
      <c r="Z21" s="592"/>
    </row>
    <row r="22" spans="1:26" s="625" customFormat="1" ht="20" customHeight="1">
      <c r="A22" s="614">
        <v>4</v>
      </c>
      <c r="B22" s="677" t="s">
        <v>747</v>
      </c>
      <c r="C22" s="673" t="str">
        <f>IF(D22="","",VLOOKUP(B22,Data!$B$5:$L$439,2,FALSE))</f>
        <v>VAR8140</v>
      </c>
      <c r="D22" s="636">
        <v>1</v>
      </c>
      <c r="E22" s="675"/>
      <c r="F22" s="615">
        <f>IF(D22="","",VLOOKUP(B22,Data!$B$5:$L$439,11,FALSE))</f>
        <v>2209.64</v>
      </c>
      <c r="G22" s="621">
        <f t="shared" si="0"/>
        <v>2209.64</v>
      </c>
      <c r="H22" s="616" t="str">
        <f>IF(D22="","",VLOOKUP(B22,Data!$B$5:$D$439,3,FALSE))</f>
        <v>C/T</v>
      </c>
      <c r="I22" s="617" t="str">
        <f>IF(D22="","",VLOOKUP(B22,Data!$B$5:$M$439,12,FALSE))</f>
        <v>Indonesia</v>
      </c>
      <c r="J22" s="622" t="s">
        <v>974</v>
      </c>
      <c r="K22" s="618">
        <f>IF(D22="","",VLOOKUP(B22,Data!$B$5:$E$439,4,FALSE)*D22)</f>
        <v>238</v>
      </c>
      <c r="L22" s="623">
        <f>IF(D22="","",VLOOKUP(B22,Data!$B$5:$F$439,5,FALSE)*D22)</f>
        <v>216</v>
      </c>
      <c r="M22" s="621"/>
      <c r="N22" s="670"/>
      <c r="O22" s="624"/>
      <c r="P22" s="671"/>
      <c r="Q22" s="671"/>
      <c r="R22" s="624"/>
      <c r="S22" s="624"/>
      <c r="T22" s="624"/>
      <c r="U22" s="619">
        <f>IF(D22="","",VLOOKUP(B22,Data!$B$5:$J$439,9,FALSE)*D22)</f>
        <v>1.3140000000000001</v>
      </c>
      <c r="V22" s="619">
        <f>IF(D22="","",VLOOKUP(B22,Data!$B$5:$J$439,9,FALSE)*D22)</f>
        <v>1.3140000000000001</v>
      </c>
      <c r="W22" s="592"/>
      <c r="X22" s="592"/>
      <c r="Y22" s="592"/>
      <c r="Z22" s="592"/>
    </row>
    <row r="23" spans="1:26" s="625" customFormat="1" ht="20" customHeight="1">
      <c r="A23" s="614">
        <v>5</v>
      </c>
      <c r="B23" s="677" t="s">
        <v>748</v>
      </c>
      <c r="C23" s="673" t="str">
        <f>IF(D23="","",VLOOKUP(B23,Data!$B$5:$L$439,2,FALSE))</f>
        <v>VAR8150</v>
      </c>
      <c r="D23" s="636">
        <v>1</v>
      </c>
      <c r="E23" s="676" t="s">
        <v>962</v>
      </c>
      <c r="F23" s="615">
        <f>IF(D23="","",VLOOKUP(B23,Data!$B$5:$L$439,11,FALSE))</f>
        <v>2209.64</v>
      </c>
      <c r="G23" s="621">
        <f t="shared" si="0"/>
        <v>2209.64</v>
      </c>
      <c r="H23" s="616" t="str">
        <f>IF(D23="","",VLOOKUP(B23,Data!$B$5:$D$439,3,FALSE))</f>
        <v>C/T</v>
      </c>
      <c r="I23" s="617" t="str">
        <f>IF(D23="","",VLOOKUP(B23,Data!$B$5:$M$439,12,FALSE))</f>
        <v>Indonesia</v>
      </c>
      <c r="J23" s="622" t="s">
        <v>974</v>
      </c>
      <c r="K23" s="618">
        <f>IF(D23="","",VLOOKUP(B23,Data!$B$5:$E$439,4,FALSE)*D23)</f>
        <v>238</v>
      </c>
      <c r="L23" s="623">
        <f>IF(D23="","",VLOOKUP(B23,Data!$B$5:$F$439,5,FALSE)*D23)</f>
        <v>216</v>
      </c>
      <c r="M23" s="621"/>
      <c r="N23" s="670"/>
      <c r="O23" s="624"/>
      <c r="P23" s="671"/>
      <c r="Q23" s="671"/>
      <c r="R23" s="624"/>
      <c r="S23" s="624"/>
      <c r="T23" s="624"/>
      <c r="U23" s="619">
        <f>IF(D23="","",VLOOKUP(B23,Data!$B$5:$J$439,9,FALSE)*D23)</f>
        <v>1.3140000000000001</v>
      </c>
      <c r="V23" s="619">
        <f>IF(D23="","",VLOOKUP(B23,Data!$B$5:$J$439,9,FALSE)*D23)</f>
        <v>1.3140000000000001</v>
      </c>
      <c r="W23" s="592"/>
      <c r="X23" s="592"/>
      <c r="Y23" s="592"/>
      <c r="Z23" s="592"/>
    </row>
    <row r="24" spans="1:26" s="625" customFormat="1" ht="20" customHeight="1">
      <c r="A24" s="614">
        <v>6</v>
      </c>
      <c r="B24" s="677" t="s">
        <v>750</v>
      </c>
      <c r="C24" s="673" t="str">
        <f>IF(D24="","",VLOOKUP(B24,Data!$B$5:$L$439,2,FALSE))</f>
        <v>VAR8170</v>
      </c>
      <c r="D24" s="636">
        <v>20</v>
      </c>
      <c r="E24" s="675"/>
      <c r="F24" s="615">
        <f>IF(D24="","",VLOOKUP(B24,Data!$B$5:$L$439,11,FALSE))</f>
        <v>2438.41</v>
      </c>
      <c r="G24" s="621">
        <f t="shared" si="0"/>
        <v>48768.2</v>
      </c>
      <c r="H24" s="616" t="str">
        <f>IF(D24="","",VLOOKUP(B24,Data!$B$5:$D$439,3,FALSE))</f>
        <v>C/T</v>
      </c>
      <c r="I24" s="617" t="str">
        <f>IF(D24="","",VLOOKUP(B24,Data!$B$5:$M$439,12,FALSE))</f>
        <v>Indonesia</v>
      </c>
      <c r="J24" s="622" t="s">
        <v>974</v>
      </c>
      <c r="K24" s="618">
        <f>IF(D24="","",VLOOKUP(B24,Data!$B$5:$E$439,4,FALSE)*D24)</f>
        <v>5080</v>
      </c>
      <c r="L24" s="623">
        <f>IF(D24="","",VLOOKUP(B24,Data!$B$5:$F$439,5,FALSE)*D24)</f>
        <v>4580</v>
      </c>
      <c r="M24" s="621"/>
      <c r="N24" s="670"/>
      <c r="O24" s="624"/>
      <c r="P24" s="671"/>
      <c r="Q24" s="671"/>
      <c r="R24" s="624"/>
      <c r="S24" s="624"/>
      <c r="T24" s="624"/>
      <c r="U24" s="619">
        <f>IF(D24="","",VLOOKUP(B24,Data!$B$5:$J$439,9,FALSE)*D24)</f>
        <v>29.68</v>
      </c>
      <c r="V24" s="619">
        <f>IF(D24="","",VLOOKUP(B24,Data!$B$5:$J$439,9,FALSE)*D24)</f>
        <v>29.68</v>
      </c>
      <c r="W24" s="592"/>
      <c r="X24" s="592"/>
      <c r="Y24" s="592"/>
      <c r="Z24" s="592"/>
    </row>
    <row r="25" spans="1:26" s="625" customFormat="1" ht="20" customHeight="1">
      <c r="A25" s="614">
        <v>7</v>
      </c>
      <c r="B25" s="677" t="s">
        <v>241</v>
      </c>
      <c r="C25" s="673" t="str">
        <f>IF(D25="","",VLOOKUP(B25,Data!$B$5:$L$439,2,FALSE))</f>
        <v>VFV5530</v>
      </c>
      <c r="D25" s="636">
        <v>10</v>
      </c>
      <c r="E25" s="675"/>
      <c r="F25" s="615">
        <f>IF(D25="","",VLOOKUP(B25,Data!$B$5:$L$439,11,FALSE))</f>
        <v>2589.08</v>
      </c>
      <c r="G25" s="621">
        <f t="shared" si="0"/>
        <v>25890.799999999999</v>
      </c>
      <c r="H25" s="616" t="str">
        <f>IF(D25="","",VLOOKUP(B25,Data!$B$5:$D$439,3,FALSE))</f>
        <v>C/T</v>
      </c>
      <c r="I25" s="617" t="str">
        <f>IF(D25="","",VLOOKUP(B25,Data!$B$5:$M$439,12,FALSE))</f>
        <v>Indonesia</v>
      </c>
      <c r="J25" s="622" t="s">
        <v>974</v>
      </c>
      <c r="K25" s="618">
        <f>IF(D25="","",VLOOKUP(B25,Data!$B$5:$E$439,4,FALSE)*D25)</f>
        <v>2500</v>
      </c>
      <c r="L25" s="623">
        <f>IF(D25="","",VLOOKUP(B25,Data!$B$5:$F$439,5,FALSE)*D25)</f>
        <v>2370</v>
      </c>
      <c r="M25" s="621"/>
      <c r="N25" s="670"/>
      <c r="O25" s="624"/>
      <c r="P25" s="671"/>
      <c r="Q25" s="671"/>
      <c r="R25" s="624"/>
      <c r="S25" s="624"/>
      <c r="T25" s="624"/>
      <c r="U25" s="619">
        <f>IF(D25="","",VLOOKUP(B25,Data!$B$5:$J$439,9,FALSE)*D25)</f>
        <v>13.43</v>
      </c>
      <c r="V25" s="619">
        <f>IF(D25="","",VLOOKUP(B25,Data!$B$5:$J$439,9,FALSE)*D25)</f>
        <v>13.43</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IF(D26&gt;0,D26*F26,"-")</f>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3" customHeight="1">
      <c r="A27" s="614"/>
      <c r="B27" s="680"/>
      <c r="C27" s="623" t="str">
        <f>IF(D27="","",VLOOKUP(B27,Data!$B$5:$L$439,2,FALSE))</f>
        <v/>
      </c>
      <c r="D27" s="620"/>
      <c r="E27" s="626"/>
      <c r="F27" s="630"/>
      <c r="G27" s="630"/>
      <c r="H27" s="630"/>
      <c r="I27" s="626"/>
      <c r="J27" s="626"/>
      <c r="K27" s="630"/>
      <c r="L27" s="630"/>
      <c r="M27" s="630"/>
      <c r="N27" s="631"/>
      <c r="O27" s="632"/>
      <c r="P27" s="633"/>
      <c r="Q27" s="632"/>
      <c r="R27" s="632"/>
      <c r="S27" s="633"/>
      <c r="T27" s="634"/>
      <c r="U27" s="633"/>
      <c r="V27" s="635"/>
      <c r="Y27" s="592"/>
    </row>
    <row r="28" spans="1:26" s="625" customFormat="1" ht="20" customHeight="1">
      <c r="A28" s="614"/>
      <c r="B28" s="1053" t="s">
        <v>980</v>
      </c>
      <c r="C28" s="1054"/>
      <c r="D28" s="666">
        <f>SUM(D18:D26)</f>
        <v>135</v>
      </c>
      <c r="E28" s="627"/>
      <c r="F28" s="628"/>
      <c r="G28" s="628">
        <f>SUM(G18:G27)</f>
        <v>306358.06</v>
      </c>
      <c r="H28" s="626"/>
      <c r="I28" s="626"/>
      <c r="J28" s="626"/>
      <c r="K28" s="628">
        <f>SUM(K18:K26)</f>
        <v>35102</v>
      </c>
      <c r="L28" s="628">
        <f>SUM(L18:L26)</f>
        <v>31853</v>
      </c>
      <c r="M28" s="628"/>
      <c r="N28" s="628"/>
      <c r="O28" s="628">
        <f>SUM(O16:O27)</f>
        <v>0</v>
      </c>
      <c r="P28" s="628"/>
      <c r="Q28" s="628"/>
      <c r="R28" s="628"/>
      <c r="S28" s="628"/>
      <c r="T28" s="628"/>
      <c r="U28" s="628"/>
      <c r="V28" s="629">
        <f>SUM(V18:V26)</f>
        <v>199.00199999999998</v>
      </c>
      <c r="Y28" s="592"/>
    </row>
    <row r="29" spans="1:26" ht="20" customHeight="1">
      <c r="A29" s="614"/>
      <c r="B29" s="1055"/>
      <c r="C29" s="1056"/>
      <c r="D29" s="664"/>
      <c r="E29" s="644"/>
      <c r="F29" s="607" t="s">
        <v>534</v>
      </c>
      <c r="G29" s="604"/>
      <c r="H29" s="663"/>
      <c r="I29" s="663"/>
      <c r="J29" s="663"/>
      <c r="K29" s="608"/>
      <c r="L29" s="604"/>
      <c r="M29" s="646"/>
      <c r="N29" s="645"/>
      <c r="O29" s="645"/>
      <c r="P29" s="645"/>
      <c r="Q29" s="645"/>
      <c r="R29" s="645"/>
      <c r="S29" s="645"/>
      <c r="T29" s="646"/>
      <c r="U29" s="646"/>
      <c r="V29" s="606"/>
    </row>
    <row r="30" spans="1:26" ht="13">
      <c r="A30" s="540" t="s">
        <v>527</v>
      </c>
      <c r="B30" s="541"/>
      <c r="C30" s="536"/>
      <c r="D30" s="665" t="s">
        <v>82</v>
      </c>
      <c r="E30" s="640"/>
      <c r="F30" s="569" t="s">
        <v>83</v>
      </c>
      <c r="G30" s="571"/>
      <c r="H30" s="642" t="s">
        <v>84</v>
      </c>
      <c r="I30" s="653"/>
      <c r="J30" s="599" t="s">
        <v>85</v>
      </c>
      <c r="K30" s="599"/>
      <c r="L30" s="1057" t="s">
        <v>86</v>
      </c>
      <c r="M30" s="1058"/>
      <c r="N30" s="1058"/>
      <c r="O30" s="1058"/>
      <c r="P30" s="1058"/>
      <c r="Q30" s="1058"/>
      <c r="R30" s="1058"/>
      <c r="S30" s="1058"/>
      <c r="T30" s="1058"/>
      <c r="U30" s="1058"/>
      <c r="V30" s="1059"/>
    </row>
    <row r="31" spans="1:26" ht="13">
      <c r="A31" s="549" t="s">
        <v>528</v>
      </c>
      <c r="C31" s="561"/>
      <c r="D31" s="535" t="s">
        <v>88</v>
      </c>
      <c r="F31" s="1036"/>
      <c r="G31" s="1037"/>
      <c r="H31" s="549" t="s">
        <v>89</v>
      </c>
      <c r="I31" s="654"/>
      <c r="J31" s="601" t="s">
        <v>90</v>
      </c>
      <c r="K31" s="601"/>
      <c r="L31" s="597"/>
      <c r="V31" s="602"/>
    </row>
    <row r="32" spans="1:26">
      <c r="A32" s="549" t="s">
        <v>529</v>
      </c>
      <c r="C32" s="639"/>
      <c r="F32" s="1036"/>
      <c r="G32" s="1037"/>
      <c r="H32" s="549"/>
      <c r="I32" s="654"/>
      <c r="J32" s="601" t="s">
        <v>94</v>
      </c>
      <c r="K32" s="601"/>
      <c r="L32" s="597"/>
      <c r="V32" s="602"/>
    </row>
    <row r="33" spans="1:22">
      <c r="A33" s="644"/>
      <c r="B33" s="645"/>
      <c r="C33" s="655"/>
      <c r="D33" s="535" t="s">
        <v>95</v>
      </c>
      <c r="F33" s="609"/>
      <c r="G33" s="610"/>
      <c r="H33" s="549" t="s">
        <v>96</v>
      </c>
      <c r="I33" s="654"/>
      <c r="J33" s="601"/>
      <c r="K33" s="601"/>
      <c r="L33" s="597"/>
      <c r="V33" s="602"/>
    </row>
    <row r="34" spans="1:22" ht="13">
      <c r="A34" s="540" t="s">
        <v>97</v>
      </c>
      <c r="B34" s="640"/>
      <c r="C34" s="638"/>
      <c r="D34" s="535" t="s">
        <v>98</v>
      </c>
      <c r="F34" s="573" t="s">
        <v>99</v>
      </c>
      <c r="G34" s="572"/>
      <c r="H34" s="549" t="s">
        <v>89</v>
      </c>
      <c r="I34" s="654"/>
      <c r="J34" s="601" t="s">
        <v>100</v>
      </c>
      <c r="K34" s="601"/>
      <c r="L34" s="597"/>
      <c r="V34" s="602"/>
    </row>
    <row r="35" spans="1:22" ht="13">
      <c r="A35" s="549" t="s">
        <v>552</v>
      </c>
      <c r="C35" s="639"/>
      <c r="D35" s="535" t="s">
        <v>101</v>
      </c>
      <c r="F35" s="574"/>
      <c r="G35" s="611"/>
      <c r="H35" s="549" t="s">
        <v>102</v>
      </c>
      <c r="I35" s="654"/>
      <c r="J35" s="601" t="s">
        <v>530</v>
      </c>
      <c r="K35" s="601"/>
      <c r="L35" s="1060" t="s">
        <v>104</v>
      </c>
      <c r="M35" s="1061"/>
      <c r="N35" s="1061"/>
      <c r="O35" s="1061"/>
      <c r="P35" s="1061"/>
      <c r="Q35" s="1061"/>
      <c r="R35" s="1061"/>
      <c r="S35" s="1061"/>
      <c r="T35" s="1061"/>
      <c r="U35" s="1061"/>
      <c r="V35" s="1040"/>
    </row>
    <row r="36" spans="1:22">
      <c r="A36" s="644"/>
      <c r="B36" s="645"/>
      <c r="C36" s="646"/>
      <c r="D36" s="584"/>
      <c r="E36" s="645"/>
      <c r="F36" s="1046" t="s">
        <v>982</v>
      </c>
      <c r="G36" s="1047"/>
      <c r="H36" s="1046" t="s">
        <v>981</v>
      </c>
      <c r="I36" s="1047"/>
      <c r="J36" s="605" t="s">
        <v>105</v>
      </c>
      <c r="K36" s="605"/>
      <c r="L36" s="1050" t="s">
        <v>106</v>
      </c>
      <c r="M36" s="1051"/>
      <c r="N36" s="1051"/>
      <c r="O36" s="1051"/>
      <c r="P36" s="1051"/>
      <c r="Q36" s="1051"/>
      <c r="R36" s="1051"/>
      <c r="S36" s="1051"/>
      <c r="T36" s="1051"/>
      <c r="U36" s="1051"/>
      <c r="V36" s="1032"/>
    </row>
    <row r="42" spans="1:22" ht="34" customHeight="1"/>
    <row r="43" spans="1:22" ht="23.25" customHeight="1">
      <c r="A43" s="612" t="s">
        <v>947</v>
      </c>
      <c r="B43" s="593"/>
      <c r="C43" s="612" t="s">
        <v>603</v>
      </c>
      <c r="D43" s="592"/>
      <c r="F43" s="612" t="s">
        <v>941</v>
      </c>
      <c r="H43" s="612" t="s">
        <v>603</v>
      </c>
    </row>
    <row r="44" spans="1:22" ht="20">
      <c r="A44" s="612" t="s">
        <v>948</v>
      </c>
      <c r="B44" s="593"/>
      <c r="C44" s="612" t="s">
        <v>952</v>
      </c>
      <c r="D44" s="592"/>
      <c r="F44" s="612" t="s">
        <v>942</v>
      </c>
      <c r="H44" s="612" t="s">
        <v>952</v>
      </c>
    </row>
    <row r="45" spans="1:22" ht="20">
      <c r="A45" s="612" t="s">
        <v>949</v>
      </c>
      <c r="B45" s="593"/>
      <c r="C45" s="612" t="s">
        <v>952</v>
      </c>
      <c r="D45" s="592"/>
      <c r="F45" s="612" t="s">
        <v>943</v>
      </c>
      <c r="H45" s="612" t="s">
        <v>603</v>
      </c>
    </row>
    <row r="46" spans="1:22" ht="17.75" customHeight="1">
      <c r="A46" s="612" t="s">
        <v>950</v>
      </c>
      <c r="B46" s="593"/>
      <c r="C46" s="612" t="s">
        <v>603</v>
      </c>
      <c r="D46" s="592"/>
      <c r="F46" s="612" t="s">
        <v>944</v>
      </c>
      <c r="H46" s="612" t="s">
        <v>603</v>
      </c>
    </row>
    <row r="47" spans="1:22" ht="17.75" customHeight="1">
      <c r="A47" s="612" t="s">
        <v>951</v>
      </c>
      <c r="B47" s="593"/>
      <c r="C47" s="612" t="s">
        <v>603</v>
      </c>
      <c r="D47" s="592"/>
      <c r="F47" s="612" t="s">
        <v>946</v>
      </c>
      <c r="H47" s="612" t="s">
        <v>603</v>
      </c>
    </row>
    <row r="48" spans="1:22" ht="17.75" customHeight="1">
      <c r="F48" s="612" t="s">
        <v>945</v>
      </c>
      <c r="H48" s="612" t="s">
        <v>603</v>
      </c>
    </row>
    <row r="49" ht="17.75" customHeight="1"/>
    <row r="50" ht="17.75" customHeight="1"/>
  </sheetData>
  <mergeCells count="9">
    <mergeCell ref="F36:G36"/>
    <mergeCell ref="H36:I36"/>
    <mergeCell ref="L36:V36"/>
    <mergeCell ref="Q1:T1"/>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Z56"/>
  <sheetViews>
    <sheetView topLeftCell="A37"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1" width="16.6328125" style="593" customWidth="1"/>
    <col min="12" max="12" width="14.8164062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89"/>
      <c r="I10" s="690"/>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973</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661</v>
      </c>
      <c r="C19" s="673" t="str">
        <f>IF(D19="","",VLOOKUP(B19,Data!$B$5:$L$439,2,FALSE))</f>
        <v>VAN1290</v>
      </c>
      <c r="D19" s="636">
        <v>90</v>
      </c>
      <c r="E19" s="675" t="s">
        <v>525</v>
      </c>
      <c r="F19" s="615">
        <f>IF(D19="","",VLOOKUP(B19,Data!$B$5:$L$439,11,FALSE))</f>
        <v>2162.66</v>
      </c>
      <c r="G19" s="621">
        <f t="shared" ref="G19:G26" si="0">IF(D19&gt;0,D19*F19,"-")</f>
        <v>194639.4</v>
      </c>
      <c r="H19" s="616" t="str">
        <f>IF(D19="","",VLOOKUP(B19,Data!$B$5:$D$439,3,FALSE))</f>
        <v>C/T</v>
      </c>
      <c r="I19" s="617" t="str">
        <f>IF(D19="","",VLOOKUP(B19,Data!$B$5:$M$439,12,FALSE))</f>
        <v>Indonesia</v>
      </c>
      <c r="J19" s="622" t="s">
        <v>974</v>
      </c>
      <c r="K19" s="618">
        <f>IF(D19="","",VLOOKUP(B19,Data!$B$5:$E$439,4,FALSE)*D19)</f>
        <v>23580</v>
      </c>
      <c r="L19" s="623">
        <f>IF(D19="","",VLOOKUP(B19,Data!$B$5:$F$439,5,FALSE)*D19)</f>
        <v>21330</v>
      </c>
      <c r="M19" s="621"/>
      <c r="N19" s="670"/>
      <c r="O19" s="624"/>
      <c r="P19" s="671"/>
      <c r="Q19" s="671"/>
      <c r="R19" s="624"/>
      <c r="S19" s="624"/>
      <c r="T19" s="624"/>
      <c r="U19" s="619">
        <f>IF(D19="","",VLOOKUP(B19,Data!$B$5:$J$439,9,FALSE)*D19)</f>
        <v>133.91999999999999</v>
      </c>
      <c r="V19" s="619">
        <f>IF(D19="","",VLOOKUP(B19,Data!$B$5:$J$439,9,FALSE)*D19)</f>
        <v>133.91999999999999</v>
      </c>
      <c r="W19" s="592"/>
      <c r="X19" s="592"/>
      <c r="Y19" s="592"/>
      <c r="Z19" s="592"/>
    </row>
    <row r="20" spans="1:26" s="625" customFormat="1" ht="20" customHeight="1">
      <c r="A20" s="614"/>
      <c r="B20" s="677"/>
      <c r="C20" s="673" t="str">
        <f>IF(D20="","",VLOOKUP(B20,Data!$B$5:$L$439,2,FALSE))</f>
        <v/>
      </c>
      <c r="D20" s="636"/>
      <c r="E20" s="675"/>
      <c r="F20" s="615" t="str">
        <f>IF(D20="","",VLOOKUP(B20,Data!$B$5:$L$439,11,FALSE))</f>
        <v/>
      </c>
      <c r="G20" s="621" t="str">
        <f t="shared" si="0"/>
        <v>-</v>
      </c>
      <c r="H20" s="616" t="str">
        <f>IF(D20="","",VLOOKUP(B20,Data!$B$5:$D$439,3,FALSE))</f>
        <v/>
      </c>
      <c r="I20" s="617" t="str">
        <f>IF(D20="","",VLOOKUP(B20,Data!$B$5:$M$439,12,FALSE))</f>
        <v/>
      </c>
      <c r="J20" s="622"/>
      <c r="K20" s="618" t="str">
        <f>IF(D20="","",VLOOKUP(B20,Data!$B$5:$E$439,4,FALSE)*D20)</f>
        <v/>
      </c>
      <c r="L20" s="623" t="str">
        <f>IF(D20="","",VLOOKUP(B20,Data!$B$5:$F$439,5,FALSE)*D20)</f>
        <v/>
      </c>
      <c r="M20" s="621"/>
      <c r="N20" s="670"/>
      <c r="O20" s="624"/>
      <c r="P20" s="671"/>
      <c r="Q20" s="671"/>
      <c r="R20" s="624"/>
      <c r="S20" s="624"/>
      <c r="T20" s="624"/>
      <c r="U20" s="619" t="str">
        <f>IF(D20="","",VLOOKUP(B20,Data!$B$5:$J$439,9,FALSE)*D20)</f>
        <v/>
      </c>
      <c r="V20" s="619" t="str">
        <f>IF(D20="","",VLOOKUP(B20,Data!$B$5:$J$439,9,FALSE)*D20)</f>
        <v/>
      </c>
      <c r="W20" s="592"/>
      <c r="X20" s="592"/>
      <c r="Y20" s="592"/>
      <c r="Z20" s="592"/>
    </row>
    <row r="21" spans="1:26" s="625" customFormat="1" ht="20" customHeight="1">
      <c r="A21" s="614"/>
      <c r="B21" s="677"/>
      <c r="C21" s="673" t="str">
        <f>IF(D21="","",VLOOKUP(B21,Data!$B$5:$L$439,2,FALSE))</f>
        <v/>
      </c>
      <c r="D21" s="636"/>
      <c r="E21" s="675" t="s">
        <v>526</v>
      </c>
      <c r="F21" s="615" t="str">
        <f>IF(D21="","",VLOOKUP(B21,Data!$B$5:$L$439,11,FALSE))</f>
        <v/>
      </c>
      <c r="G21" s="621" t="str">
        <f t="shared" si="0"/>
        <v>-</v>
      </c>
      <c r="H21" s="616" t="str">
        <f>IF(D21="","",VLOOKUP(B21,Data!$B$5:$D$439,3,FALSE))</f>
        <v/>
      </c>
      <c r="I21" s="617" t="str">
        <f>IF(D21="","",VLOOKUP(B21,Data!$B$5:$M$439,12,FALSE))</f>
        <v/>
      </c>
      <c r="J21" s="622"/>
      <c r="K21" s="618" t="str">
        <f>IF(D21="","",VLOOKUP(B21,Data!$B$5:$E$439,4,FALSE)*D21)</f>
        <v/>
      </c>
      <c r="L21" s="623" t="str">
        <f>IF(D21="","",VLOOKUP(B21,Data!$B$5:$F$439,5,FALSE)*D21)</f>
        <v/>
      </c>
      <c r="M21" s="621"/>
      <c r="N21" s="670"/>
      <c r="O21" s="624"/>
      <c r="P21" s="671"/>
      <c r="Q21" s="671"/>
      <c r="R21" s="624"/>
      <c r="S21" s="624"/>
      <c r="T21" s="624"/>
      <c r="U21" s="619" t="str">
        <f>IF(D21="","",VLOOKUP(B21,Data!$B$5:$J$439,9,FALSE)*D21)</f>
        <v/>
      </c>
      <c r="V21" s="619" t="str">
        <f>IF(D21="","",VLOOKUP(B21,Data!$B$5:$J$439,9,FALSE)*D21)</f>
        <v/>
      </c>
      <c r="W21" s="592"/>
      <c r="X21" s="592"/>
      <c r="Y21" s="592"/>
      <c r="Z21" s="592"/>
    </row>
    <row r="22" spans="1:26" s="625" customFormat="1" ht="20" customHeight="1">
      <c r="A22" s="614"/>
      <c r="B22" s="677"/>
      <c r="C22" s="673" t="str">
        <f>IF(D22="","",VLOOKUP(B22,Data!$B$5:$L$439,2,FALSE))</f>
        <v/>
      </c>
      <c r="D22" s="636"/>
      <c r="E22" s="676"/>
      <c r="F22" s="615" t="str">
        <f>IF(D22="","",VLOOKUP(B22,Data!$B$5:$L$439,11,FALSE))</f>
        <v/>
      </c>
      <c r="G22" s="621" t="str">
        <f t="shared" si="0"/>
        <v>-</v>
      </c>
      <c r="H22" s="616" t="str">
        <f>IF(D22="","",VLOOKUP(B22,Data!$B$5:$D$439,3,FALSE))</f>
        <v/>
      </c>
      <c r="I22" s="617" t="str">
        <f>IF(D22="","",VLOOKUP(B22,Data!$B$5:$M$439,12,FALSE))</f>
        <v/>
      </c>
      <c r="J22" s="622"/>
      <c r="K22" s="618" t="str">
        <f>IF(D22="","",VLOOKUP(B22,Data!$B$5:$E$439,4,FALSE)*D22)</f>
        <v/>
      </c>
      <c r="L22" s="623" t="str">
        <f>IF(D22="","",VLOOKUP(B22,Data!$B$5:$F$439,5,FALSE)*D22)</f>
        <v/>
      </c>
      <c r="M22" s="621"/>
      <c r="N22" s="670"/>
      <c r="O22" s="624"/>
      <c r="P22" s="671"/>
      <c r="Q22" s="671"/>
      <c r="R22" s="624"/>
      <c r="S22" s="624"/>
      <c r="T22" s="624"/>
      <c r="U22" s="619" t="str">
        <f>IF(D22="","",VLOOKUP(B22,Data!$B$5:$J$439,9,FALSE)*D22)</f>
        <v/>
      </c>
      <c r="V22" s="619" t="str">
        <f>IF(D22="","",VLOOKUP(B22,Data!$B$5:$J$439,9,FALSE)*D22)</f>
        <v/>
      </c>
      <c r="W22" s="592"/>
      <c r="X22" s="592"/>
      <c r="Y22" s="592"/>
      <c r="Z22" s="592"/>
    </row>
    <row r="23" spans="1:26" s="625" customFormat="1" ht="20" customHeight="1">
      <c r="A23" s="614"/>
      <c r="B23" s="677"/>
      <c r="C23" s="673" t="str">
        <f>IF(D23="","",VLOOKUP(B23,Data!$B$5:$L$439,2,FALSE))</f>
        <v/>
      </c>
      <c r="D23" s="636"/>
      <c r="E23" s="676" t="s">
        <v>957</v>
      </c>
      <c r="F23" s="615" t="str">
        <f>IF(D23="","",VLOOKUP(B23,Data!$B$5:$L$439,11,FALSE))</f>
        <v/>
      </c>
      <c r="G23" s="621" t="str">
        <f t="shared" si="0"/>
        <v>-</v>
      </c>
      <c r="H23" s="616" t="str">
        <f>IF(D23="","",VLOOKUP(B23,Data!$B$5:$D$439,3,FALSE))</f>
        <v/>
      </c>
      <c r="I23" s="617" t="str">
        <f>IF(D23="","",VLOOKUP(B23,Data!$B$5:$M$439,12,FALSE))</f>
        <v/>
      </c>
      <c r="J23" s="622"/>
      <c r="K23" s="618" t="str">
        <f>IF(D23="","",VLOOKUP(B23,Data!$B$5:$E$439,4,FALSE)*D23)</f>
        <v/>
      </c>
      <c r="L23" s="623" t="str">
        <f>IF(D23="","",VLOOKUP(B23,Data!$B$5:$F$439,5,FALSE)*D23)</f>
        <v/>
      </c>
      <c r="M23" s="621"/>
      <c r="N23" s="670"/>
      <c r="O23" s="624"/>
      <c r="P23" s="671"/>
      <c r="Q23" s="671"/>
      <c r="R23" s="624"/>
      <c r="S23" s="624"/>
      <c r="T23" s="624"/>
      <c r="U23" s="619" t="str">
        <f>IF(D23="","",VLOOKUP(B23,Data!$B$5:$J$439,9,FALSE)*D23)</f>
        <v/>
      </c>
      <c r="V23" s="619" t="str">
        <f>IF(D23="","",VLOOKUP(B23,Data!$B$5:$J$439,9,FALSE)*D23)</f>
        <v/>
      </c>
      <c r="W23" s="592"/>
      <c r="X23" s="592"/>
      <c r="Y23" s="592"/>
      <c r="Z23" s="592"/>
    </row>
    <row r="24" spans="1:26" s="625" customFormat="1" ht="20" customHeight="1">
      <c r="A24" s="614"/>
      <c r="B24" s="677"/>
      <c r="C24" s="673" t="str">
        <f>IF(D24="","",VLOOKUP(B24,Data!$B$5:$L$439,2,FALSE))</f>
        <v/>
      </c>
      <c r="D24" s="636"/>
      <c r="E24" s="676"/>
      <c r="F24" s="615" t="str">
        <f>IF(D24="","",VLOOKUP(B24,Data!$B$5:$L$439,11,FALSE))</f>
        <v/>
      </c>
      <c r="G24" s="621" t="str">
        <f t="shared" si="0"/>
        <v>-</v>
      </c>
      <c r="H24" s="616" t="str">
        <f>IF(D24="","",VLOOKUP(B24,Data!$B$5:$D$439,3,FALSE))</f>
        <v/>
      </c>
      <c r="I24" s="617" t="str">
        <f>IF(D24="","",VLOOKUP(B24,Data!$B$5:$M$439,12,FALSE))</f>
        <v/>
      </c>
      <c r="J24" s="622"/>
      <c r="K24" s="618" t="str">
        <f>IF(D24="","",VLOOKUP(B24,Data!$B$5:$E$439,4,FALSE)*D24)</f>
        <v/>
      </c>
      <c r="L24" s="623" t="str">
        <f>IF(D24="","",VLOOKUP(B24,Data!$B$5:$F$439,5,FALSE)*D24)</f>
        <v/>
      </c>
      <c r="M24" s="621"/>
      <c r="N24" s="670"/>
      <c r="O24" s="624"/>
      <c r="P24" s="671"/>
      <c r="Q24" s="671"/>
      <c r="R24" s="624"/>
      <c r="S24" s="624"/>
      <c r="T24" s="624"/>
      <c r="U24" s="619" t="str">
        <f>IF(D24="","",VLOOKUP(B24,Data!$B$5:$J$439,9,FALSE)*D24)</f>
        <v/>
      </c>
      <c r="V24" s="619" t="str">
        <f>IF(D24="","",VLOOKUP(B24,Data!$B$5:$J$439,9,FALSE)*D24)</f>
        <v/>
      </c>
      <c r="W24" s="592"/>
      <c r="X24" s="592"/>
      <c r="Y24" s="592"/>
      <c r="Z24" s="592"/>
    </row>
    <row r="25" spans="1:26" s="625" customFormat="1" ht="20" customHeight="1">
      <c r="A25" s="614"/>
      <c r="B25" s="677"/>
      <c r="C25" s="673" t="str">
        <f>IF(D25="","",VLOOKUP(B25,Data!$B$5:$L$439,2,FALSE))</f>
        <v/>
      </c>
      <c r="D25" s="636"/>
      <c r="E25" s="675"/>
      <c r="F25" s="615" t="str">
        <f>IF(D25="","",VLOOKUP(B25,Data!$B$5:$L$439,11,FALSE))</f>
        <v/>
      </c>
      <c r="G25" s="621" t="str">
        <f t="shared" si="0"/>
        <v>-</v>
      </c>
      <c r="H25" s="616" t="str">
        <f>IF(D25="","",VLOOKUP(B25,Data!$B$5:$D$439,3,FALSE))</f>
        <v/>
      </c>
      <c r="I25" s="617" t="str">
        <f>IF(D25="","",VLOOKUP(B25,Data!$B$5:$M$439,12,FALSE))</f>
        <v/>
      </c>
      <c r="J25" s="622"/>
      <c r="K25" s="618" t="str">
        <f>IF(D25="","",VLOOKUP(B25,Data!$B$5:$E$439,4,FALSE)*D25)</f>
        <v/>
      </c>
      <c r="L25" s="623" t="str">
        <f>IF(D25="","",VLOOKUP(B25,Data!$B$5:$F$439,5,FALSE)*D25)</f>
        <v/>
      </c>
      <c r="M25" s="621"/>
      <c r="N25" s="670"/>
      <c r="O25" s="624"/>
      <c r="P25" s="671"/>
      <c r="Q25" s="671"/>
      <c r="R25" s="624"/>
      <c r="S25" s="624"/>
      <c r="T25" s="624"/>
      <c r="U25" s="619" t="str">
        <f>IF(D25="","",VLOOKUP(B25,Data!$B$5:$J$439,9,FALSE)*D25)</f>
        <v/>
      </c>
      <c r="V25" s="619" t="str">
        <f>IF(D25="","",VLOOKUP(B25,Data!$B$5:$J$439,9,FALSE)*D25)</f>
        <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 t="shared" si="0"/>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3" customHeight="1">
      <c r="A27" s="614"/>
      <c r="B27" s="680"/>
      <c r="C27" s="623" t="str">
        <f>IF(D27="","",VLOOKUP(B27,Data!$B$5:$L$439,2,FALSE))</f>
        <v/>
      </c>
      <c r="D27" s="620"/>
      <c r="E27" s="626"/>
      <c r="F27" s="630"/>
      <c r="G27" s="630"/>
      <c r="H27" s="630"/>
      <c r="I27" s="626"/>
      <c r="J27" s="626"/>
      <c r="K27" s="630"/>
      <c r="L27" s="630"/>
      <c r="M27" s="630"/>
      <c r="N27" s="631"/>
      <c r="O27" s="632"/>
      <c r="P27" s="633"/>
      <c r="Q27" s="632"/>
      <c r="R27" s="632"/>
      <c r="S27" s="633"/>
      <c r="T27" s="634"/>
      <c r="U27" s="633"/>
      <c r="V27" s="635"/>
      <c r="Y27" s="592"/>
    </row>
    <row r="28" spans="1:26" s="625" customFormat="1" ht="20" customHeight="1">
      <c r="A28" s="614"/>
      <c r="B28" s="1053" t="s">
        <v>985</v>
      </c>
      <c r="C28" s="1054"/>
      <c r="D28" s="666">
        <f>SUM(D18:D26)</f>
        <v>90</v>
      </c>
      <c r="E28" s="627"/>
      <c r="F28" s="628"/>
      <c r="G28" s="628">
        <f>SUM(G18:G27)</f>
        <v>194639.4</v>
      </c>
      <c r="H28" s="626"/>
      <c r="I28" s="626"/>
      <c r="J28" s="626"/>
      <c r="K28" s="628">
        <f>SUM(K18:K26)</f>
        <v>23580</v>
      </c>
      <c r="L28" s="628">
        <f>SUM(L18:L26)</f>
        <v>21330</v>
      </c>
      <c r="M28" s="628"/>
      <c r="N28" s="628"/>
      <c r="O28" s="628">
        <f>SUM(O16:O27)</f>
        <v>0</v>
      </c>
      <c r="P28" s="628"/>
      <c r="Q28" s="628"/>
      <c r="R28" s="628"/>
      <c r="S28" s="628"/>
      <c r="T28" s="628"/>
      <c r="U28" s="628"/>
      <c r="V28" s="629">
        <f>SUM(V18:V26)</f>
        <v>133.91999999999999</v>
      </c>
      <c r="Y28" s="592"/>
    </row>
    <row r="29" spans="1:26" ht="20" customHeight="1">
      <c r="A29" s="614"/>
      <c r="B29" s="1055"/>
      <c r="C29" s="1056"/>
      <c r="D29" s="664"/>
      <c r="E29" s="644"/>
      <c r="F29" s="607" t="s">
        <v>534</v>
      </c>
      <c r="G29" s="604"/>
      <c r="H29" s="663"/>
      <c r="I29" s="663"/>
      <c r="J29" s="663"/>
      <c r="K29" s="608"/>
      <c r="L29" s="604"/>
      <c r="M29" s="646"/>
      <c r="N29" s="645"/>
      <c r="O29" s="645"/>
      <c r="P29" s="645"/>
      <c r="Q29" s="645"/>
      <c r="R29" s="645"/>
      <c r="S29" s="645"/>
      <c r="T29" s="646"/>
      <c r="U29" s="646"/>
      <c r="V29" s="606"/>
    </row>
    <row r="30" spans="1:26" ht="13">
      <c r="A30" s="540" t="s">
        <v>527</v>
      </c>
      <c r="B30" s="541"/>
      <c r="C30" s="536"/>
      <c r="D30" s="665" t="s">
        <v>82</v>
      </c>
      <c r="E30" s="640"/>
      <c r="F30" s="569" t="s">
        <v>83</v>
      </c>
      <c r="G30" s="571"/>
      <c r="H30" s="642" t="s">
        <v>84</v>
      </c>
      <c r="I30" s="653"/>
      <c r="J30" s="599" t="s">
        <v>85</v>
      </c>
      <c r="K30" s="599"/>
      <c r="L30" s="1057" t="s">
        <v>86</v>
      </c>
      <c r="M30" s="1058"/>
      <c r="N30" s="1058"/>
      <c r="O30" s="1058"/>
      <c r="P30" s="1058"/>
      <c r="Q30" s="1058"/>
      <c r="R30" s="1058"/>
      <c r="S30" s="1058"/>
      <c r="T30" s="1058"/>
      <c r="U30" s="1058"/>
      <c r="V30" s="1059"/>
    </row>
    <row r="31" spans="1:26" ht="13">
      <c r="A31" s="549" t="s">
        <v>528</v>
      </c>
      <c r="C31" s="561"/>
      <c r="D31" s="535" t="s">
        <v>88</v>
      </c>
      <c r="F31" s="1036"/>
      <c r="G31" s="1037"/>
      <c r="H31" s="549" t="s">
        <v>89</v>
      </c>
      <c r="I31" s="654"/>
      <c r="J31" s="601" t="s">
        <v>90</v>
      </c>
      <c r="K31" s="601"/>
      <c r="L31" s="597"/>
      <c r="V31" s="602"/>
    </row>
    <row r="32" spans="1:26">
      <c r="A32" s="549" t="s">
        <v>529</v>
      </c>
      <c r="C32" s="639"/>
      <c r="F32" s="1036"/>
      <c r="G32" s="1037"/>
      <c r="H32" s="549"/>
      <c r="I32" s="654"/>
      <c r="J32" s="601" t="s">
        <v>94</v>
      </c>
      <c r="K32" s="601"/>
      <c r="L32" s="597"/>
      <c r="V32" s="602"/>
    </row>
    <row r="33" spans="1:22">
      <c r="A33" s="644"/>
      <c r="B33" s="645"/>
      <c r="C33" s="655"/>
      <c r="D33" s="535" t="s">
        <v>95</v>
      </c>
      <c r="F33" s="609"/>
      <c r="G33" s="610"/>
      <c r="H33" s="549" t="s">
        <v>96</v>
      </c>
      <c r="I33" s="654"/>
      <c r="J33" s="601"/>
      <c r="K33" s="601"/>
      <c r="L33" s="597"/>
      <c r="V33" s="602"/>
    </row>
    <row r="34" spans="1:22" ht="13">
      <c r="A34" s="540" t="s">
        <v>97</v>
      </c>
      <c r="B34" s="640"/>
      <c r="C34" s="638"/>
      <c r="D34" s="535" t="s">
        <v>98</v>
      </c>
      <c r="F34" s="573" t="s">
        <v>99</v>
      </c>
      <c r="G34" s="572"/>
      <c r="H34" s="549" t="s">
        <v>89</v>
      </c>
      <c r="I34" s="654"/>
      <c r="J34" s="601" t="s">
        <v>100</v>
      </c>
      <c r="K34" s="601"/>
      <c r="L34" s="597"/>
      <c r="V34" s="602"/>
    </row>
    <row r="35" spans="1:22" ht="13">
      <c r="A35" s="549" t="s">
        <v>552</v>
      </c>
      <c r="C35" s="639"/>
      <c r="D35" s="535" t="s">
        <v>101</v>
      </c>
      <c r="F35" s="574"/>
      <c r="G35" s="611"/>
      <c r="H35" s="549" t="s">
        <v>102</v>
      </c>
      <c r="I35" s="654"/>
      <c r="J35" s="601" t="s">
        <v>530</v>
      </c>
      <c r="K35" s="601"/>
      <c r="L35" s="1060" t="s">
        <v>104</v>
      </c>
      <c r="M35" s="1061"/>
      <c r="N35" s="1061"/>
      <c r="O35" s="1061"/>
      <c r="P35" s="1061"/>
      <c r="Q35" s="1061"/>
      <c r="R35" s="1061"/>
      <c r="S35" s="1061"/>
      <c r="T35" s="1061"/>
      <c r="U35" s="1061"/>
      <c r="V35" s="1040"/>
    </row>
    <row r="36" spans="1:22">
      <c r="A36" s="644"/>
      <c r="B36" s="645"/>
      <c r="C36" s="646"/>
      <c r="D36" s="584"/>
      <c r="E36" s="645"/>
      <c r="F36" s="1046" t="s">
        <v>984</v>
      </c>
      <c r="G36" s="1047"/>
      <c r="H36" s="1046" t="s">
        <v>983</v>
      </c>
      <c r="I36" s="1047"/>
      <c r="J36" s="605" t="s">
        <v>105</v>
      </c>
      <c r="K36" s="605"/>
      <c r="L36" s="1050" t="s">
        <v>106</v>
      </c>
      <c r="M36" s="1051"/>
      <c r="N36" s="1051"/>
      <c r="O36" s="1051"/>
      <c r="P36" s="1051"/>
      <c r="Q36" s="1051"/>
      <c r="R36" s="1051"/>
      <c r="S36" s="1051"/>
      <c r="T36" s="1051"/>
      <c r="U36" s="1051"/>
      <c r="V36" s="1032"/>
    </row>
    <row r="42" spans="1:22" ht="34" customHeight="1"/>
    <row r="43" spans="1:22" ht="23.25" customHeight="1">
      <c r="A43" s="612" t="s">
        <v>947</v>
      </c>
      <c r="B43" s="593"/>
      <c r="C43" s="612" t="s">
        <v>603</v>
      </c>
      <c r="D43" s="592"/>
      <c r="F43" s="612" t="s">
        <v>941</v>
      </c>
      <c r="H43" s="612" t="s">
        <v>603</v>
      </c>
    </row>
    <row r="44" spans="1:22" ht="20">
      <c r="A44" s="612" t="s">
        <v>948</v>
      </c>
      <c r="B44" s="593"/>
      <c r="C44" s="612" t="s">
        <v>987</v>
      </c>
      <c r="D44" s="592"/>
      <c r="F44" s="612" t="s">
        <v>942</v>
      </c>
      <c r="H44" s="612" t="s">
        <v>952</v>
      </c>
    </row>
    <row r="45" spans="1:22" ht="20">
      <c r="A45" s="612" t="s">
        <v>949</v>
      </c>
      <c r="B45" s="593"/>
      <c r="C45" s="612" t="s">
        <v>989</v>
      </c>
      <c r="D45" s="592"/>
      <c r="F45" s="612" t="s">
        <v>943</v>
      </c>
      <c r="H45" s="612" t="s">
        <v>603</v>
      </c>
    </row>
    <row r="46" spans="1:22" ht="17.75" customHeight="1">
      <c r="A46" s="612" t="s">
        <v>950</v>
      </c>
      <c r="B46" s="593"/>
      <c r="C46" s="612" t="s">
        <v>603</v>
      </c>
      <c r="D46" s="592"/>
      <c r="F46" s="612" t="s">
        <v>944</v>
      </c>
      <c r="H46" s="612" t="s">
        <v>603</v>
      </c>
    </row>
    <row r="47" spans="1:22" ht="17.75" customHeight="1">
      <c r="A47" s="612" t="s">
        <v>951</v>
      </c>
      <c r="B47" s="593"/>
      <c r="C47" s="612" t="s">
        <v>603</v>
      </c>
      <c r="D47" s="592"/>
      <c r="F47" s="612" t="s">
        <v>946</v>
      </c>
      <c r="H47" s="612" t="s">
        <v>603</v>
      </c>
    </row>
    <row r="48" spans="1:22" ht="17.75" customHeight="1">
      <c r="F48" s="612" t="s">
        <v>945</v>
      </c>
      <c r="H48" s="612" t="s">
        <v>603</v>
      </c>
    </row>
    <row r="49" spans="2:2" ht="17.75" customHeight="1"/>
    <row r="50" spans="2:2" ht="17.75" customHeight="1"/>
    <row r="55" spans="2:2">
      <c r="B55" s="592">
        <v>2682037100</v>
      </c>
    </row>
    <row r="56" spans="2:2">
      <c r="B56" s="592">
        <v>2680429080</v>
      </c>
    </row>
  </sheetData>
  <mergeCells count="9">
    <mergeCell ref="F36:G36"/>
    <mergeCell ref="H36:I36"/>
    <mergeCell ref="L36:V36"/>
    <mergeCell ref="Q1:T1"/>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67" firstPageNumber="4294963191" fitToHeight="2" orientation="landscape" horizontalDpi="4294967295" verticalDpi="4294967295"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Z55"/>
  <sheetViews>
    <sheetView topLeftCell="A22"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89"/>
      <c r="I10" s="690"/>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973</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660</v>
      </c>
      <c r="C19" s="673" t="str">
        <f>IF(D19="","",VLOOKUP(B19,Data!$B$5:$L$439,2,FALSE))</f>
        <v>VAN1280</v>
      </c>
      <c r="D19" s="636">
        <v>19</v>
      </c>
      <c r="E19" s="675" t="s">
        <v>525</v>
      </c>
      <c r="F19" s="615">
        <f>IF(D19="","",VLOOKUP(B19,Data!$B$5:$L$439,11,FALSE))</f>
        <v>2162.66</v>
      </c>
      <c r="G19" s="621">
        <f t="shared" ref="G19:G31" si="0">IF(D19&gt;0,D19*F19,"-")</f>
        <v>41090.539999999994</v>
      </c>
      <c r="H19" s="616" t="str">
        <f>IF(D19="","",VLOOKUP(B19,Data!$B$5:$D$439,3,FALSE))</f>
        <v>C/T</v>
      </c>
      <c r="I19" s="617" t="str">
        <f>IF(D19="","",VLOOKUP(B19,Data!$B$5:$M$439,12,FALSE))</f>
        <v>Indonesia</v>
      </c>
      <c r="J19" s="622" t="s">
        <v>974</v>
      </c>
      <c r="K19" s="618">
        <f>IF(D19="","",VLOOKUP(B19,Data!$B$5:$E$439,4,FALSE)*D19)</f>
        <v>4978</v>
      </c>
      <c r="L19" s="623">
        <f>IF(D19="","",VLOOKUP(B19,Data!$B$5:$F$439,5,FALSE)*D19)</f>
        <v>4503</v>
      </c>
      <c r="M19" s="621"/>
      <c r="N19" s="670"/>
      <c r="O19" s="624"/>
      <c r="P19" s="671"/>
      <c r="Q19" s="671"/>
      <c r="R19" s="624"/>
      <c r="S19" s="624"/>
      <c r="T19" s="624"/>
      <c r="U19" s="619">
        <f>IF(D19="","",VLOOKUP(B19,Data!$B$5:$J$439,9,FALSE)*D19)</f>
        <v>28.271999999999998</v>
      </c>
      <c r="V19" s="619">
        <f>IF(D19="","",VLOOKUP(B19,Data!$B$5:$J$439,9,FALSE)*D19)</f>
        <v>28.271999999999998</v>
      </c>
      <c r="W19" s="592"/>
      <c r="X19" s="592"/>
      <c r="Y19" s="592"/>
      <c r="Z19" s="592"/>
    </row>
    <row r="20" spans="1:26" s="625" customFormat="1" ht="20" customHeight="1">
      <c r="A20" s="614">
        <v>2</v>
      </c>
      <c r="B20" s="677" t="s">
        <v>661</v>
      </c>
      <c r="C20" s="673" t="str">
        <f>IF(D20="","",VLOOKUP(B20,Data!$B$5:$L$439,2,FALSE))</f>
        <v>VAN1290</v>
      </c>
      <c r="D20" s="636">
        <v>5</v>
      </c>
      <c r="E20" s="675"/>
      <c r="F20" s="615">
        <f>IF(D20="","",VLOOKUP(B20,Data!$B$5:$L$439,11,FALSE))</f>
        <v>2162.66</v>
      </c>
      <c r="G20" s="621">
        <f t="shared" si="0"/>
        <v>10813.3</v>
      </c>
      <c r="H20" s="616" t="str">
        <f>IF(D20="","",VLOOKUP(B20,Data!$B$5:$D$439,3,FALSE))</f>
        <v>C/T</v>
      </c>
      <c r="I20" s="617" t="str">
        <f>IF(D20="","",VLOOKUP(B20,Data!$B$5:$M$439,12,FALSE))</f>
        <v>Indonesia</v>
      </c>
      <c r="J20" s="622" t="s">
        <v>974</v>
      </c>
      <c r="K20" s="618">
        <f>IF(D20="","",VLOOKUP(B20,Data!$B$5:$E$439,4,FALSE)*D20)</f>
        <v>1310</v>
      </c>
      <c r="L20" s="623">
        <f>IF(D20="","",VLOOKUP(B20,Data!$B$5:$F$439,5,FALSE)*D20)</f>
        <v>1185</v>
      </c>
      <c r="M20" s="621"/>
      <c r="N20" s="670"/>
      <c r="O20" s="624"/>
      <c r="P20" s="671"/>
      <c r="Q20" s="671"/>
      <c r="R20" s="624"/>
      <c r="S20" s="624"/>
      <c r="T20" s="624"/>
      <c r="U20" s="619">
        <f>IF(D20="","",VLOOKUP(B20,Data!$B$5:$J$439,9,FALSE)*D20)</f>
        <v>7.4399999999999995</v>
      </c>
      <c r="V20" s="619">
        <f>IF(D20="","",VLOOKUP(B20,Data!$B$5:$J$439,9,FALSE)*D20)</f>
        <v>7.4399999999999995</v>
      </c>
      <c r="W20" s="592"/>
      <c r="X20" s="592"/>
      <c r="Y20" s="592"/>
      <c r="Z20" s="592"/>
    </row>
    <row r="21" spans="1:26" s="625" customFormat="1" ht="20" customHeight="1">
      <c r="A21" s="614">
        <v>3</v>
      </c>
      <c r="B21" s="677" t="s">
        <v>933</v>
      </c>
      <c r="C21" s="673" t="str">
        <f>IF(D21="","",VLOOKUP(B21,Data!$B$5:$L$439,2,FALSE))</f>
        <v>VEH3640</v>
      </c>
      <c r="D21" s="636">
        <v>4</v>
      </c>
      <c r="E21" s="675" t="s">
        <v>526</v>
      </c>
      <c r="F21" s="615">
        <f>IF(D21="","",VLOOKUP(B21,Data!$B$5:$L$439,11,FALSE))</f>
        <v>2539.81</v>
      </c>
      <c r="G21" s="621">
        <f t="shared" si="0"/>
        <v>10159.24</v>
      </c>
      <c r="H21" s="616" t="str">
        <f>IF(D21="","",VLOOKUP(B21,Data!$B$5:$D$439,3,FALSE))</f>
        <v>C/T</v>
      </c>
      <c r="I21" s="617" t="str">
        <f>IF(D21="","",VLOOKUP(B21,Data!$B$5:$M$439,12,FALSE))</f>
        <v>Indonesia</v>
      </c>
      <c r="J21" s="622" t="s">
        <v>974</v>
      </c>
      <c r="K21" s="618">
        <f>IF(D21="","",VLOOKUP(B21,Data!$B$5:$E$439,4,FALSE)*D21)</f>
        <v>1068</v>
      </c>
      <c r="L21" s="623">
        <f>IF(D21="","",VLOOKUP(B21,Data!$B$5:$F$439,5,FALSE)*D21)</f>
        <v>968</v>
      </c>
      <c r="M21" s="621"/>
      <c r="N21" s="670"/>
      <c r="O21" s="624"/>
      <c r="P21" s="671"/>
      <c r="Q21" s="671"/>
      <c r="R21" s="624"/>
      <c r="S21" s="624"/>
      <c r="T21" s="624"/>
      <c r="U21" s="619">
        <f>IF(D21="","",VLOOKUP(B21,Data!$B$5:$J$439,9,FALSE)*D21)</f>
        <v>5.952</v>
      </c>
      <c r="V21" s="619">
        <f>IF(D21="","",VLOOKUP(B21,Data!$B$5:$J$439,9,FALSE)*D21)</f>
        <v>5.952</v>
      </c>
      <c r="W21" s="592"/>
      <c r="X21" s="592"/>
      <c r="Y21" s="592"/>
      <c r="Z21" s="592"/>
    </row>
    <row r="22" spans="1:26" s="625" customFormat="1" ht="20" customHeight="1">
      <c r="A22" s="614">
        <v>4</v>
      </c>
      <c r="B22" s="677" t="s">
        <v>932</v>
      </c>
      <c r="C22" s="673" t="str">
        <f>IF(D22="","",VLOOKUP(B22,Data!$B$5:$L$439,2,FALSE))</f>
        <v>VEH3630</v>
      </c>
      <c r="D22" s="636">
        <v>4</v>
      </c>
      <c r="E22" s="675"/>
      <c r="F22" s="615">
        <f>IF(D22="","",VLOOKUP(B22,Data!$B$5:$L$439,11,FALSE))</f>
        <v>2539.81</v>
      </c>
      <c r="G22" s="621">
        <f t="shared" si="0"/>
        <v>10159.24</v>
      </c>
      <c r="H22" s="616" t="str">
        <f>IF(D22="","",VLOOKUP(B22,Data!$B$5:$D$439,3,FALSE))</f>
        <v>C/T</v>
      </c>
      <c r="I22" s="617" t="str">
        <f>IF(D22="","",VLOOKUP(B22,Data!$B$5:$M$439,12,FALSE))</f>
        <v>Indonesia</v>
      </c>
      <c r="J22" s="622" t="s">
        <v>974</v>
      </c>
      <c r="K22" s="618">
        <f>IF(D22="","",VLOOKUP(B22,Data!$B$5:$E$439,4,FALSE)*D22)</f>
        <v>1068</v>
      </c>
      <c r="L22" s="623">
        <f>IF(D22="","",VLOOKUP(B22,Data!$B$5:$F$439,5,FALSE)*D22)</f>
        <v>968</v>
      </c>
      <c r="M22" s="621"/>
      <c r="N22" s="670"/>
      <c r="O22" s="624"/>
      <c r="P22" s="671"/>
      <c r="Q22" s="671"/>
      <c r="R22" s="624"/>
      <c r="S22" s="624"/>
      <c r="T22" s="624"/>
      <c r="U22" s="619">
        <f>IF(D22="","",VLOOKUP(B22,Data!$B$5:$J$439,9,FALSE)*D22)</f>
        <v>5.952</v>
      </c>
      <c r="V22" s="619">
        <f>IF(D22="","",VLOOKUP(B22,Data!$B$5:$J$439,9,FALSE)*D22)</f>
        <v>5.952</v>
      </c>
      <c r="W22" s="592"/>
      <c r="X22" s="592"/>
      <c r="Y22" s="592"/>
      <c r="Z22" s="592"/>
    </row>
    <row r="23" spans="1:26" s="625" customFormat="1" ht="20" customHeight="1">
      <c r="A23" s="614">
        <v>5</v>
      </c>
      <c r="B23" s="677" t="s">
        <v>264</v>
      </c>
      <c r="C23" s="673" t="str">
        <f>IF(D23="","",VLOOKUP(B23,Data!$B$5:$L$439,2,FALSE))</f>
        <v>WN67630</v>
      </c>
      <c r="D23" s="636">
        <v>1</v>
      </c>
      <c r="E23" s="676" t="s">
        <v>957</v>
      </c>
      <c r="F23" s="615">
        <f>IF(D23="","",VLOOKUP(B23,Data!$B$5:$L$439,11,FALSE))</f>
        <v>3082.41</v>
      </c>
      <c r="G23" s="621">
        <f t="shared" si="0"/>
        <v>3082.41</v>
      </c>
      <c r="H23" s="616" t="str">
        <f>IF(D23="","",VLOOKUP(B23,Data!$B$5:$D$439,3,FALSE))</f>
        <v>C/T</v>
      </c>
      <c r="I23" s="617" t="str">
        <f>IF(D23="","",VLOOKUP(B23,Data!$B$5:$M$439,12,FALSE))</f>
        <v>Indonesia</v>
      </c>
      <c r="J23" s="622" t="s">
        <v>974</v>
      </c>
      <c r="K23" s="618">
        <f>IF(D23="","",VLOOKUP(B23,Data!$B$5:$E$439,4,FALSE)*D23)</f>
        <v>262</v>
      </c>
      <c r="L23" s="623">
        <f>IF(D23="","",VLOOKUP(B23,Data!$B$5:$F$439,5,FALSE)*D23)</f>
        <v>242</v>
      </c>
      <c r="M23" s="621"/>
      <c r="N23" s="670"/>
      <c r="O23" s="624"/>
      <c r="P23" s="671"/>
      <c r="Q23" s="671"/>
      <c r="R23" s="624"/>
      <c r="S23" s="624"/>
      <c r="T23" s="624"/>
      <c r="U23" s="619">
        <f>IF(D23="","",VLOOKUP(B23,Data!$B$5:$J$439,9,FALSE)*D23)</f>
        <v>1.518</v>
      </c>
      <c r="V23" s="619">
        <f>IF(D23="","",VLOOKUP(B23,Data!$B$5:$J$439,9,FALSE)*D23)</f>
        <v>1.518</v>
      </c>
      <c r="W23" s="592"/>
      <c r="X23" s="592"/>
      <c r="Y23" s="592"/>
      <c r="Z23" s="592"/>
    </row>
    <row r="24" spans="1:26" s="625" customFormat="1" ht="20" customHeight="1">
      <c r="A24" s="614">
        <v>6</v>
      </c>
      <c r="B24" s="677" t="s">
        <v>258</v>
      </c>
      <c r="C24" s="673" t="e">
        <f>IF(D24="","",VLOOKUP(B24,Data!$B$5:$L$439,2,FALSE))</f>
        <v>#N/A</v>
      </c>
      <c r="D24" s="636">
        <v>2</v>
      </c>
      <c r="E24" s="675"/>
      <c r="F24" s="615" t="e">
        <f>IF(D24="","",VLOOKUP(B24,Data!$B$5:$L$439,11,FALSE))</f>
        <v>#N/A</v>
      </c>
      <c r="G24" s="621" t="e">
        <f t="shared" ref="G24:G29" si="1">IF(D24&gt;0,D24*F24,"-")</f>
        <v>#N/A</v>
      </c>
      <c r="H24" s="616" t="e">
        <f>IF(D24="","",VLOOKUP(B24,Data!$B$5:$D$439,3,FALSE))</f>
        <v>#N/A</v>
      </c>
      <c r="I24" s="617" t="e">
        <f>IF(D24="","",VLOOKUP(B24,Data!$B$5:$M$439,12,FALSE))</f>
        <v>#N/A</v>
      </c>
      <c r="J24" s="622" t="s">
        <v>974</v>
      </c>
      <c r="K24" s="618" t="e">
        <f>IF(D24="","",VLOOKUP(B24,Data!$B$5:$E$439,4,FALSE)*D24)</f>
        <v>#N/A</v>
      </c>
      <c r="L24" s="623" t="e">
        <f>IF(D24="","",VLOOKUP(B24,Data!$B$5:$F$439,5,FALSE)*D24)</f>
        <v>#N/A</v>
      </c>
      <c r="M24" s="621"/>
      <c r="N24" s="670"/>
      <c r="O24" s="624"/>
      <c r="P24" s="671"/>
      <c r="Q24" s="671"/>
      <c r="R24" s="624"/>
      <c r="S24" s="624"/>
      <c r="T24" s="624"/>
      <c r="U24" s="619" t="e">
        <f>IF(D24="","",VLOOKUP(B24,Data!$B$5:$J$439,9,FALSE)*D24)</f>
        <v>#N/A</v>
      </c>
      <c r="V24" s="619" t="e">
        <f>IF(D24="","",VLOOKUP(B24,Data!$B$5:$J$439,9,FALSE)*D24)</f>
        <v>#N/A</v>
      </c>
      <c r="W24" s="592"/>
      <c r="X24" s="592"/>
      <c r="Y24" s="592"/>
      <c r="Z24" s="592"/>
    </row>
    <row r="25" spans="1:26" s="625" customFormat="1" ht="20" customHeight="1">
      <c r="A25" s="614">
        <v>7</v>
      </c>
      <c r="B25" s="677" t="s">
        <v>747</v>
      </c>
      <c r="C25" s="673" t="str">
        <f>IF(D25="","",VLOOKUP(B25,Data!$B$5:$L$439,2,FALSE))</f>
        <v>VAR8140</v>
      </c>
      <c r="D25" s="636">
        <v>1</v>
      </c>
      <c r="E25" s="675"/>
      <c r="F25" s="615">
        <f>IF(D25="","",VLOOKUP(B25,Data!$B$5:$L$439,11,FALSE))</f>
        <v>2209.64</v>
      </c>
      <c r="G25" s="621">
        <f t="shared" si="1"/>
        <v>2209.64</v>
      </c>
      <c r="H25" s="616" t="str">
        <f>IF(D25="","",VLOOKUP(B25,Data!$B$5:$D$439,3,FALSE))</f>
        <v>C/T</v>
      </c>
      <c r="I25" s="617" t="str">
        <f>IF(D25="","",VLOOKUP(B25,Data!$B$5:$M$439,12,FALSE))</f>
        <v>Indonesia</v>
      </c>
      <c r="J25" s="622" t="s">
        <v>974</v>
      </c>
      <c r="K25" s="618">
        <f>IF(D25="","",VLOOKUP(B25,Data!$B$5:$E$439,4,FALSE)*D25)</f>
        <v>238</v>
      </c>
      <c r="L25" s="623">
        <f>IF(D25="","",VLOOKUP(B25,Data!$B$5:$F$439,5,FALSE)*D25)</f>
        <v>216</v>
      </c>
      <c r="M25" s="621"/>
      <c r="N25" s="670"/>
      <c r="O25" s="624"/>
      <c r="P25" s="671"/>
      <c r="Q25" s="671"/>
      <c r="R25" s="624"/>
      <c r="S25" s="624"/>
      <c r="T25" s="624"/>
      <c r="U25" s="619">
        <f>IF(D25="","",VLOOKUP(B25,Data!$B$5:$J$439,9,FALSE)*D25)</f>
        <v>1.3140000000000001</v>
      </c>
      <c r="V25" s="619">
        <f>IF(D25="","",VLOOKUP(B25,Data!$B$5:$J$439,9,FALSE)*D25)</f>
        <v>1.3140000000000001</v>
      </c>
      <c r="W25" s="592"/>
      <c r="X25" s="592"/>
      <c r="Y25" s="592"/>
      <c r="Z25" s="592"/>
    </row>
    <row r="26" spans="1:26" s="625" customFormat="1" ht="20" customHeight="1">
      <c r="A26" s="614">
        <v>8</v>
      </c>
      <c r="B26" s="677" t="s">
        <v>748</v>
      </c>
      <c r="C26" s="673" t="str">
        <f>IF(D26="","",VLOOKUP(B26,Data!$B$5:$L$439,2,FALSE))</f>
        <v>VAR8150</v>
      </c>
      <c r="D26" s="636">
        <v>2</v>
      </c>
      <c r="E26" s="675"/>
      <c r="F26" s="615">
        <f>IF(D26="","",VLOOKUP(B26,Data!$B$5:$L$439,11,FALSE))</f>
        <v>2209.64</v>
      </c>
      <c r="G26" s="621">
        <f t="shared" si="1"/>
        <v>4419.28</v>
      </c>
      <c r="H26" s="616" t="str">
        <f>IF(D26="","",VLOOKUP(B26,Data!$B$5:$D$439,3,FALSE))</f>
        <v>C/T</v>
      </c>
      <c r="I26" s="617" t="str">
        <f>IF(D26="","",VLOOKUP(B26,Data!$B$5:$M$439,12,FALSE))</f>
        <v>Indonesia</v>
      </c>
      <c r="J26" s="622" t="s">
        <v>974</v>
      </c>
      <c r="K26" s="618">
        <f>IF(D26="","",VLOOKUP(B26,Data!$B$5:$E$439,4,FALSE)*D26)</f>
        <v>476</v>
      </c>
      <c r="L26" s="623">
        <f>IF(D26="","",VLOOKUP(B26,Data!$B$5:$F$439,5,FALSE)*D26)</f>
        <v>432</v>
      </c>
      <c r="M26" s="621"/>
      <c r="N26" s="670"/>
      <c r="O26" s="624"/>
      <c r="P26" s="671"/>
      <c r="Q26" s="671"/>
      <c r="R26" s="624"/>
      <c r="S26" s="624"/>
      <c r="T26" s="624"/>
      <c r="U26" s="619">
        <f>IF(D26="","",VLOOKUP(B26,Data!$B$5:$J$439,9,FALSE)*D26)</f>
        <v>2.6280000000000001</v>
      </c>
      <c r="V26" s="619">
        <f>IF(D26="","",VLOOKUP(B26,Data!$B$5:$J$439,9,FALSE)*D26)</f>
        <v>2.6280000000000001</v>
      </c>
      <c r="W26" s="592"/>
      <c r="X26" s="592"/>
      <c r="Y26" s="592"/>
      <c r="Z26" s="592"/>
    </row>
    <row r="27" spans="1:26" s="625" customFormat="1" ht="20" customHeight="1">
      <c r="A27" s="614">
        <v>9</v>
      </c>
      <c r="B27" s="677" t="s">
        <v>749</v>
      </c>
      <c r="C27" s="673" t="str">
        <f>IF(D27="","",VLOOKUP(B27,Data!$B$5:$L$439,2,FALSE))</f>
        <v>VAR8160</v>
      </c>
      <c r="D27" s="636">
        <v>5</v>
      </c>
      <c r="E27" s="675"/>
      <c r="F27" s="615">
        <f>IF(D27="","",VLOOKUP(B27,Data!$B$5:$L$439,11,FALSE))</f>
        <v>2438.41</v>
      </c>
      <c r="G27" s="621">
        <f t="shared" si="1"/>
        <v>12192.05</v>
      </c>
      <c r="H27" s="616" t="str">
        <f>IF(D27="","",VLOOKUP(B27,Data!$B$5:$D$439,3,FALSE))</f>
        <v>C/T</v>
      </c>
      <c r="I27" s="617" t="str">
        <f>IF(D27="","",VLOOKUP(B27,Data!$B$5:$M$439,12,FALSE))</f>
        <v>Indonesia</v>
      </c>
      <c r="J27" s="622" t="s">
        <v>974</v>
      </c>
      <c r="K27" s="618">
        <f>IF(D27="","",VLOOKUP(B27,Data!$B$5:$E$439,4,FALSE)*D27)</f>
        <v>1270</v>
      </c>
      <c r="L27" s="623">
        <f>IF(D27="","",VLOOKUP(B27,Data!$B$5:$F$439,5,FALSE)*D27)</f>
        <v>1145</v>
      </c>
      <c r="M27" s="621"/>
      <c r="N27" s="670"/>
      <c r="O27" s="624"/>
      <c r="P27" s="671"/>
      <c r="Q27" s="671"/>
      <c r="R27" s="624"/>
      <c r="S27" s="624"/>
      <c r="T27" s="624"/>
      <c r="U27" s="619">
        <f>IF(D27="","",VLOOKUP(B27,Data!$B$5:$J$439,9,FALSE)*D27)</f>
        <v>7.42</v>
      </c>
      <c r="V27" s="619">
        <f>IF(D27="","",VLOOKUP(B27,Data!$B$5:$J$439,9,FALSE)*D27)</f>
        <v>7.42</v>
      </c>
      <c r="W27" s="592"/>
      <c r="X27" s="592"/>
      <c r="Y27" s="592"/>
      <c r="Z27" s="592"/>
    </row>
    <row r="28" spans="1:26" s="625" customFormat="1" ht="20" customHeight="1">
      <c r="A28" s="614">
        <v>10</v>
      </c>
      <c r="B28" s="677" t="s">
        <v>750</v>
      </c>
      <c r="C28" s="673" t="str">
        <f>IF(D28="","",VLOOKUP(B28,Data!$B$5:$L$439,2,FALSE))</f>
        <v>VAR8170</v>
      </c>
      <c r="D28" s="636">
        <v>21</v>
      </c>
      <c r="E28" s="675"/>
      <c r="F28" s="615">
        <f>IF(D28="","",VLOOKUP(B28,Data!$B$5:$L$439,11,FALSE))</f>
        <v>2438.41</v>
      </c>
      <c r="G28" s="621">
        <f t="shared" si="1"/>
        <v>51206.61</v>
      </c>
      <c r="H28" s="616" t="str">
        <f>IF(D28="","",VLOOKUP(B28,Data!$B$5:$D$439,3,FALSE))</f>
        <v>C/T</v>
      </c>
      <c r="I28" s="617" t="str">
        <f>IF(D28="","",VLOOKUP(B28,Data!$B$5:$M$439,12,FALSE))</f>
        <v>Indonesia</v>
      </c>
      <c r="J28" s="622" t="s">
        <v>974</v>
      </c>
      <c r="K28" s="618">
        <f>IF(D28="","",VLOOKUP(B28,Data!$B$5:$E$439,4,FALSE)*D28)</f>
        <v>5334</v>
      </c>
      <c r="L28" s="623">
        <f>IF(D28="","",VLOOKUP(B28,Data!$B$5:$F$439,5,FALSE)*D28)</f>
        <v>4809</v>
      </c>
      <c r="M28" s="621"/>
      <c r="N28" s="670"/>
      <c r="O28" s="624"/>
      <c r="P28" s="671"/>
      <c r="Q28" s="671"/>
      <c r="R28" s="624"/>
      <c r="S28" s="624"/>
      <c r="T28" s="624"/>
      <c r="U28" s="619">
        <f>IF(D28="","",VLOOKUP(B28,Data!$B$5:$J$439,9,FALSE)*D28)</f>
        <v>31.164000000000001</v>
      </c>
      <c r="V28" s="619">
        <f>IF(D28="","",VLOOKUP(B28,Data!$B$5:$J$439,9,FALSE)*D28)</f>
        <v>31.164000000000001</v>
      </c>
      <c r="W28" s="592"/>
      <c r="X28" s="592"/>
      <c r="Y28" s="592"/>
      <c r="Z28" s="592"/>
    </row>
    <row r="29" spans="1:26" s="625" customFormat="1" ht="20" customHeight="1">
      <c r="A29" s="614">
        <v>11</v>
      </c>
      <c r="B29" s="677" t="s">
        <v>240</v>
      </c>
      <c r="C29" s="673" t="str">
        <f>IF(D29="","",VLOOKUP(B29,Data!$B$5:$L$439,2,FALSE))</f>
        <v>VFV5520</v>
      </c>
      <c r="D29" s="636">
        <v>5</v>
      </c>
      <c r="E29" s="675"/>
      <c r="F29" s="615">
        <f>IF(D29="","",VLOOKUP(B29,Data!$B$5:$L$439,11,FALSE))</f>
        <v>2589.08</v>
      </c>
      <c r="G29" s="621">
        <f t="shared" si="1"/>
        <v>12945.4</v>
      </c>
      <c r="H29" s="616" t="str">
        <f>IF(D29="","",VLOOKUP(B29,Data!$B$5:$D$439,3,FALSE))</f>
        <v>C/T</v>
      </c>
      <c r="I29" s="617" t="str">
        <f>IF(D29="","",VLOOKUP(B29,Data!$B$5:$M$439,12,FALSE))</f>
        <v>Indonesia</v>
      </c>
      <c r="J29" s="622" t="s">
        <v>974</v>
      </c>
      <c r="K29" s="618">
        <f>IF(D29="","",VLOOKUP(B29,Data!$B$5:$E$439,4,FALSE)*D29)</f>
        <v>1250</v>
      </c>
      <c r="L29" s="623">
        <f>IF(D29="","",VLOOKUP(B29,Data!$B$5:$F$439,5,FALSE)*D29)</f>
        <v>1185</v>
      </c>
      <c r="M29" s="621"/>
      <c r="N29" s="670"/>
      <c r="O29" s="624"/>
      <c r="P29" s="671"/>
      <c r="Q29" s="671"/>
      <c r="R29" s="624"/>
      <c r="S29" s="624"/>
      <c r="T29" s="624"/>
      <c r="U29" s="619">
        <f>IF(D29="","",VLOOKUP(B29,Data!$B$5:$J$439,9,FALSE)*D29)</f>
        <v>6.7149999999999999</v>
      </c>
      <c r="V29" s="619">
        <f>IF(D29="","",VLOOKUP(B29,Data!$B$5:$J$439,9,FALSE)*D29)</f>
        <v>6.7149999999999999</v>
      </c>
      <c r="W29" s="592"/>
      <c r="X29" s="592"/>
      <c r="Y29" s="592"/>
      <c r="Z29" s="592"/>
    </row>
    <row r="30" spans="1:26" s="625" customFormat="1" ht="20" customHeight="1">
      <c r="A30" s="614">
        <v>12</v>
      </c>
      <c r="B30" s="677" t="s">
        <v>241</v>
      </c>
      <c r="C30" s="673" t="str">
        <f>IF(D30="","",VLOOKUP(B30,Data!$B$5:$L$439,2,FALSE))</f>
        <v>VFV5530</v>
      </c>
      <c r="D30" s="636">
        <v>21</v>
      </c>
      <c r="E30" s="675"/>
      <c r="F30" s="615">
        <f>IF(D30="","",VLOOKUP(B30,Data!$B$5:$L$439,11,FALSE))</f>
        <v>2589.08</v>
      </c>
      <c r="G30" s="621">
        <f t="shared" si="0"/>
        <v>54370.68</v>
      </c>
      <c r="H30" s="616" t="str">
        <f>IF(D30="","",VLOOKUP(B30,Data!$B$5:$D$439,3,FALSE))</f>
        <v>C/T</v>
      </c>
      <c r="I30" s="617" t="str">
        <f>IF(D30="","",VLOOKUP(B30,Data!$B$5:$M$439,12,FALSE))</f>
        <v>Indonesia</v>
      </c>
      <c r="J30" s="622" t="s">
        <v>974</v>
      </c>
      <c r="K30" s="618">
        <f>IF(D30="","",VLOOKUP(B30,Data!$B$5:$E$439,4,FALSE)*D30)</f>
        <v>5250</v>
      </c>
      <c r="L30" s="623">
        <f>IF(D30="","",VLOOKUP(B30,Data!$B$5:$F$439,5,FALSE)*D30)</f>
        <v>4977</v>
      </c>
      <c r="M30" s="621"/>
      <c r="N30" s="670"/>
      <c r="O30" s="624"/>
      <c r="P30" s="671"/>
      <c r="Q30" s="671"/>
      <c r="R30" s="624"/>
      <c r="S30" s="624"/>
      <c r="T30" s="624"/>
      <c r="U30" s="619">
        <f>IF(D30="","",VLOOKUP(B30,Data!$B$5:$J$439,9,FALSE)*D30)</f>
        <v>28.202999999999999</v>
      </c>
      <c r="V30" s="619">
        <f>IF(D30="","",VLOOKUP(B30,Data!$B$5:$J$439,9,FALSE)*D30)</f>
        <v>28.202999999999999</v>
      </c>
      <c r="W30" s="592"/>
      <c r="X30" s="592"/>
      <c r="Y30" s="592"/>
      <c r="Z30" s="592"/>
    </row>
    <row r="31" spans="1:26" s="625" customFormat="1" ht="20" customHeight="1">
      <c r="A31" s="614"/>
      <c r="B31" s="677"/>
      <c r="C31" s="673" t="str">
        <f>IF(D31="","",VLOOKUP(B31,Data!$B$5:$L$439,2,FALSE))</f>
        <v/>
      </c>
      <c r="D31" s="636"/>
      <c r="E31" s="675"/>
      <c r="F31" s="615" t="str">
        <f>IF(D31="","",VLOOKUP(B31,Data!$B$5:$L$439,11,FALSE))</f>
        <v/>
      </c>
      <c r="G31" s="621" t="str">
        <f t="shared" si="0"/>
        <v>-</v>
      </c>
      <c r="H31" s="616" t="str">
        <f>IF(D31="","",VLOOKUP(B31,Data!$B$5:$D$439,3,FALSE))</f>
        <v/>
      </c>
      <c r="I31" s="617" t="str">
        <f>IF(D31="","",VLOOKUP(B31,Data!$B$5:$M$439,12,FALSE))</f>
        <v/>
      </c>
      <c r="J31" s="622"/>
      <c r="K31" s="618" t="str">
        <f>IF(D31="","",VLOOKUP(B31,Data!$B$5:$E$439,4,FALSE)*D31)</f>
        <v/>
      </c>
      <c r="L31" s="623" t="str">
        <f>IF(D31="","",VLOOKUP(B31,Data!$B$5:$F$439,5,FALSE)*D31)</f>
        <v/>
      </c>
      <c r="M31" s="621"/>
      <c r="N31" s="670"/>
      <c r="O31" s="624"/>
      <c r="P31" s="671"/>
      <c r="Q31" s="671"/>
      <c r="R31" s="624"/>
      <c r="S31" s="624"/>
      <c r="T31" s="624"/>
      <c r="U31" s="619" t="str">
        <f>IF(D31="","",VLOOKUP(B31,Data!$B$5:$J$439,9,FALSE)*D31)</f>
        <v/>
      </c>
      <c r="V31" s="619" t="str">
        <f>IF(D31="","",VLOOKUP(B31,Data!$B$5:$J$439,9,FALSE)*D31)</f>
        <v/>
      </c>
      <c r="W31" s="592"/>
      <c r="X31" s="592"/>
      <c r="Y31" s="592"/>
      <c r="Z31" s="592"/>
    </row>
    <row r="32" spans="1:26" s="625" customFormat="1" ht="23" customHeight="1">
      <c r="A32" s="614"/>
      <c r="B32" s="680"/>
      <c r="C32" s="623" t="str">
        <f>IF(D32="","",VLOOKUP(B32,Data!$B$5:$L$439,2,FALSE))</f>
        <v/>
      </c>
      <c r="D32" s="636"/>
      <c r="E32" s="626"/>
      <c r="F32" s="630"/>
      <c r="G32" s="630"/>
      <c r="H32" s="630"/>
      <c r="I32" s="626"/>
      <c r="J32" s="626"/>
      <c r="K32" s="630"/>
      <c r="L32" s="630"/>
      <c r="M32" s="630"/>
      <c r="N32" s="631"/>
      <c r="O32" s="632"/>
      <c r="P32" s="633"/>
      <c r="Q32" s="632"/>
      <c r="R32" s="632"/>
      <c r="S32" s="633"/>
      <c r="T32" s="634"/>
      <c r="U32" s="633"/>
      <c r="V32" s="635"/>
      <c r="Y32" s="592"/>
    </row>
    <row r="33" spans="1:25" s="625" customFormat="1" ht="20" customHeight="1">
      <c r="A33" s="614"/>
      <c r="B33" s="1053" t="s">
        <v>986</v>
      </c>
      <c r="C33" s="1054"/>
      <c r="D33" s="666">
        <f>SUM(D18:D31)</f>
        <v>90</v>
      </c>
      <c r="E33" s="627"/>
      <c r="F33" s="628"/>
      <c r="G33" s="628" t="e">
        <f>SUM(G18:G32)</f>
        <v>#N/A</v>
      </c>
      <c r="H33" s="626"/>
      <c r="I33" s="626"/>
      <c r="J33" s="626"/>
      <c r="K33" s="628" t="e">
        <f>SUM(K18:K31)</f>
        <v>#N/A</v>
      </c>
      <c r="L33" s="628" t="e">
        <f>SUM(L18:L31)</f>
        <v>#N/A</v>
      </c>
      <c r="M33" s="628"/>
      <c r="N33" s="628"/>
      <c r="O33" s="628">
        <f>SUM(O16:O32)</f>
        <v>0</v>
      </c>
      <c r="P33" s="628"/>
      <c r="Q33" s="628"/>
      <c r="R33" s="628"/>
      <c r="S33" s="628"/>
      <c r="T33" s="628"/>
      <c r="U33" s="628"/>
      <c r="V33" s="629" t="e">
        <f>SUM(V18:V31)</f>
        <v>#N/A</v>
      </c>
      <c r="Y33" s="592"/>
    </row>
    <row r="34" spans="1:25" ht="20" customHeight="1">
      <c r="A34" s="614"/>
      <c r="B34" s="1055"/>
      <c r="C34" s="1056"/>
      <c r="D34" s="664"/>
      <c r="E34" s="644"/>
      <c r="F34" s="607" t="s">
        <v>534</v>
      </c>
      <c r="G34" s="604"/>
      <c r="H34" s="663"/>
      <c r="I34" s="663"/>
      <c r="J34" s="663"/>
      <c r="K34" s="608"/>
      <c r="L34" s="604"/>
      <c r="M34" s="646"/>
      <c r="N34" s="645"/>
      <c r="O34" s="645"/>
      <c r="P34" s="645"/>
      <c r="Q34" s="645"/>
      <c r="R34" s="645"/>
      <c r="S34" s="645"/>
      <c r="T34" s="646"/>
      <c r="U34" s="646"/>
      <c r="V34" s="606"/>
    </row>
    <row r="35" spans="1:25" ht="13">
      <c r="A35" s="540" t="s">
        <v>527</v>
      </c>
      <c r="B35" s="541"/>
      <c r="C35" s="536"/>
      <c r="D35" s="665" t="s">
        <v>82</v>
      </c>
      <c r="E35" s="640"/>
      <c r="F35" s="569" t="s">
        <v>83</v>
      </c>
      <c r="G35" s="571"/>
      <c r="H35" s="642" t="s">
        <v>84</v>
      </c>
      <c r="I35" s="653"/>
      <c r="J35" s="599" t="s">
        <v>85</v>
      </c>
      <c r="K35" s="599"/>
      <c r="L35" s="1057" t="s">
        <v>86</v>
      </c>
      <c r="M35" s="1058"/>
      <c r="N35" s="1058"/>
      <c r="O35" s="1058"/>
      <c r="P35" s="1058"/>
      <c r="Q35" s="1058"/>
      <c r="R35" s="1058"/>
      <c r="S35" s="1058"/>
      <c r="T35" s="1058"/>
      <c r="U35" s="1058"/>
      <c r="V35" s="1059"/>
    </row>
    <row r="36" spans="1:25" ht="13">
      <c r="A36" s="549" t="s">
        <v>528</v>
      </c>
      <c r="C36" s="561"/>
      <c r="D36" s="535" t="s">
        <v>88</v>
      </c>
      <c r="F36" s="1036"/>
      <c r="G36" s="1037"/>
      <c r="H36" s="549" t="s">
        <v>89</v>
      </c>
      <c r="I36" s="654"/>
      <c r="J36" s="601" t="s">
        <v>90</v>
      </c>
      <c r="K36" s="601"/>
      <c r="L36" s="597"/>
      <c r="V36" s="602"/>
    </row>
    <row r="37" spans="1:25">
      <c r="A37" s="549" t="s">
        <v>529</v>
      </c>
      <c r="C37" s="639"/>
      <c r="F37" s="1036"/>
      <c r="G37" s="1037"/>
      <c r="H37" s="549"/>
      <c r="I37" s="654"/>
      <c r="J37" s="601" t="s">
        <v>94</v>
      </c>
      <c r="K37" s="601"/>
      <c r="L37" s="597"/>
      <c r="V37" s="602"/>
    </row>
    <row r="38" spans="1:25">
      <c r="A38" s="644"/>
      <c r="B38" s="645"/>
      <c r="C38" s="655"/>
      <c r="D38" s="535" t="s">
        <v>95</v>
      </c>
      <c r="F38" s="609"/>
      <c r="G38" s="610"/>
      <c r="H38" s="549" t="s">
        <v>96</v>
      </c>
      <c r="I38" s="654"/>
      <c r="J38" s="601"/>
      <c r="K38" s="601"/>
      <c r="L38" s="597"/>
      <c r="V38" s="602"/>
    </row>
    <row r="39" spans="1:25" ht="13">
      <c r="A39" s="540" t="s">
        <v>97</v>
      </c>
      <c r="B39" s="640"/>
      <c r="C39" s="638"/>
      <c r="D39" s="535" t="s">
        <v>98</v>
      </c>
      <c r="F39" s="573" t="s">
        <v>99</v>
      </c>
      <c r="G39" s="572"/>
      <c r="H39" s="549" t="s">
        <v>89</v>
      </c>
      <c r="I39" s="654"/>
      <c r="J39" s="601" t="s">
        <v>100</v>
      </c>
      <c r="K39" s="601"/>
      <c r="L39" s="597"/>
      <c r="V39" s="602"/>
    </row>
    <row r="40" spans="1:25" ht="13">
      <c r="A40" s="549" t="s">
        <v>552</v>
      </c>
      <c r="C40" s="639"/>
      <c r="D40" s="535" t="s">
        <v>101</v>
      </c>
      <c r="F40" s="574"/>
      <c r="G40" s="611"/>
      <c r="H40" s="549" t="s">
        <v>102</v>
      </c>
      <c r="I40" s="654"/>
      <c r="J40" s="601" t="s">
        <v>530</v>
      </c>
      <c r="K40" s="601"/>
      <c r="L40" s="1060" t="s">
        <v>104</v>
      </c>
      <c r="M40" s="1061"/>
      <c r="N40" s="1061"/>
      <c r="O40" s="1061"/>
      <c r="P40" s="1061"/>
      <c r="Q40" s="1061"/>
      <c r="R40" s="1061"/>
      <c r="S40" s="1061"/>
      <c r="T40" s="1061"/>
      <c r="U40" s="1061"/>
      <c r="V40" s="1040"/>
    </row>
    <row r="41" spans="1:25">
      <c r="A41" s="644"/>
      <c r="B41" s="645"/>
      <c r="C41" s="646"/>
      <c r="D41" s="584"/>
      <c r="E41" s="645"/>
      <c r="F41" s="1046" t="s">
        <v>984</v>
      </c>
      <c r="G41" s="1047"/>
      <c r="H41" s="1046" t="s">
        <v>983</v>
      </c>
      <c r="I41" s="1047"/>
      <c r="J41" s="605" t="s">
        <v>105</v>
      </c>
      <c r="K41" s="605"/>
      <c r="L41" s="1050" t="s">
        <v>106</v>
      </c>
      <c r="M41" s="1051"/>
      <c r="N41" s="1051"/>
      <c r="O41" s="1051"/>
      <c r="P41" s="1051"/>
      <c r="Q41" s="1051"/>
      <c r="R41" s="1051"/>
      <c r="S41" s="1051"/>
      <c r="T41" s="1051"/>
      <c r="U41" s="1051"/>
      <c r="V41" s="1032"/>
    </row>
    <row r="47" spans="1:25" ht="34" customHeight="1"/>
    <row r="48" spans="1:25" ht="23.25" customHeight="1">
      <c r="A48" s="612" t="s">
        <v>947</v>
      </c>
      <c r="B48" s="593"/>
      <c r="C48" s="612" t="s">
        <v>603</v>
      </c>
      <c r="D48" s="592"/>
      <c r="F48" s="612" t="s">
        <v>941</v>
      </c>
      <c r="H48" s="612" t="s">
        <v>603</v>
      </c>
    </row>
    <row r="49" spans="1:8" ht="20">
      <c r="A49" s="612" t="s">
        <v>948</v>
      </c>
      <c r="B49" s="593"/>
      <c r="C49" s="612" t="s">
        <v>988</v>
      </c>
      <c r="D49" s="592"/>
      <c r="F49" s="612" t="s">
        <v>942</v>
      </c>
      <c r="H49" s="612" t="s">
        <v>952</v>
      </c>
    </row>
    <row r="50" spans="1:8" ht="20">
      <c r="A50" s="612" t="s">
        <v>949</v>
      </c>
      <c r="B50" s="593"/>
      <c r="C50" s="612" t="s">
        <v>952</v>
      </c>
      <c r="D50" s="592"/>
      <c r="F50" s="612" t="s">
        <v>943</v>
      </c>
      <c r="H50" s="612" t="s">
        <v>603</v>
      </c>
    </row>
    <row r="51" spans="1:8" ht="17.75" customHeight="1">
      <c r="A51" s="612" t="s">
        <v>950</v>
      </c>
      <c r="B51" s="593"/>
      <c r="C51" s="612" t="s">
        <v>603</v>
      </c>
      <c r="D51" s="592"/>
      <c r="F51" s="612" t="s">
        <v>944</v>
      </c>
      <c r="H51" s="612" t="s">
        <v>603</v>
      </c>
    </row>
    <row r="52" spans="1:8" ht="17.75" customHeight="1">
      <c r="A52" s="612" t="s">
        <v>951</v>
      </c>
      <c r="B52" s="593"/>
      <c r="C52" s="612" t="s">
        <v>603</v>
      </c>
      <c r="D52" s="592"/>
      <c r="F52" s="612" t="s">
        <v>946</v>
      </c>
      <c r="H52" s="612" t="s">
        <v>603</v>
      </c>
    </row>
    <row r="53" spans="1:8" ht="17.75" customHeight="1">
      <c r="F53" s="612" t="s">
        <v>945</v>
      </c>
      <c r="H53" s="612" t="s">
        <v>603</v>
      </c>
    </row>
    <row r="54" spans="1:8" ht="17.75" customHeight="1"/>
    <row r="55" spans="1:8" ht="17.75" customHeight="1"/>
  </sheetData>
  <mergeCells count="9">
    <mergeCell ref="F41:G41"/>
    <mergeCell ref="H41:I41"/>
    <mergeCell ref="L41:V41"/>
    <mergeCell ref="Q1:T1"/>
    <mergeCell ref="B33:C34"/>
    <mergeCell ref="L35:V35"/>
    <mergeCell ref="F36:G36"/>
    <mergeCell ref="F37:G37"/>
    <mergeCell ref="L40:V40"/>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Z52"/>
  <sheetViews>
    <sheetView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1"/>
      <c r="I10" s="692"/>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973</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387</v>
      </c>
      <c r="C19" s="673" t="str">
        <f>IF(D19="","",VLOOKUP(B19,Data!$B$5:$L$439,2,FALSE))</f>
        <v>VFV5560</v>
      </c>
      <c r="D19" s="636">
        <v>7</v>
      </c>
      <c r="E19" s="675" t="s">
        <v>525</v>
      </c>
      <c r="F19" s="615">
        <f>IF(D19="","",VLOOKUP(B19,Data!$B$5:$L$439,11,FALSE))</f>
        <v>4224.12</v>
      </c>
      <c r="G19" s="621">
        <f t="shared" ref="G19:G28" si="0">IF(D19&gt;0,D19*F19,"-")</f>
        <v>29568.84</v>
      </c>
      <c r="H19" s="616" t="str">
        <f>IF(D19="","",VLOOKUP(B19,Data!$B$5:$D$439,3,FALSE))</f>
        <v>C/T</v>
      </c>
      <c r="I19" s="617" t="str">
        <f>IF(D19="","",VLOOKUP(B19,Data!$B$5:$M$439,12,FALSE))</f>
        <v>Indonesia</v>
      </c>
      <c r="J19" s="622" t="s">
        <v>974</v>
      </c>
      <c r="K19" s="618">
        <f>IF(D19="","",VLOOKUP(B19,Data!$B$5:$E$439,4,FALSE)*D19)</f>
        <v>2072</v>
      </c>
      <c r="L19" s="623">
        <f>IF(D19="","",VLOOKUP(B19,Data!$B$5:$F$439,5,FALSE)*D19)</f>
        <v>1820</v>
      </c>
      <c r="M19" s="621"/>
      <c r="N19" s="670"/>
      <c r="O19" s="624"/>
      <c r="P19" s="671"/>
      <c r="Q19" s="671"/>
      <c r="R19" s="624"/>
      <c r="S19" s="624"/>
      <c r="T19" s="624"/>
      <c r="U19" s="619">
        <f>IF(D19="","",VLOOKUP(B19,Data!$B$5:$J$439,9,FALSE)*D19)</f>
        <v>10.738</v>
      </c>
      <c r="V19" s="619">
        <f>IF(D19="","",VLOOKUP(B19,Data!$B$5:$J$439,9,FALSE)*D19)</f>
        <v>10.738</v>
      </c>
      <c r="W19" s="592"/>
      <c r="X19" s="592"/>
      <c r="Y19" s="592"/>
      <c r="Z19" s="592"/>
    </row>
    <row r="20" spans="1:26" s="625" customFormat="1" ht="20" customHeight="1">
      <c r="A20" s="614">
        <v>2</v>
      </c>
      <c r="B20" s="677" t="s">
        <v>389</v>
      </c>
      <c r="C20" s="673" t="str">
        <f>IF(D20="","",VLOOKUP(B20,Data!$B$5:$L$439,2,FALSE))</f>
        <v>VFV5570</v>
      </c>
      <c r="D20" s="636">
        <v>1</v>
      </c>
      <c r="E20" s="675"/>
      <c r="F20" s="615">
        <f>IF(D20="","",VLOOKUP(B20,Data!$B$5:$L$439,11,FALSE))</f>
        <v>4224.12</v>
      </c>
      <c r="G20" s="621">
        <f t="shared" si="0"/>
        <v>4224.12</v>
      </c>
      <c r="H20" s="616" t="str">
        <f>IF(D20="","",VLOOKUP(B20,Data!$B$5:$D$439,3,FALSE))</f>
        <v>C/T</v>
      </c>
      <c r="I20" s="617" t="str">
        <f>IF(D20="","",VLOOKUP(B20,Data!$B$5:$M$439,12,FALSE))</f>
        <v>Indonesia</v>
      </c>
      <c r="J20" s="622" t="s">
        <v>974</v>
      </c>
      <c r="K20" s="618">
        <f>IF(D20="","",VLOOKUP(B20,Data!$B$5:$E$439,4,FALSE)*D20)</f>
        <v>296</v>
      </c>
      <c r="L20" s="623">
        <f>IF(D20="","",VLOOKUP(B20,Data!$B$5:$F$439,5,FALSE)*D20)</f>
        <v>260</v>
      </c>
      <c r="M20" s="621"/>
      <c r="N20" s="670"/>
      <c r="O20" s="624"/>
      <c r="P20" s="671"/>
      <c r="Q20" s="671"/>
      <c r="R20" s="624"/>
      <c r="S20" s="624"/>
      <c r="T20" s="624"/>
      <c r="U20" s="619">
        <f>IF(D20="","",VLOOKUP(B20,Data!$B$5:$J$439,9,FALSE)*D20)</f>
        <v>1.534</v>
      </c>
      <c r="V20" s="619">
        <f>IF(D20="","",VLOOKUP(B20,Data!$B$5:$J$439,9,FALSE)*D20)</f>
        <v>1.534</v>
      </c>
      <c r="W20" s="592"/>
      <c r="X20" s="592"/>
      <c r="Y20" s="592"/>
      <c r="Z20" s="592"/>
    </row>
    <row r="21" spans="1:26" s="625" customFormat="1" ht="20" customHeight="1">
      <c r="A21" s="614">
        <v>3</v>
      </c>
      <c r="B21" s="677" t="s">
        <v>747</v>
      </c>
      <c r="C21" s="673" t="str">
        <f>IF(D21="","",VLOOKUP(B21,Data!$B$5:$L$439,2,FALSE))</f>
        <v>VAR8140</v>
      </c>
      <c r="D21" s="636">
        <v>1</v>
      </c>
      <c r="E21" s="675" t="s">
        <v>526</v>
      </c>
      <c r="F21" s="615">
        <f>IF(D21="","",VLOOKUP(B21,Data!$B$5:$L$439,11,FALSE))</f>
        <v>2209.64</v>
      </c>
      <c r="G21" s="621">
        <f t="shared" si="0"/>
        <v>2209.64</v>
      </c>
      <c r="H21" s="616" t="str">
        <f>IF(D21="","",VLOOKUP(B21,Data!$B$5:$D$439,3,FALSE))</f>
        <v>C/T</v>
      </c>
      <c r="I21" s="617" t="str">
        <f>IF(D21="","",VLOOKUP(B21,Data!$B$5:$M$439,12,FALSE))</f>
        <v>Indonesia</v>
      </c>
      <c r="J21" s="622" t="s">
        <v>974</v>
      </c>
      <c r="K21" s="618">
        <f>IF(D21="","",VLOOKUP(B21,Data!$B$5:$E$439,4,FALSE)*D21)</f>
        <v>238</v>
      </c>
      <c r="L21" s="623">
        <f>IF(D21="","",VLOOKUP(B21,Data!$B$5:$F$439,5,FALSE)*D21)</f>
        <v>216</v>
      </c>
      <c r="M21" s="621"/>
      <c r="N21" s="670"/>
      <c r="O21" s="624"/>
      <c r="P21" s="671"/>
      <c r="Q21" s="671"/>
      <c r="R21" s="624"/>
      <c r="S21" s="624"/>
      <c r="T21" s="624"/>
      <c r="U21" s="619">
        <f>IF(D21="","",VLOOKUP(B21,Data!$B$5:$J$439,9,FALSE)*D21)</f>
        <v>1.3140000000000001</v>
      </c>
      <c r="V21" s="619">
        <f>IF(D21="","",VLOOKUP(B21,Data!$B$5:$J$439,9,FALSE)*D21)</f>
        <v>1.3140000000000001</v>
      </c>
      <c r="W21" s="592"/>
      <c r="X21" s="592"/>
      <c r="Y21" s="592"/>
      <c r="Z21" s="592"/>
    </row>
    <row r="22" spans="1:26" s="625" customFormat="1" ht="20" customHeight="1">
      <c r="A22" s="614"/>
      <c r="B22" s="674" t="s">
        <v>992</v>
      </c>
      <c r="C22" s="673"/>
      <c r="D22" s="620"/>
      <c r="E22" s="667"/>
      <c r="F22" s="615"/>
      <c r="G22" s="621"/>
      <c r="H22" s="616"/>
      <c r="I22" s="617"/>
      <c r="J22" s="622"/>
      <c r="K22" s="618"/>
      <c r="L22" s="623"/>
      <c r="M22" s="621"/>
      <c r="N22" s="670"/>
      <c r="O22" s="624"/>
      <c r="P22" s="671"/>
      <c r="Q22" s="671"/>
      <c r="R22" s="624"/>
      <c r="S22" s="624"/>
      <c r="T22" s="624"/>
      <c r="U22" s="619"/>
      <c r="V22" s="619"/>
      <c r="W22" s="592"/>
      <c r="X22" s="592"/>
      <c r="Y22" s="592"/>
      <c r="Z22" s="592"/>
    </row>
    <row r="23" spans="1:26" s="625" customFormat="1" ht="20" customHeight="1">
      <c r="A23" s="614">
        <v>4</v>
      </c>
      <c r="B23" s="677" t="s">
        <v>389</v>
      </c>
      <c r="C23" s="673" t="str">
        <f>IF(D23="","",VLOOKUP(B23,Data!$B$5:$L$439,2,FALSE))</f>
        <v>VFV5570</v>
      </c>
      <c r="D23" s="636">
        <v>6</v>
      </c>
      <c r="E23" s="676" t="s">
        <v>962</v>
      </c>
      <c r="F23" s="615">
        <f>IF(D23="","",VLOOKUP(B23,Data!$B$5:$L$439,11,FALSE))</f>
        <v>4224.12</v>
      </c>
      <c r="G23" s="621">
        <f t="shared" si="0"/>
        <v>25344.720000000001</v>
      </c>
      <c r="H23" s="616" t="str">
        <f>IF(D23="","",VLOOKUP(B23,Data!$B$5:$D$439,3,FALSE))</f>
        <v>C/T</v>
      </c>
      <c r="I23" s="617" t="str">
        <f>IF(D23="","",VLOOKUP(B23,Data!$B$5:$M$439,12,FALSE))</f>
        <v>Indonesia</v>
      </c>
      <c r="J23" s="622" t="s">
        <v>991</v>
      </c>
      <c r="K23" s="618">
        <f>IF(D23="","",VLOOKUP(B23,Data!$B$5:$E$439,4,FALSE)*D23)</f>
        <v>1776</v>
      </c>
      <c r="L23" s="623">
        <f>IF(D23="","",VLOOKUP(B23,Data!$B$5:$F$439,5,FALSE)*D23)</f>
        <v>1560</v>
      </c>
      <c r="M23" s="621"/>
      <c r="N23" s="670"/>
      <c r="O23" s="624"/>
      <c r="P23" s="671"/>
      <c r="Q23" s="671"/>
      <c r="R23" s="624"/>
      <c r="S23" s="624"/>
      <c r="T23" s="624"/>
      <c r="U23" s="619">
        <f>IF(D23="","",VLOOKUP(B23,Data!$B$5:$J$439,9,FALSE)*D23)</f>
        <v>9.2040000000000006</v>
      </c>
      <c r="V23" s="619">
        <f>IF(D23="","",VLOOKUP(B23,Data!$B$5:$J$439,9,FALSE)*D23)</f>
        <v>9.2040000000000006</v>
      </c>
      <c r="W23" s="592"/>
      <c r="X23" s="592"/>
      <c r="Y23" s="592"/>
      <c r="Z23" s="592"/>
    </row>
    <row r="24" spans="1:26" s="625" customFormat="1" ht="20" customHeight="1">
      <c r="A24" s="614">
        <v>5</v>
      </c>
      <c r="B24" s="677" t="s">
        <v>400</v>
      </c>
      <c r="C24" s="673" t="str">
        <f>IF(D24="","",VLOOKUP(B24,Data!$B$5:$L$439,2,FALSE))</f>
        <v>VFV5590</v>
      </c>
      <c r="D24" s="636">
        <v>1</v>
      </c>
      <c r="E24" s="676"/>
      <c r="F24" s="615">
        <f>IF(D24="","",VLOOKUP(B24,Data!$B$5:$L$439,11,FALSE))</f>
        <v>4347.5600000000004</v>
      </c>
      <c r="G24" s="621">
        <f t="shared" si="0"/>
        <v>4347.5600000000004</v>
      </c>
      <c r="H24" s="616" t="str">
        <f>IF(D24="","",VLOOKUP(B24,Data!$B$5:$D$439,3,FALSE))</f>
        <v>C/T</v>
      </c>
      <c r="I24" s="617" t="str">
        <f>IF(D24="","",VLOOKUP(B24,Data!$B$5:$M$439,12,FALSE))</f>
        <v>Indonesia</v>
      </c>
      <c r="J24" s="622" t="s">
        <v>991</v>
      </c>
      <c r="K24" s="618">
        <f>IF(D24="","",VLOOKUP(B24,Data!$B$5:$E$439,4,FALSE)*D24)</f>
        <v>318</v>
      </c>
      <c r="L24" s="623">
        <f>IF(D24="","",VLOOKUP(B24,Data!$B$5:$F$439,5,FALSE)*D24)</f>
        <v>282</v>
      </c>
      <c r="M24" s="621"/>
      <c r="N24" s="670"/>
      <c r="O24" s="624"/>
      <c r="P24" s="671"/>
      <c r="Q24" s="671"/>
      <c r="R24" s="624"/>
      <c r="S24" s="624"/>
      <c r="T24" s="624"/>
      <c r="U24" s="619">
        <f>IF(D24="","",VLOOKUP(B24,Data!$B$5:$J$439,9,FALSE)*D24)</f>
        <v>1.806</v>
      </c>
      <c r="V24" s="619">
        <f>IF(D24="","",VLOOKUP(B24,Data!$B$5:$J$439,9,FALSE)*D24)</f>
        <v>1.806</v>
      </c>
      <c r="W24" s="592"/>
      <c r="X24" s="592"/>
      <c r="Y24" s="592"/>
      <c r="Z24" s="592"/>
    </row>
    <row r="25" spans="1:26" s="625" customFormat="1" ht="20" customHeight="1">
      <c r="A25" s="614">
        <v>6</v>
      </c>
      <c r="B25" s="677" t="s">
        <v>660</v>
      </c>
      <c r="C25" s="673" t="str">
        <f>IF(D25="","",VLOOKUP(B25,Data!$B$5:$L$439,2,FALSE))</f>
        <v>VAN1280</v>
      </c>
      <c r="D25" s="636">
        <v>90</v>
      </c>
      <c r="E25" s="675"/>
      <c r="F25" s="615">
        <f>IF(D25="","",VLOOKUP(B25,Data!$B$5:$L$439,11,FALSE))</f>
        <v>2162.66</v>
      </c>
      <c r="G25" s="621">
        <f t="shared" si="0"/>
        <v>194639.4</v>
      </c>
      <c r="H25" s="616" t="str">
        <f>IF(D25="","",VLOOKUP(B25,Data!$B$5:$D$439,3,FALSE))</f>
        <v>C/T</v>
      </c>
      <c r="I25" s="617" t="str">
        <f>IF(D25="","",VLOOKUP(B25,Data!$B$5:$M$439,12,FALSE))</f>
        <v>Indonesia</v>
      </c>
      <c r="J25" s="622" t="s">
        <v>991</v>
      </c>
      <c r="K25" s="618">
        <f>IF(D25="","",VLOOKUP(B25,Data!$B$5:$E$439,4,FALSE)*D25)</f>
        <v>23580</v>
      </c>
      <c r="L25" s="623">
        <f>IF(D25="","",VLOOKUP(B25,Data!$B$5:$F$439,5,FALSE)*D25)</f>
        <v>21330</v>
      </c>
      <c r="M25" s="621"/>
      <c r="N25" s="670"/>
      <c r="O25" s="624"/>
      <c r="P25" s="671"/>
      <c r="Q25" s="671"/>
      <c r="R25" s="624"/>
      <c r="S25" s="624"/>
      <c r="T25" s="624"/>
      <c r="U25" s="619">
        <f>IF(D25="","",VLOOKUP(B25,Data!$B$5:$J$439,9,FALSE)*D25)</f>
        <v>133.91999999999999</v>
      </c>
      <c r="V25" s="619">
        <f>IF(D25="","",VLOOKUP(B25,Data!$B$5:$J$439,9,FALSE)*D25)</f>
        <v>133.91999999999999</v>
      </c>
      <c r="W25" s="592"/>
      <c r="X25" s="592"/>
      <c r="Y25" s="592"/>
      <c r="Z25" s="592"/>
    </row>
    <row r="26" spans="1:26" s="625" customFormat="1" ht="20" customHeight="1">
      <c r="A26" s="614">
        <v>7</v>
      </c>
      <c r="B26" s="677" t="s">
        <v>661</v>
      </c>
      <c r="C26" s="673" t="str">
        <f>IF(D26="","",VLOOKUP(B26,Data!$B$5:$L$439,2,FALSE))</f>
        <v>VAN1290</v>
      </c>
      <c r="D26" s="636">
        <v>9</v>
      </c>
      <c r="E26" s="675"/>
      <c r="F26" s="615">
        <f>IF(D26="","",VLOOKUP(B26,Data!$B$5:$L$439,11,FALSE))</f>
        <v>2162.66</v>
      </c>
      <c r="G26" s="621">
        <f t="shared" si="0"/>
        <v>19463.939999999999</v>
      </c>
      <c r="H26" s="616" t="str">
        <f>IF(D26="","",VLOOKUP(B26,Data!$B$5:$D$439,3,FALSE))</f>
        <v>C/T</v>
      </c>
      <c r="I26" s="617" t="str">
        <f>IF(D26="","",VLOOKUP(B26,Data!$B$5:$M$439,12,FALSE))</f>
        <v>Indonesia</v>
      </c>
      <c r="J26" s="622" t="s">
        <v>991</v>
      </c>
      <c r="K26" s="618">
        <f>IF(D26="","",VLOOKUP(B26,Data!$B$5:$E$439,4,FALSE)*D26)</f>
        <v>2358</v>
      </c>
      <c r="L26" s="623">
        <f>IF(D26="","",VLOOKUP(B26,Data!$B$5:$F$439,5,FALSE)*D26)</f>
        <v>2133</v>
      </c>
      <c r="M26" s="621"/>
      <c r="N26" s="670"/>
      <c r="O26" s="624"/>
      <c r="P26" s="671"/>
      <c r="Q26" s="671"/>
      <c r="R26" s="624"/>
      <c r="S26" s="624"/>
      <c r="T26" s="624"/>
      <c r="U26" s="619">
        <f>IF(D26="","",VLOOKUP(B26,Data!$B$5:$J$439,9,FALSE)*D26)</f>
        <v>13.391999999999999</v>
      </c>
      <c r="V26" s="619">
        <f>IF(D26="","",VLOOKUP(B26,Data!$B$5:$J$439,9,FALSE)*D26)</f>
        <v>13.391999999999999</v>
      </c>
      <c r="W26" s="592"/>
      <c r="X26" s="592"/>
      <c r="Y26" s="592"/>
      <c r="Z26" s="592"/>
    </row>
    <row r="27" spans="1:26" s="625" customFormat="1" ht="20" customHeight="1">
      <c r="A27" s="614"/>
      <c r="B27" s="677"/>
      <c r="C27" s="673" t="str">
        <f>IF(D27="","",VLOOKUP(B27,Data!$B$5:$L$439,2,FALSE))</f>
        <v/>
      </c>
      <c r="D27" s="636"/>
      <c r="E27" s="675"/>
      <c r="F27" s="615" t="str">
        <f>IF(D27="","",VLOOKUP(B27,Data!$B$5:$L$439,11,FALSE))</f>
        <v/>
      </c>
      <c r="G27" s="621" t="str">
        <f t="shared" si="0"/>
        <v>-</v>
      </c>
      <c r="H27" s="616" t="str">
        <f>IF(D27="","",VLOOKUP(B27,Data!$B$5:$D$439,3,FALSE))</f>
        <v/>
      </c>
      <c r="I27" s="617" t="str">
        <f>IF(D27="","",VLOOKUP(B27,Data!$B$5:$M$439,12,FALSE))</f>
        <v/>
      </c>
      <c r="J27" s="622"/>
      <c r="K27" s="618" t="str">
        <f>IF(D27="","",VLOOKUP(B27,Data!$B$5:$E$439,4,FALSE)*D27)</f>
        <v/>
      </c>
      <c r="L27" s="623" t="str">
        <f>IF(D27="","",VLOOKUP(B27,Data!$B$5:$F$439,5,FALSE)*D27)</f>
        <v/>
      </c>
      <c r="M27" s="621"/>
      <c r="N27" s="670"/>
      <c r="O27" s="624"/>
      <c r="P27" s="671"/>
      <c r="Q27" s="671"/>
      <c r="R27" s="624"/>
      <c r="S27" s="624"/>
      <c r="T27" s="624"/>
      <c r="U27" s="619" t="str">
        <f>IF(D27="","",VLOOKUP(B27,Data!$B$5:$J$439,9,FALSE)*D27)</f>
        <v/>
      </c>
      <c r="V27" s="619" t="str">
        <f>IF(D27="","",VLOOKUP(B27,Data!$B$5:$J$439,9,FALSE)*D27)</f>
        <v/>
      </c>
      <c r="W27" s="592"/>
      <c r="X27" s="592"/>
      <c r="Y27" s="592"/>
      <c r="Z27" s="592"/>
    </row>
    <row r="28" spans="1:26" s="625" customFormat="1" ht="20" customHeight="1">
      <c r="A28" s="614"/>
      <c r="B28" s="677"/>
      <c r="C28" s="673" t="str">
        <f>IF(D28="","",VLOOKUP(B28,Data!$B$5:$L$439,2,FALSE))</f>
        <v/>
      </c>
      <c r="D28" s="636"/>
      <c r="E28" s="675"/>
      <c r="F28" s="615" t="str">
        <f>IF(D28="","",VLOOKUP(B28,Data!$B$5:$L$439,11,FALSE))</f>
        <v/>
      </c>
      <c r="G28" s="621" t="str">
        <f t="shared" si="0"/>
        <v>-</v>
      </c>
      <c r="H28" s="616" t="str">
        <f>IF(D28="","",VLOOKUP(B28,Data!$B$5:$D$439,3,FALSE))</f>
        <v/>
      </c>
      <c r="I28" s="617" t="str">
        <f>IF(D28="","",VLOOKUP(B28,Data!$B$5:$M$439,12,FALSE))</f>
        <v/>
      </c>
      <c r="J28" s="622"/>
      <c r="K28" s="618" t="str">
        <f>IF(D28="","",VLOOKUP(B28,Data!$B$5:$E$439,4,FALSE)*D28)</f>
        <v/>
      </c>
      <c r="L28" s="623" t="str">
        <f>IF(D28="","",VLOOKUP(B28,Data!$B$5:$F$439,5,FALSE)*D28)</f>
        <v/>
      </c>
      <c r="M28" s="621"/>
      <c r="N28" s="670"/>
      <c r="O28" s="624"/>
      <c r="P28" s="671"/>
      <c r="Q28" s="671"/>
      <c r="R28" s="624"/>
      <c r="S28" s="624"/>
      <c r="T28" s="624"/>
      <c r="U28" s="619" t="str">
        <f>IF(D28="","",VLOOKUP(B28,Data!$B$5:$J$439,9,FALSE)*D28)</f>
        <v/>
      </c>
      <c r="V28" s="619" t="str">
        <f>IF(D28="","",VLOOKUP(B28,Data!$B$5:$J$439,9,FALSE)*D28)</f>
        <v/>
      </c>
      <c r="W28" s="592"/>
      <c r="X28" s="592"/>
      <c r="Y28" s="592"/>
      <c r="Z28" s="592"/>
    </row>
    <row r="29" spans="1:26" s="625" customFormat="1" ht="23" customHeight="1">
      <c r="A29" s="614"/>
      <c r="B29" s="680"/>
      <c r="C29" s="623" t="str">
        <f>IF(D29="","",VLOOKUP(B29,Data!$B$5:$L$439,2,FALSE))</f>
        <v/>
      </c>
      <c r="D29" s="636"/>
      <c r="E29" s="626"/>
      <c r="F29" s="630"/>
      <c r="G29" s="630"/>
      <c r="H29" s="630"/>
      <c r="I29" s="626"/>
      <c r="J29" s="626"/>
      <c r="K29" s="630"/>
      <c r="L29" s="630"/>
      <c r="M29" s="630"/>
      <c r="N29" s="631"/>
      <c r="O29" s="632"/>
      <c r="P29" s="633"/>
      <c r="Q29" s="632"/>
      <c r="R29" s="632"/>
      <c r="S29" s="633"/>
      <c r="T29" s="634"/>
      <c r="U29" s="633"/>
      <c r="V29" s="635"/>
      <c r="Y29" s="592"/>
    </row>
    <row r="30" spans="1:26" s="625" customFormat="1" ht="20" customHeight="1">
      <c r="A30" s="614"/>
      <c r="B30" s="1053"/>
      <c r="C30" s="1054"/>
      <c r="D30" s="666">
        <f>SUM(D18:D28)</f>
        <v>115</v>
      </c>
      <c r="E30" s="627"/>
      <c r="F30" s="628"/>
      <c r="G30" s="628">
        <f>SUM(G18:G29)</f>
        <v>279798.21999999997</v>
      </c>
      <c r="H30" s="626"/>
      <c r="I30" s="626"/>
      <c r="J30" s="626"/>
      <c r="K30" s="628">
        <f>SUM(K18:K28)</f>
        <v>30638</v>
      </c>
      <c r="L30" s="628">
        <f>SUM(L18:L28)</f>
        <v>27601</v>
      </c>
      <c r="M30" s="628"/>
      <c r="N30" s="628"/>
      <c r="O30" s="628">
        <f>SUM(O16:O29)</f>
        <v>0</v>
      </c>
      <c r="P30" s="628"/>
      <c r="Q30" s="628"/>
      <c r="R30" s="628"/>
      <c r="S30" s="628"/>
      <c r="T30" s="628"/>
      <c r="U30" s="628"/>
      <c r="V30" s="629">
        <f>SUM(V18:V28)</f>
        <v>171.90799999999999</v>
      </c>
      <c r="Y30" s="592"/>
    </row>
    <row r="31" spans="1:26" ht="20" customHeight="1">
      <c r="A31" s="614"/>
      <c r="B31" s="1055"/>
      <c r="C31" s="1056"/>
      <c r="D31" s="664"/>
      <c r="E31" s="644"/>
      <c r="F31" s="607" t="s">
        <v>534</v>
      </c>
      <c r="G31" s="604"/>
      <c r="H31" s="663"/>
      <c r="I31" s="663"/>
      <c r="J31" s="663"/>
      <c r="K31" s="608"/>
      <c r="L31" s="604"/>
      <c r="M31" s="646"/>
      <c r="N31" s="645"/>
      <c r="O31" s="645"/>
      <c r="P31" s="645"/>
      <c r="Q31" s="645"/>
      <c r="R31" s="645"/>
      <c r="S31" s="645"/>
      <c r="T31" s="646"/>
      <c r="U31" s="646"/>
      <c r="V31" s="606"/>
    </row>
    <row r="32" spans="1:26" ht="13">
      <c r="A32" s="540" t="s">
        <v>527</v>
      </c>
      <c r="B32" s="541"/>
      <c r="C32" s="536"/>
      <c r="D32" s="665" t="s">
        <v>82</v>
      </c>
      <c r="E32" s="640"/>
      <c r="F32" s="569" t="s">
        <v>83</v>
      </c>
      <c r="G32" s="571"/>
      <c r="H32" s="642" t="s">
        <v>84</v>
      </c>
      <c r="I32" s="653"/>
      <c r="J32" s="599" t="s">
        <v>85</v>
      </c>
      <c r="K32" s="599"/>
      <c r="L32" s="1057" t="s">
        <v>86</v>
      </c>
      <c r="M32" s="1058"/>
      <c r="N32" s="1058"/>
      <c r="O32" s="1058"/>
      <c r="P32" s="1058"/>
      <c r="Q32" s="1058"/>
      <c r="R32" s="1058"/>
      <c r="S32" s="1058"/>
      <c r="T32" s="1058"/>
      <c r="U32" s="1058"/>
      <c r="V32" s="1059"/>
    </row>
    <row r="33" spans="1:22" ht="13">
      <c r="A33" s="549" t="s">
        <v>528</v>
      </c>
      <c r="C33" s="561"/>
      <c r="D33" s="535" t="s">
        <v>88</v>
      </c>
      <c r="F33" s="1036"/>
      <c r="G33" s="1037"/>
      <c r="H33" s="549" t="s">
        <v>89</v>
      </c>
      <c r="I33" s="654"/>
      <c r="J33" s="601" t="s">
        <v>90</v>
      </c>
      <c r="K33" s="601"/>
      <c r="L33" s="597"/>
      <c r="V33" s="602"/>
    </row>
    <row r="34" spans="1:22">
      <c r="A34" s="549" t="s">
        <v>529</v>
      </c>
      <c r="C34" s="639"/>
      <c r="F34" s="1036"/>
      <c r="G34" s="1037"/>
      <c r="H34" s="549"/>
      <c r="I34" s="654"/>
      <c r="J34" s="601" t="s">
        <v>94</v>
      </c>
      <c r="K34" s="601"/>
      <c r="L34" s="597"/>
      <c r="V34" s="602"/>
    </row>
    <row r="35" spans="1:22">
      <c r="A35" s="644"/>
      <c r="B35" s="645"/>
      <c r="C35" s="655"/>
      <c r="D35" s="535" t="s">
        <v>95</v>
      </c>
      <c r="F35" s="609"/>
      <c r="G35" s="610"/>
      <c r="H35" s="549" t="s">
        <v>96</v>
      </c>
      <c r="I35" s="654"/>
      <c r="J35" s="601"/>
      <c r="K35" s="601"/>
      <c r="L35" s="597"/>
      <c r="V35" s="602"/>
    </row>
    <row r="36" spans="1:22" ht="13">
      <c r="A36" s="540" t="s">
        <v>97</v>
      </c>
      <c r="B36" s="640"/>
      <c r="C36" s="638"/>
      <c r="D36" s="535" t="s">
        <v>98</v>
      </c>
      <c r="F36" s="573" t="s">
        <v>99</v>
      </c>
      <c r="G36" s="572"/>
      <c r="H36" s="549" t="s">
        <v>89</v>
      </c>
      <c r="I36" s="654"/>
      <c r="J36" s="601" t="s">
        <v>100</v>
      </c>
      <c r="K36" s="601"/>
      <c r="L36" s="597"/>
      <c r="V36" s="602"/>
    </row>
    <row r="37" spans="1:22" ht="13">
      <c r="A37" s="549" t="s">
        <v>552</v>
      </c>
      <c r="C37" s="639"/>
      <c r="D37" s="535" t="s">
        <v>101</v>
      </c>
      <c r="F37" s="574"/>
      <c r="G37" s="611"/>
      <c r="H37" s="549" t="s">
        <v>102</v>
      </c>
      <c r="I37" s="654"/>
      <c r="J37" s="601" t="s">
        <v>530</v>
      </c>
      <c r="K37" s="601"/>
      <c r="L37" s="1060" t="s">
        <v>104</v>
      </c>
      <c r="M37" s="1061"/>
      <c r="N37" s="1061"/>
      <c r="O37" s="1061"/>
      <c r="P37" s="1061"/>
      <c r="Q37" s="1061"/>
      <c r="R37" s="1061"/>
      <c r="S37" s="1061"/>
      <c r="T37" s="1061"/>
      <c r="U37" s="1061"/>
      <c r="V37" s="1040"/>
    </row>
    <row r="38" spans="1:22">
      <c r="A38" s="644"/>
      <c r="B38" s="645"/>
      <c r="C38" s="646"/>
      <c r="D38" s="584"/>
      <c r="E38" s="645"/>
      <c r="F38" s="1046" t="s">
        <v>984</v>
      </c>
      <c r="G38" s="1047"/>
      <c r="H38" s="1046" t="s">
        <v>990</v>
      </c>
      <c r="I38" s="1047"/>
      <c r="J38" s="605" t="s">
        <v>105</v>
      </c>
      <c r="K38" s="605"/>
      <c r="L38" s="1050" t="s">
        <v>106</v>
      </c>
      <c r="M38" s="1051"/>
      <c r="N38" s="1051"/>
      <c r="O38" s="1051"/>
      <c r="P38" s="1051"/>
      <c r="Q38" s="1051"/>
      <c r="R38" s="1051"/>
      <c r="S38" s="1051"/>
      <c r="T38" s="1051"/>
      <c r="U38" s="1051"/>
      <c r="V38" s="1032"/>
    </row>
    <row r="44" spans="1:22" ht="34" customHeight="1"/>
    <row r="45" spans="1:22" ht="23.25" customHeight="1">
      <c r="A45" s="612" t="s">
        <v>947</v>
      </c>
      <c r="B45" s="593"/>
      <c r="C45" s="612" t="s">
        <v>603</v>
      </c>
      <c r="D45" s="592"/>
      <c r="F45" s="612" t="s">
        <v>941</v>
      </c>
      <c r="H45" s="612" t="s">
        <v>603</v>
      </c>
    </row>
    <row r="46" spans="1:22" ht="20">
      <c r="A46" s="612" t="s">
        <v>948</v>
      </c>
      <c r="B46" s="593"/>
      <c r="C46" s="612" t="s">
        <v>952</v>
      </c>
      <c r="D46" s="592"/>
      <c r="F46" s="612" t="s">
        <v>942</v>
      </c>
      <c r="H46" s="612" t="s">
        <v>952</v>
      </c>
    </row>
    <row r="47" spans="1:22" ht="20">
      <c r="A47" s="612" t="s">
        <v>949</v>
      </c>
      <c r="B47" s="593"/>
      <c r="C47" s="612" t="s">
        <v>952</v>
      </c>
      <c r="D47" s="592"/>
      <c r="F47" s="612" t="s">
        <v>943</v>
      </c>
      <c r="H47" s="612" t="s">
        <v>603</v>
      </c>
    </row>
    <row r="48" spans="1:22" ht="17.75" customHeight="1">
      <c r="A48" s="612" t="s">
        <v>950</v>
      </c>
      <c r="B48" s="593"/>
      <c r="C48" s="612" t="s">
        <v>603</v>
      </c>
      <c r="D48" s="592"/>
      <c r="F48" s="612" t="s">
        <v>944</v>
      </c>
      <c r="H48" s="612" t="s">
        <v>603</v>
      </c>
    </row>
    <row r="49" spans="1:8" ht="17.75" customHeight="1">
      <c r="A49" s="612" t="s">
        <v>951</v>
      </c>
      <c r="B49" s="593"/>
      <c r="C49" s="612" t="s">
        <v>603</v>
      </c>
      <c r="D49" s="592"/>
      <c r="F49" s="612" t="s">
        <v>946</v>
      </c>
      <c r="H49" s="612" t="s">
        <v>603</v>
      </c>
    </row>
    <row r="50" spans="1:8" ht="17.75" customHeight="1">
      <c r="F50" s="612" t="s">
        <v>945</v>
      </c>
      <c r="H50" s="612" t="s">
        <v>603</v>
      </c>
    </row>
    <row r="51" spans="1:8" ht="17.75" customHeight="1"/>
    <row r="52" spans="1:8" ht="17.75" customHeight="1"/>
  </sheetData>
  <mergeCells count="9">
    <mergeCell ref="F38:G38"/>
    <mergeCell ref="H38:I38"/>
    <mergeCell ref="L38:V38"/>
    <mergeCell ref="Q1:T1"/>
    <mergeCell ref="B30:C31"/>
    <mergeCell ref="L32:V32"/>
    <mergeCell ref="F33:G33"/>
    <mergeCell ref="F34:G34"/>
    <mergeCell ref="L37:V37"/>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Z55"/>
  <sheetViews>
    <sheetView topLeftCell="A16"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3"/>
      <c r="I10" s="694"/>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973</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387</v>
      </c>
      <c r="C19" s="673" t="str">
        <f>IF(D19="","",VLOOKUP(B19,Data!$B$5:$L$439,2,FALSE))</f>
        <v>VFV5560</v>
      </c>
      <c r="D19" s="636">
        <v>3</v>
      </c>
      <c r="E19" s="675" t="s">
        <v>525</v>
      </c>
      <c r="F19" s="615">
        <f>IF(D19="","",VLOOKUP(B19,Data!$B$5:$L$439,11,FALSE))</f>
        <v>4224.12</v>
      </c>
      <c r="G19" s="621">
        <f>IF(D19&gt;0,D19*F19,"-")</f>
        <v>12672.36</v>
      </c>
      <c r="H19" s="616" t="str">
        <f>IF(D19="","",VLOOKUP(B19,Data!$B$5:$D$439,3,FALSE))</f>
        <v>C/T</v>
      </c>
      <c r="I19" s="617" t="str">
        <f>IF(D19="","",VLOOKUP(B19,Data!$B$5:$M$439,12,FALSE))</f>
        <v>Indonesia</v>
      </c>
      <c r="J19" s="622" t="s">
        <v>974</v>
      </c>
      <c r="K19" s="618">
        <f>IF(D19="","",VLOOKUP(B19,Data!$B$5:$E$439,4,FALSE)*D19)</f>
        <v>888</v>
      </c>
      <c r="L19" s="623">
        <f>IF(D19="","",VLOOKUP(B19,Data!$B$5:$F$439,5,FALSE)*D19)</f>
        <v>780</v>
      </c>
      <c r="M19" s="621"/>
      <c r="N19" s="670"/>
      <c r="O19" s="624"/>
      <c r="P19" s="671"/>
      <c r="Q19" s="671"/>
      <c r="R19" s="624"/>
      <c r="S19" s="624"/>
      <c r="T19" s="624"/>
      <c r="U19" s="619">
        <f>IF(D19="","",VLOOKUP(B19,Data!$B$5:$J$439,9,FALSE)*D19)</f>
        <v>4.6020000000000003</v>
      </c>
      <c r="V19" s="619">
        <f>IF(D19="","",VLOOKUP(B19,Data!$B$5:$J$439,9,FALSE)*D19)</f>
        <v>4.6020000000000003</v>
      </c>
      <c r="W19" s="592"/>
      <c r="X19" s="592"/>
      <c r="Y19" s="592"/>
      <c r="Z19" s="592"/>
    </row>
    <row r="20" spans="1:26" s="625" customFormat="1" ht="20" customHeight="1">
      <c r="A20" s="614">
        <v>2</v>
      </c>
      <c r="B20" s="677" t="s">
        <v>748</v>
      </c>
      <c r="C20" s="673" t="str">
        <f>IF(D20="","",VLOOKUP(B20,Data!$B$5:$L$439,2,FALSE))</f>
        <v>VAR8150</v>
      </c>
      <c r="D20" s="636">
        <v>2</v>
      </c>
      <c r="E20" s="675"/>
      <c r="F20" s="615">
        <f>IF(D20="","",VLOOKUP(B20,Data!$B$5:$L$439,11,FALSE))</f>
        <v>2209.64</v>
      </c>
      <c r="G20" s="621">
        <f>IF(D20&gt;0,D20*F20,"-")</f>
        <v>4419.28</v>
      </c>
      <c r="H20" s="616" t="str">
        <f>IF(D20="","",VLOOKUP(B20,Data!$B$5:$D$439,3,FALSE))</f>
        <v>C/T</v>
      </c>
      <c r="I20" s="617" t="str">
        <f>IF(D20="","",VLOOKUP(B20,Data!$B$5:$M$439,12,FALSE))</f>
        <v>Indonesia</v>
      </c>
      <c r="J20" s="622" t="s">
        <v>974</v>
      </c>
      <c r="K20" s="618">
        <f>IF(D20="","",VLOOKUP(B20,Data!$B$5:$E$439,4,FALSE)*D20)</f>
        <v>476</v>
      </c>
      <c r="L20" s="623">
        <f>IF(D20="","",VLOOKUP(B20,Data!$B$5:$F$439,5,FALSE)*D20)</f>
        <v>432</v>
      </c>
      <c r="M20" s="621"/>
      <c r="N20" s="670"/>
      <c r="O20" s="624"/>
      <c r="P20" s="671"/>
      <c r="Q20" s="671"/>
      <c r="R20" s="624"/>
      <c r="S20" s="624"/>
      <c r="T20" s="624"/>
      <c r="U20" s="619">
        <f>IF(D20="","",VLOOKUP(B20,Data!$B$5:$J$439,9,FALSE)*D20)</f>
        <v>2.6280000000000001</v>
      </c>
      <c r="V20" s="619">
        <f>IF(D20="","",VLOOKUP(B20,Data!$B$5:$J$439,9,FALSE)*D20)</f>
        <v>2.6280000000000001</v>
      </c>
      <c r="W20" s="592"/>
      <c r="X20" s="592"/>
      <c r="Y20" s="592"/>
      <c r="Z20" s="592"/>
    </row>
    <row r="21" spans="1:26" s="625" customFormat="1" ht="20" customHeight="1">
      <c r="A21" s="614"/>
      <c r="B21" s="674" t="s">
        <v>992</v>
      </c>
      <c r="C21" s="673"/>
      <c r="D21" s="620"/>
      <c r="E21" s="675" t="s">
        <v>526</v>
      </c>
      <c r="F21" s="615"/>
      <c r="G21" s="621"/>
      <c r="H21" s="616"/>
      <c r="I21" s="617"/>
      <c r="J21" s="622"/>
      <c r="K21" s="618"/>
      <c r="L21" s="623"/>
      <c r="M21" s="621"/>
      <c r="N21" s="670"/>
      <c r="O21" s="624"/>
      <c r="P21" s="671"/>
      <c r="Q21" s="671"/>
      <c r="R21" s="624"/>
      <c r="S21" s="624"/>
      <c r="T21" s="624"/>
      <c r="U21" s="619"/>
      <c r="V21" s="619"/>
      <c r="W21" s="592"/>
      <c r="X21" s="592"/>
      <c r="Y21" s="592"/>
      <c r="Z21" s="592"/>
    </row>
    <row r="22" spans="1:26" s="625" customFormat="1" ht="20" customHeight="1">
      <c r="A22" s="614">
        <v>3</v>
      </c>
      <c r="B22" s="677" t="s">
        <v>387</v>
      </c>
      <c r="C22" s="673" t="str">
        <f>IF(D22="","",VLOOKUP(B22,Data!$B$5:$L$439,2,FALSE))</f>
        <v>VFV5560</v>
      </c>
      <c r="D22" s="636">
        <v>11</v>
      </c>
      <c r="E22" s="667"/>
      <c r="F22" s="615">
        <f>IF(D22="","",VLOOKUP(B22,Data!$B$5:$L$439,11,FALSE))</f>
        <v>4224.12</v>
      </c>
      <c r="G22" s="621">
        <f t="shared" ref="G22:G27" si="0">IF(D22&gt;0,D22*F22,"-")</f>
        <v>46465.32</v>
      </c>
      <c r="H22" s="616" t="str">
        <f>IF(D22="","",VLOOKUP(B22,Data!$B$5:$D$439,3,FALSE))</f>
        <v>C/T</v>
      </c>
      <c r="I22" s="617" t="str">
        <f>IF(D22="","",VLOOKUP(B22,Data!$B$5:$M$439,12,FALSE))</f>
        <v>Indonesia</v>
      </c>
      <c r="J22" s="622" t="s">
        <v>991</v>
      </c>
      <c r="K22" s="618">
        <f>IF(D22="","",VLOOKUP(B22,Data!$B$5:$E$439,4,FALSE)*D22)</f>
        <v>3256</v>
      </c>
      <c r="L22" s="623">
        <f>IF(D22="","",VLOOKUP(B22,Data!$B$5:$F$439,5,FALSE)*D22)</f>
        <v>2860</v>
      </c>
      <c r="M22" s="621"/>
      <c r="N22" s="670"/>
      <c r="O22" s="624"/>
      <c r="P22" s="671"/>
      <c r="Q22" s="671"/>
      <c r="R22" s="624"/>
      <c r="S22" s="624"/>
      <c r="T22" s="624"/>
      <c r="U22" s="619">
        <f>IF(D22="","",VLOOKUP(B22,Data!$B$5:$J$439,9,FALSE)*D22)</f>
        <v>16.873999999999999</v>
      </c>
      <c r="V22" s="619">
        <f>IF(D22="","",VLOOKUP(B22,Data!$B$5:$J$439,9,FALSE)*D22)</f>
        <v>16.873999999999999</v>
      </c>
      <c r="W22" s="592"/>
      <c r="X22" s="592"/>
      <c r="Y22" s="592"/>
      <c r="Z22" s="592"/>
    </row>
    <row r="23" spans="1:26" s="625" customFormat="1" ht="20" customHeight="1">
      <c r="A23" s="614">
        <v>4</v>
      </c>
      <c r="B23" s="677" t="s">
        <v>389</v>
      </c>
      <c r="C23" s="673" t="str">
        <f>IF(D23="","",VLOOKUP(B23,Data!$B$5:$L$439,2,FALSE))</f>
        <v>VFV5570</v>
      </c>
      <c r="D23" s="636">
        <v>8</v>
      </c>
      <c r="E23" s="676" t="s">
        <v>962</v>
      </c>
      <c r="F23" s="615">
        <f>IF(D23="","",VLOOKUP(B23,Data!$B$5:$L$439,11,FALSE))</f>
        <v>4224.12</v>
      </c>
      <c r="G23" s="621">
        <f t="shared" si="0"/>
        <v>33792.959999999999</v>
      </c>
      <c r="H23" s="616" t="str">
        <f>IF(D23="","",VLOOKUP(B23,Data!$B$5:$D$439,3,FALSE))</f>
        <v>C/T</v>
      </c>
      <c r="I23" s="617" t="str">
        <f>IF(D23="","",VLOOKUP(B23,Data!$B$5:$M$439,12,FALSE))</f>
        <v>Indonesia</v>
      </c>
      <c r="J23" s="622" t="s">
        <v>991</v>
      </c>
      <c r="K23" s="618">
        <f>IF(D23="","",VLOOKUP(B23,Data!$B$5:$E$439,4,FALSE)*D23)</f>
        <v>2368</v>
      </c>
      <c r="L23" s="623">
        <f>IF(D23="","",VLOOKUP(B23,Data!$B$5:$F$439,5,FALSE)*D23)</f>
        <v>2080</v>
      </c>
      <c r="M23" s="621"/>
      <c r="N23" s="670"/>
      <c r="O23" s="624"/>
      <c r="P23" s="671"/>
      <c r="Q23" s="671"/>
      <c r="R23" s="624"/>
      <c r="S23" s="624"/>
      <c r="T23" s="624"/>
      <c r="U23" s="619">
        <f>IF(D23="","",VLOOKUP(B23,Data!$B$5:$J$439,9,FALSE)*D23)</f>
        <v>12.272</v>
      </c>
      <c r="V23" s="619">
        <f>IF(D23="","",VLOOKUP(B23,Data!$B$5:$J$439,9,FALSE)*D23)</f>
        <v>12.272</v>
      </c>
      <c r="W23" s="592"/>
      <c r="X23" s="592"/>
      <c r="Y23" s="592"/>
      <c r="Z23" s="592"/>
    </row>
    <row r="24" spans="1:26" s="625" customFormat="1" ht="20" customHeight="1">
      <c r="A24" s="614">
        <v>5</v>
      </c>
      <c r="B24" s="677" t="s">
        <v>400</v>
      </c>
      <c r="C24" s="673" t="str">
        <f>IF(D24="","",VLOOKUP(B24,Data!$B$5:$L$439,2,FALSE))</f>
        <v>VFV5590</v>
      </c>
      <c r="D24" s="620">
        <v>1</v>
      </c>
      <c r="E24" s="667"/>
      <c r="F24" s="615">
        <f>IF(D24="","",VLOOKUP(B24,Data!$B$5:$L$439,11,FALSE))</f>
        <v>4347.5600000000004</v>
      </c>
      <c r="G24" s="621">
        <f t="shared" si="0"/>
        <v>4347.5600000000004</v>
      </c>
      <c r="H24" s="616" t="str">
        <f>IF(D24="","",VLOOKUP(B24,Data!$B$5:$D$439,3,FALSE))</f>
        <v>C/T</v>
      </c>
      <c r="I24" s="617" t="str">
        <f>IF(D24="","",VLOOKUP(B24,Data!$B$5:$M$439,12,FALSE))</f>
        <v>Indonesia</v>
      </c>
      <c r="J24" s="622" t="s">
        <v>991</v>
      </c>
      <c r="K24" s="618">
        <f>IF(D24="","",VLOOKUP(B24,Data!$B$5:$E$439,4,FALSE)*D24)</f>
        <v>318</v>
      </c>
      <c r="L24" s="623">
        <f>IF(D24="","",VLOOKUP(B24,Data!$B$5:$F$439,5,FALSE)*D24)</f>
        <v>282</v>
      </c>
      <c r="M24" s="621"/>
      <c r="N24" s="670"/>
      <c r="O24" s="624"/>
      <c r="P24" s="671"/>
      <c r="Q24" s="671"/>
      <c r="R24" s="624"/>
      <c r="S24" s="624"/>
      <c r="T24" s="624"/>
      <c r="U24" s="619">
        <f>IF(D24="","",VLOOKUP(B24,Data!$B$5:$J$439,9,FALSE)*D24)</f>
        <v>1.806</v>
      </c>
      <c r="V24" s="619">
        <f>IF(D24="","",VLOOKUP(B24,Data!$B$5:$J$439,9,FALSE)*D24)</f>
        <v>1.806</v>
      </c>
      <c r="W24" s="592"/>
      <c r="X24" s="592"/>
      <c r="Y24" s="592"/>
      <c r="Z24" s="592"/>
    </row>
    <row r="25" spans="1:26" s="625" customFormat="1" ht="20" customHeight="1">
      <c r="A25" s="614">
        <v>6</v>
      </c>
      <c r="B25" s="677" t="s">
        <v>660</v>
      </c>
      <c r="C25" s="673" t="str">
        <f>IF(D25="","",VLOOKUP(B25,Data!$B$5:$L$439,2,FALSE))</f>
        <v>VAN1280</v>
      </c>
      <c r="D25" s="636">
        <v>20</v>
      </c>
      <c r="E25" s="667"/>
      <c r="F25" s="615">
        <f>IF(D25="","",VLOOKUP(B25,Data!$B$5:$L$439,11,FALSE))</f>
        <v>2162.66</v>
      </c>
      <c r="G25" s="621">
        <f t="shared" si="0"/>
        <v>43253.2</v>
      </c>
      <c r="H25" s="616" t="str">
        <f>IF(D25="","",VLOOKUP(B25,Data!$B$5:$D$439,3,FALSE))</f>
        <v>C/T</v>
      </c>
      <c r="I25" s="617" t="str">
        <f>IF(D25="","",VLOOKUP(B25,Data!$B$5:$M$439,12,FALSE))</f>
        <v>Indonesia</v>
      </c>
      <c r="J25" s="622" t="s">
        <v>991</v>
      </c>
      <c r="K25" s="618">
        <f>IF(D25="","",VLOOKUP(B25,Data!$B$5:$E$439,4,FALSE)*D25)</f>
        <v>5240</v>
      </c>
      <c r="L25" s="623">
        <f>IF(D25="","",VLOOKUP(B25,Data!$B$5:$F$439,5,FALSE)*D25)</f>
        <v>4740</v>
      </c>
      <c r="M25" s="621"/>
      <c r="N25" s="670"/>
      <c r="O25" s="624"/>
      <c r="P25" s="671"/>
      <c r="Q25" s="671"/>
      <c r="R25" s="624"/>
      <c r="S25" s="624"/>
      <c r="T25" s="624"/>
      <c r="U25" s="619">
        <f>IF(D25="","",VLOOKUP(B25,Data!$B$5:$J$439,9,FALSE)*D25)</f>
        <v>29.759999999999998</v>
      </c>
      <c r="V25" s="619">
        <f>IF(D25="","",VLOOKUP(B25,Data!$B$5:$J$439,9,FALSE)*D25)</f>
        <v>29.759999999999998</v>
      </c>
      <c r="W25" s="592"/>
      <c r="X25" s="592"/>
      <c r="Y25" s="592"/>
      <c r="Z25" s="592"/>
    </row>
    <row r="26" spans="1:26" s="625" customFormat="1" ht="20" customHeight="1">
      <c r="A26" s="614">
        <v>7</v>
      </c>
      <c r="B26" s="677" t="s">
        <v>661</v>
      </c>
      <c r="C26" s="673" t="str">
        <f>IF(D26="","",VLOOKUP(B26,Data!$B$5:$L$439,2,FALSE))</f>
        <v>VAN1290</v>
      </c>
      <c r="D26" s="636">
        <v>52</v>
      </c>
      <c r="E26" s="667"/>
      <c r="F26" s="615">
        <f>IF(D26="","",VLOOKUP(B26,Data!$B$5:$L$439,11,FALSE))</f>
        <v>2162.66</v>
      </c>
      <c r="G26" s="621">
        <f t="shared" si="0"/>
        <v>112458.31999999999</v>
      </c>
      <c r="H26" s="616" t="str">
        <f>IF(D26="","",VLOOKUP(B26,Data!$B$5:$D$439,3,FALSE))</f>
        <v>C/T</v>
      </c>
      <c r="I26" s="617" t="str">
        <f>IF(D26="","",VLOOKUP(B26,Data!$B$5:$M$439,12,FALSE))</f>
        <v>Indonesia</v>
      </c>
      <c r="J26" s="622" t="s">
        <v>991</v>
      </c>
      <c r="K26" s="618">
        <f>IF(D26="","",VLOOKUP(B26,Data!$B$5:$E$439,4,FALSE)*D26)</f>
        <v>13624</v>
      </c>
      <c r="L26" s="623">
        <f>IF(D26="","",VLOOKUP(B26,Data!$B$5:$F$439,5,FALSE)*D26)</f>
        <v>12324</v>
      </c>
      <c r="M26" s="621"/>
      <c r="N26" s="670"/>
      <c r="O26" s="624"/>
      <c r="P26" s="671"/>
      <c r="Q26" s="671"/>
      <c r="R26" s="624"/>
      <c r="S26" s="624"/>
      <c r="T26" s="624"/>
      <c r="U26" s="619">
        <f>IF(D26="","",VLOOKUP(B26,Data!$B$5:$J$439,9,FALSE)*D26)</f>
        <v>77.376000000000005</v>
      </c>
      <c r="V26" s="619">
        <f>IF(D26="","",VLOOKUP(B26,Data!$B$5:$J$439,9,FALSE)*D26)</f>
        <v>77.376000000000005</v>
      </c>
      <c r="W26" s="592"/>
      <c r="X26" s="592"/>
      <c r="Y26" s="592"/>
      <c r="Z26" s="592"/>
    </row>
    <row r="27" spans="1:26" s="625" customFormat="1" ht="20" customHeight="1">
      <c r="A27" s="614">
        <v>8</v>
      </c>
      <c r="B27" s="677" t="s">
        <v>933</v>
      </c>
      <c r="C27" s="673" t="str">
        <f>IF(D27="","",VLOOKUP(B27,Data!$B$5:$L$439,2,FALSE))</f>
        <v>VEH3640</v>
      </c>
      <c r="D27" s="636">
        <v>5</v>
      </c>
      <c r="E27" s="675"/>
      <c r="F27" s="615">
        <f>IF(D27="","",VLOOKUP(B27,Data!$B$5:$L$439,11,FALSE))</f>
        <v>2539.81</v>
      </c>
      <c r="G27" s="621">
        <f t="shared" si="0"/>
        <v>12699.05</v>
      </c>
      <c r="H27" s="616" t="str">
        <f>IF(D27="","",VLOOKUP(B27,Data!$B$5:$D$439,3,FALSE))</f>
        <v>C/T</v>
      </c>
      <c r="I27" s="617" t="str">
        <f>IF(D27="","",VLOOKUP(B27,Data!$B$5:$M$439,12,FALSE))</f>
        <v>Indonesia</v>
      </c>
      <c r="J27" s="622" t="s">
        <v>991</v>
      </c>
      <c r="K27" s="618">
        <f>IF(D27="","",VLOOKUP(B27,Data!$B$5:$E$439,4,FALSE)*D27)</f>
        <v>1335</v>
      </c>
      <c r="L27" s="623">
        <f>IF(D27="","",VLOOKUP(B27,Data!$B$5:$F$439,5,FALSE)*D27)</f>
        <v>1210</v>
      </c>
      <c r="M27" s="621"/>
      <c r="N27" s="670"/>
      <c r="O27" s="624"/>
      <c r="P27" s="671"/>
      <c r="Q27" s="671"/>
      <c r="R27" s="624"/>
      <c r="S27" s="624"/>
      <c r="T27" s="624"/>
      <c r="U27" s="619">
        <f>IF(D27="","",VLOOKUP(B27,Data!$B$5:$J$439,9,FALSE)*D27)</f>
        <v>7.4399999999999995</v>
      </c>
      <c r="V27" s="619">
        <f>IF(D27="","",VLOOKUP(B27,Data!$B$5:$J$439,9,FALSE)*D27)</f>
        <v>7.4399999999999995</v>
      </c>
      <c r="W27" s="592"/>
      <c r="X27" s="592"/>
      <c r="Y27" s="592"/>
      <c r="Z27" s="592"/>
    </row>
    <row r="28" spans="1:26" s="625" customFormat="1" ht="20" customHeight="1">
      <c r="A28" s="614">
        <v>9</v>
      </c>
      <c r="B28" s="677" t="s">
        <v>932</v>
      </c>
      <c r="C28" s="673" t="str">
        <f>IF(D28="","",VLOOKUP(B28,Data!$B$5:$L$439,2,FALSE))</f>
        <v>VEH3630</v>
      </c>
      <c r="D28" s="636">
        <v>5</v>
      </c>
      <c r="E28" s="675"/>
      <c r="F28" s="615">
        <f>IF(D28="","",VLOOKUP(B28,Data!$B$5:$L$439,11,FALSE))</f>
        <v>2539.81</v>
      </c>
      <c r="G28" s="621">
        <f>IF(D28&gt;0,D28*F28,"-")</f>
        <v>12699.05</v>
      </c>
      <c r="H28" s="616" t="str">
        <f>IF(D28="","",VLOOKUP(B28,Data!$B$5:$D$439,3,FALSE))</f>
        <v>C/T</v>
      </c>
      <c r="I28" s="617" t="str">
        <f>IF(D28="","",VLOOKUP(B28,Data!$B$5:$M$439,12,FALSE))</f>
        <v>Indonesia</v>
      </c>
      <c r="J28" s="622" t="s">
        <v>991</v>
      </c>
      <c r="K28" s="618">
        <f>IF(D28="","",VLOOKUP(B28,Data!$B$5:$E$439,4,FALSE)*D28)</f>
        <v>1335</v>
      </c>
      <c r="L28" s="623">
        <f>IF(D28="","",VLOOKUP(B28,Data!$B$5:$F$439,5,FALSE)*D28)</f>
        <v>1210</v>
      </c>
      <c r="M28" s="621"/>
      <c r="N28" s="670"/>
      <c r="O28" s="624"/>
      <c r="P28" s="671"/>
      <c r="Q28" s="671"/>
      <c r="R28" s="624"/>
      <c r="S28" s="624"/>
      <c r="T28" s="624"/>
      <c r="U28" s="619">
        <f>IF(D28="","",VLOOKUP(B28,Data!$B$5:$J$439,9,FALSE)*D28)</f>
        <v>7.4399999999999995</v>
      </c>
      <c r="V28" s="619">
        <f>IF(D28="","",VLOOKUP(B28,Data!$B$5:$J$439,9,FALSE)*D28)</f>
        <v>7.4399999999999995</v>
      </c>
      <c r="W28" s="592"/>
      <c r="X28" s="592"/>
      <c r="Y28" s="592"/>
      <c r="Z28" s="592"/>
    </row>
    <row r="29" spans="1:26" s="625" customFormat="1" ht="20" customHeight="1">
      <c r="A29" s="614">
        <v>10</v>
      </c>
      <c r="B29" s="677" t="s">
        <v>748</v>
      </c>
      <c r="C29" s="673" t="str">
        <f>IF(D29="","",VLOOKUP(B29,Data!$B$5:$L$439,2,FALSE))</f>
        <v>VAR8150</v>
      </c>
      <c r="D29" s="636">
        <v>1</v>
      </c>
      <c r="E29" s="675"/>
      <c r="F29" s="615">
        <f>IF(D29="","",VLOOKUP(B29,Data!$B$5:$L$439,11,FALSE))</f>
        <v>2209.64</v>
      </c>
      <c r="G29" s="621">
        <f>IF(D29&gt;0,D29*F29,"-")</f>
        <v>2209.64</v>
      </c>
      <c r="H29" s="616" t="str">
        <f>IF(D29="","",VLOOKUP(B29,Data!$B$5:$D$439,3,FALSE))</f>
        <v>C/T</v>
      </c>
      <c r="I29" s="617" t="str">
        <f>IF(D29="","",VLOOKUP(B29,Data!$B$5:$M$439,12,FALSE))</f>
        <v>Indonesia</v>
      </c>
      <c r="J29" s="622" t="s">
        <v>991</v>
      </c>
      <c r="K29" s="618">
        <f>IF(D29="","",VLOOKUP(B29,Data!$B$5:$E$439,4,FALSE)*D29)</f>
        <v>238</v>
      </c>
      <c r="L29" s="623">
        <f>IF(D29="","",VLOOKUP(B29,Data!$B$5:$F$439,5,FALSE)*D29)</f>
        <v>216</v>
      </c>
      <c r="M29" s="621"/>
      <c r="N29" s="670"/>
      <c r="O29" s="624"/>
      <c r="P29" s="671"/>
      <c r="Q29" s="671"/>
      <c r="R29" s="624"/>
      <c r="S29" s="624"/>
      <c r="T29" s="624"/>
      <c r="U29" s="619">
        <f>IF(D29="","",VLOOKUP(B29,Data!$B$5:$J$439,9,FALSE)*D29)</f>
        <v>1.3140000000000001</v>
      </c>
      <c r="V29" s="619">
        <f>IF(D29="","",VLOOKUP(B29,Data!$B$5:$J$439,9,FALSE)*D29)</f>
        <v>1.3140000000000001</v>
      </c>
      <c r="W29" s="592"/>
      <c r="X29" s="592"/>
      <c r="Y29" s="592"/>
      <c r="Z29" s="592"/>
    </row>
    <row r="30" spans="1:26" s="625" customFormat="1" ht="20" customHeight="1">
      <c r="A30" s="614">
        <v>11</v>
      </c>
      <c r="B30" s="677" t="s">
        <v>750</v>
      </c>
      <c r="C30" s="673" t="str">
        <f>IF(D30="","",VLOOKUP(B30,Data!$B$5:$L$439,2,FALSE))</f>
        <v>VAR8170</v>
      </c>
      <c r="D30" s="636">
        <v>5</v>
      </c>
      <c r="E30" s="675"/>
      <c r="F30" s="615">
        <f>IF(D30="","",VLOOKUP(B30,Data!$B$5:$L$439,11,FALSE))</f>
        <v>2438.41</v>
      </c>
      <c r="G30" s="621">
        <f>IF(D30&gt;0,D30*F30,"-")</f>
        <v>12192.05</v>
      </c>
      <c r="H30" s="616" t="str">
        <f>IF(D30="","",VLOOKUP(B30,Data!$B$5:$D$439,3,FALSE))</f>
        <v>C/T</v>
      </c>
      <c r="I30" s="617" t="str">
        <f>IF(D30="","",VLOOKUP(B30,Data!$B$5:$M$439,12,FALSE))</f>
        <v>Indonesia</v>
      </c>
      <c r="J30" s="622" t="s">
        <v>991</v>
      </c>
      <c r="K30" s="618">
        <f>IF(D30="","",VLOOKUP(B30,Data!$B$5:$E$439,4,FALSE)*D30)</f>
        <v>1270</v>
      </c>
      <c r="L30" s="623">
        <f>IF(D30="","",VLOOKUP(B30,Data!$B$5:$F$439,5,FALSE)*D30)</f>
        <v>1145</v>
      </c>
      <c r="M30" s="621"/>
      <c r="N30" s="670"/>
      <c r="O30" s="624"/>
      <c r="P30" s="671"/>
      <c r="Q30" s="671"/>
      <c r="R30" s="624"/>
      <c r="S30" s="624"/>
      <c r="T30" s="624"/>
      <c r="U30" s="619">
        <f>IF(D30="","",VLOOKUP(B30,Data!$B$5:$J$439,9,FALSE)*D30)</f>
        <v>7.42</v>
      </c>
      <c r="V30" s="619">
        <f>IF(D30="","",VLOOKUP(B30,Data!$B$5:$J$439,9,FALSE)*D30)</f>
        <v>7.42</v>
      </c>
      <c r="W30" s="592"/>
      <c r="X30" s="592"/>
      <c r="Y30" s="592"/>
      <c r="Z30" s="592"/>
    </row>
    <row r="31" spans="1:26" s="625" customFormat="1" ht="20" customHeight="1">
      <c r="A31" s="614"/>
      <c r="B31" s="677"/>
      <c r="C31" s="673" t="str">
        <f>IF(D31="","",VLOOKUP(B31,Data!$B$5:$L$439,2,FALSE))</f>
        <v/>
      </c>
      <c r="D31" s="636"/>
      <c r="E31" s="675"/>
      <c r="F31" s="615" t="str">
        <f>IF(D31="","",VLOOKUP(B31,Data!$B$5:$L$439,11,FALSE))</f>
        <v/>
      </c>
      <c r="G31" s="621" t="str">
        <f>IF(D31&gt;0,D31*F31,"-")</f>
        <v>-</v>
      </c>
      <c r="H31" s="616" t="str">
        <f>IF(D31="","",VLOOKUP(B31,Data!$B$5:$D$439,3,FALSE))</f>
        <v/>
      </c>
      <c r="I31" s="617" t="str">
        <f>IF(D31="","",VLOOKUP(B31,Data!$B$5:$M$439,12,FALSE))</f>
        <v/>
      </c>
      <c r="J31" s="622"/>
      <c r="K31" s="618" t="str">
        <f>IF(D31="","",VLOOKUP(B31,Data!$B$5:$E$439,4,FALSE)*D31)</f>
        <v/>
      </c>
      <c r="L31" s="623" t="str">
        <f>IF(D31="","",VLOOKUP(B31,Data!$B$5:$F$439,5,FALSE)*D31)</f>
        <v/>
      </c>
      <c r="M31" s="621"/>
      <c r="N31" s="670"/>
      <c r="O31" s="624"/>
      <c r="P31" s="671"/>
      <c r="Q31" s="671"/>
      <c r="R31" s="624"/>
      <c r="S31" s="624"/>
      <c r="T31" s="624"/>
      <c r="U31" s="619" t="str">
        <f>IF(D31="","",VLOOKUP(B31,Data!$B$5:$J$439,9,FALSE)*D31)</f>
        <v/>
      </c>
      <c r="V31" s="619" t="str">
        <f>IF(D31="","",VLOOKUP(B31,Data!$B$5:$J$439,9,FALSE)*D31)</f>
        <v/>
      </c>
      <c r="W31" s="592"/>
      <c r="X31" s="592"/>
      <c r="Y31" s="592"/>
      <c r="Z31" s="592"/>
    </row>
    <row r="32" spans="1:26" s="625" customFormat="1" ht="23" customHeight="1">
      <c r="A32" s="614"/>
      <c r="B32" s="680"/>
      <c r="C32" s="623" t="str">
        <f>IF(D32="","",VLOOKUP(B32,Data!$B$5:$L$439,2,FALSE))</f>
        <v/>
      </c>
      <c r="D32" s="636"/>
      <c r="E32" s="626"/>
      <c r="F32" s="630"/>
      <c r="G32" s="630"/>
      <c r="H32" s="630"/>
      <c r="I32" s="626"/>
      <c r="J32" s="626"/>
      <c r="K32" s="630"/>
      <c r="L32" s="630"/>
      <c r="M32" s="630"/>
      <c r="N32" s="631"/>
      <c r="O32" s="632"/>
      <c r="P32" s="633"/>
      <c r="Q32" s="632"/>
      <c r="R32" s="632"/>
      <c r="S32" s="633"/>
      <c r="T32" s="634"/>
      <c r="U32" s="633"/>
      <c r="V32" s="635"/>
      <c r="Y32" s="592"/>
    </row>
    <row r="33" spans="1:25" s="625" customFormat="1" ht="20" customHeight="1">
      <c r="A33" s="614"/>
      <c r="B33" s="1053" t="s">
        <v>993</v>
      </c>
      <c r="C33" s="1054"/>
      <c r="D33" s="666">
        <f>SUM(D18:D31)</f>
        <v>113</v>
      </c>
      <c r="E33" s="627"/>
      <c r="F33" s="628"/>
      <c r="G33" s="628">
        <f>SUM(G18:G32)</f>
        <v>297208.78999999998</v>
      </c>
      <c r="H33" s="626"/>
      <c r="I33" s="626"/>
      <c r="J33" s="626"/>
      <c r="K33" s="628">
        <f>SUM(K18:K31)</f>
        <v>30348</v>
      </c>
      <c r="L33" s="628">
        <f>SUM(L18:L31)</f>
        <v>27279</v>
      </c>
      <c r="M33" s="628"/>
      <c r="N33" s="628"/>
      <c r="O33" s="628">
        <f>SUM(O16:O32)</f>
        <v>0</v>
      </c>
      <c r="P33" s="628"/>
      <c r="Q33" s="628"/>
      <c r="R33" s="628"/>
      <c r="S33" s="628"/>
      <c r="T33" s="628"/>
      <c r="U33" s="628"/>
      <c r="V33" s="629">
        <f>SUM(V18:V31)</f>
        <v>168.93199999999996</v>
      </c>
      <c r="Y33" s="592"/>
    </row>
    <row r="34" spans="1:25" ht="20" customHeight="1">
      <c r="A34" s="614"/>
      <c r="B34" s="1055"/>
      <c r="C34" s="1056"/>
      <c r="D34" s="664"/>
      <c r="E34" s="644"/>
      <c r="F34" s="607" t="s">
        <v>534</v>
      </c>
      <c r="G34" s="604"/>
      <c r="H34" s="663"/>
      <c r="I34" s="663"/>
      <c r="J34" s="663"/>
      <c r="K34" s="608"/>
      <c r="L34" s="604"/>
      <c r="M34" s="646"/>
      <c r="N34" s="645"/>
      <c r="O34" s="645"/>
      <c r="P34" s="645"/>
      <c r="Q34" s="645"/>
      <c r="R34" s="645"/>
      <c r="S34" s="645"/>
      <c r="T34" s="646"/>
      <c r="U34" s="646"/>
      <c r="V34" s="606"/>
    </row>
    <row r="35" spans="1:25" ht="13">
      <c r="A35" s="540" t="s">
        <v>527</v>
      </c>
      <c r="B35" s="541"/>
      <c r="C35" s="536"/>
      <c r="D35" s="665" t="s">
        <v>82</v>
      </c>
      <c r="E35" s="640"/>
      <c r="F35" s="569" t="s">
        <v>83</v>
      </c>
      <c r="G35" s="571"/>
      <c r="H35" s="642" t="s">
        <v>84</v>
      </c>
      <c r="I35" s="653"/>
      <c r="J35" s="599" t="s">
        <v>85</v>
      </c>
      <c r="K35" s="599"/>
      <c r="L35" s="1057" t="s">
        <v>86</v>
      </c>
      <c r="M35" s="1058"/>
      <c r="N35" s="1058"/>
      <c r="O35" s="1058"/>
      <c r="P35" s="1058"/>
      <c r="Q35" s="1058"/>
      <c r="R35" s="1058"/>
      <c r="S35" s="1058"/>
      <c r="T35" s="1058"/>
      <c r="U35" s="1058"/>
      <c r="V35" s="1059"/>
    </row>
    <row r="36" spans="1:25" ht="13">
      <c r="A36" s="549" t="s">
        <v>528</v>
      </c>
      <c r="C36" s="561"/>
      <c r="D36" s="535" t="s">
        <v>88</v>
      </c>
      <c r="F36" s="1036"/>
      <c r="G36" s="1037"/>
      <c r="H36" s="549" t="s">
        <v>89</v>
      </c>
      <c r="I36" s="654"/>
      <c r="J36" s="601" t="s">
        <v>90</v>
      </c>
      <c r="K36" s="601"/>
      <c r="L36" s="597"/>
      <c r="V36" s="602"/>
    </row>
    <row r="37" spans="1:25">
      <c r="A37" s="549" t="s">
        <v>529</v>
      </c>
      <c r="C37" s="639"/>
      <c r="F37" s="1036"/>
      <c r="G37" s="1037"/>
      <c r="H37" s="549"/>
      <c r="I37" s="654"/>
      <c r="J37" s="601" t="s">
        <v>94</v>
      </c>
      <c r="K37" s="601"/>
      <c r="L37" s="597"/>
      <c r="V37" s="602"/>
    </row>
    <row r="38" spans="1:25">
      <c r="A38" s="644"/>
      <c r="B38" s="645"/>
      <c r="C38" s="655"/>
      <c r="D38" s="535" t="s">
        <v>95</v>
      </c>
      <c r="F38" s="609"/>
      <c r="G38" s="610"/>
      <c r="H38" s="549" t="s">
        <v>96</v>
      </c>
      <c r="I38" s="654"/>
      <c r="J38" s="601"/>
      <c r="K38" s="601"/>
      <c r="L38" s="597"/>
      <c r="V38" s="602"/>
    </row>
    <row r="39" spans="1:25" ht="13">
      <c r="A39" s="540" t="s">
        <v>97</v>
      </c>
      <c r="B39" s="640"/>
      <c r="C39" s="638"/>
      <c r="D39" s="535" t="s">
        <v>98</v>
      </c>
      <c r="F39" s="573" t="s">
        <v>99</v>
      </c>
      <c r="G39" s="572"/>
      <c r="H39" s="549" t="s">
        <v>89</v>
      </c>
      <c r="I39" s="654"/>
      <c r="J39" s="601" t="s">
        <v>100</v>
      </c>
      <c r="K39" s="601"/>
      <c r="L39" s="597"/>
      <c r="V39" s="602"/>
    </row>
    <row r="40" spans="1:25" ht="13">
      <c r="A40" s="549" t="s">
        <v>552</v>
      </c>
      <c r="C40" s="639"/>
      <c r="D40" s="535" t="s">
        <v>101</v>
      </c>
      <c r="F40" s="574"/>
      <c r="G40" s="611"/>
      <c r="H40" s="549" t="s">
        <v>102</v>
      </c>
      <c r="I40" s="654"/>
      <c r="J40" s="601" t="s">
        <v>530</v>
      </c>
      <c r="K40" s="601"/>
      <c r="L40" s="1060" t="s">
        <v>104</v>
      </c>
      <c r="M40" s="1061"/>
      <c r="N40" s="1061"/>
      <c r="O40" s="1061"/>
      <c r="P40" s="1061"/>
      <c r="Q40" s="1061"/>
      <c r="R40" s="1061"/>
      <c r="S40" s="1061"/>
      <c r="T40" s="1061"/>
      <c r="U40" s="1061"/>
      <c r="V40" s="1040"/>
    </row>
    <row r="41" spans="1:25">
      <c r="A41" s="644"/>
      <c r="B41" s="645"/>
      <c r="C41" s="646"/>
      <c r="D41" s="584"/>
      <c r="E41" s="645"/>
      <c r="F41" s="1046" t="s">
        <v>996</v>
      </c>
      <c r="G41" s="1047"/>
      <c r="H41" s="1046" t="s">
        <v>995</v>
      </c>
      <c r="I41" s="1047"/>
      <c r="J41" s="605" t="s">
        <v>105</v>
      </c>
      <c r="K41" s="605"/>
      <c r="L41" s="1050" t="s">
        <v>106</v>
      </c>
      <c r="M41" s="1051"/>
      <c r="N41" s="1051"/>
      <c r="O41" s="1051"/>
      <c r="P41" s="1051"/>
      <c r="Q41" s="1051"/>
      <c r="R41" s="1051"/>
      <c r="S41" s="1051"/>
      <c r="T41" s="1051"/>
      <c r="U41" s="1051"/>
      <c r="V41" s="1032"/>
    </row>
    <row r="47" spans="1:25" ht="34" customHeight="1"/>
    <row r="48" spans="1:25" ht="23.25" customHeight="1">
      <c r="A48" s="612" t="s">
        <v>947</v>
      </c>
      <c r="B48" s="593"/>
      <c r="C48" s="612" t="s">
        <v>603</v>
      </c>
      <c r="D48" s="592"/>
      <c r="F48" s="612" t="s">
        <v>941</v>
      </c>
      <c r="H48" s="612" t="s">
        <v>603</v>
      </c>
    </row>
    <row r="49" spans="1:8" ht="20">
      <c r="A49" s="612" t="s">
        <v>948</v>
      </c>
      <c r="B49" s="593"/>
      <c r="C49" s="612" t="s">
        <v>952</v>
      </c>
      <c r="D49" s="592"/>
      <c r="F49" s="612" t="s">
        <v>942</v>
      </c>
      <c r="H49" s="612" t="s">
        <v>952</v>
      </c>
    </row>
    <row r="50" spans="1:8" ht="20">
      <c r="A50" s="612" t="s">
        <v>949</v>
      </c>
      <c r="B50" s="593"/>
      <c r="C50" s="612" t="s">
        <v>952</v>
      </c>
      <c r="D50" s="592"/>
      <c r="F50" s="612" t="s">
        <v>943</v>
      </c>
      <c r="H50" s="612" t="s">
        <v>603</v>
      </c>
    </row>
    <row r="51" spans="1:8" ht="17.75" customHeight="1">
      <c r="A51" s="612" t="s">
        <v>950</v>
      </c>
      <c r="B51" s="593"/>
      <c r="C51" s="612" t="s">
        <v>603</v>
      </c>
      <c r="D51" s="592"/>
      <c r="F51" s="612" t="s">
        <v>944</v>
      </c>
      <c r="H51" s="612" t="s">
        <v>603</v>
      </c>
    </row>
    <row r="52" spans="1:8" ht="17.75" customHeight="1">
      <c r="A52" s="612" t="s">
        <v>951</v>
      </c>
      <c r="B52" s="593"/>
      <c r="C52" s="612" t="s">
        <v>603</v>
      </c>
      <c r="D52" s="592"/>
      <c r="F52" s="612" t="s">
        <v>946</v>
      </c>
      <c r="H52" s="612" t="s">
        <v>603</v>
      </c>
    </row>
    <row r="53" spans="1:8" ht="17.75" customHeight="1">
      <c r="F53" s="612" t="s">
        <v>945</v>
      </c>
      <c r="H53" s="612" t="s">
        <v>603</v>
      </c>
    </row>
    <row r="54" spans="1:8" ht="17.75" customHeight="1"/>
    <row r="55" spans="1:8" ht="17.75" customHeight="1"/>
  </sheetData>
  <mergeCells count="9">
    <mergeCell ref="F41:G41"/>
    <mergeCell ref="H41:I41"/>
    <mergeCell ref="L41:V41"/>
    <mergeCell ref="Q1:T1"/>
    <mergeCell ref="B33:C34"/>
    <mergeCell ref="L35:V35"/>
    <mergeCell ref="F36:G36"/>
    <mergeCell ref="F37:G37"/>
    <mergeCell ref="L40:V40"/>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Z50"/>
  <sheetViews>
    <sheetView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3"/>
      <c r="I10" s="694"/>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660</v>
      </c>
      <c r="C19" s="673" t="str">
        <f>IF(D19="","",VLOOKUP(B19,Data!$B$5:$L$439,2,FALSE))</f>
        <v>VAN1280</v>
      </c>
      <c r="D19" s="636">
        <v>15</v>
      </c>
      <c r="E19" s="675" t="s">
        <v>525</v>
      </c>
      <c r="F19" s="615">
        <f>IF(D19="","",VLOOKUP(B19,Data!$B$5:$L$439,11,FALSE))</f>
        <v>2162.66</v>
      </c>
      <c r="G19" s="621">
        <f t="shared" ref="G19:G26" si="0">IF(D19&gt;0,D19*F19,"-")</f>
        <v>32439.899999999998</v>
      </c>
      <c r="H19" s="616" t="str">
        <f>IF(D19="","",VLOOKUP(B19,Data!$B$5:$D$439,3,FALSE))</f>
        <v>C/T</v>
      </c>
      <c r="I19" s="617" t="str">
        <f>IF(D19="","",VLOOKUP(B19,Data!$B$5:$M$439,12,FALSE))</f>
        <v>Indonesia</v>
      </c>
      <c r="J19" s="622" t="s">
        <v>991</v>
      </c>
      <c r="K19" s="618">
        <f>IF(D19="","",VLOOKUP(B19,Data!$B$5:$E$439,4,FALSE)*D19)</f>
        <v>3930</v>
      </c>
      <c r="L19" s="623">
        <f>IF(D19="","",VLOOKUP(B19,Data!$B$5:$F$439,5,FALSE)*D19)</f>
        <v>3555</v>
      </c>
      <c r="M19" s="621"/>
      <c r="N19" s="670"/>
      <c r="O19" s="624"/>
      <c r="P19" s="671"/>
      <c r="Q19" s="671"/>
      <c r="R19" s="624"/>
      <c r="S19" s="624"/>
      <c r="T19" s="624"/>
      <c r="U19" s="619">
        <f>IF(D19="","",VLOOKUP(B19,Data!$B$5:$J$439,9,FALSE)*D19)</f>
        <v>22.32</v>
      </c>
      <c r="V19" s="619">
        <f>IF(D19="","",VLOOKUP(B19,Data!$B$5:$J$439,9,FALSE)*D19)</f>
        <v>22.32</v>
      </c>
      <c r="W19" s="592"/>
      <c r="X19" s="592"/>
      <c r="Y19" s="592"/>
      <c r="Z19" s="592"/>
    </row>
    <row r="20" spans="1:26" s="625" customFormat="1" ht="20" customHeight="1">
      <c r="A20" s="614">
        <v>2</v>
      </c>
      <c r="B20" s="677" t="s">
        <v>661</v>
      </c>
      <c r="C20" s="673" t="str">
        <f>IF(D20="","",VLOOKUP(B20,Data!$B$5:$L$439,2,FALSE))</f>
        <v>VAN1290</v>
      </c>
      <c r="D20" s="636">
        <v>45</v>
      </c>
      <c r="E20" s="675"/>
      <c r="F20" s="615">
        <f>IF(D20="","",VLOOKUP(B20,Data!$B$5:$L$439,11,FALSE))</f>
        <v>2162.66</v>
      </c>
      <c r="G20" s="621">
        <f t="shared" si="0"/>
        <v>97319.7</v>
      </c>
      <c r="H20" s="616" t="str">
        <f>IF(D20="","",VLOOKUP(B20,Data!$B$5:$D$439,3,FALSE))</f>
        <v>C/T</v>
      </c>
      <c r="I20" s="617" t="str">
        <f>IF(D20="","",VLOOKUP(B20,Data!$B$5:$M$439,12,FALSE))</f>
        <v>Indonesia</v>
      </c>
      <c r="J20" s="622" t="s">
        <v>991</v>
      </c>
      <c r="K20" s="618">
        <f>IF(D20="","",VLOOKUP(B20,Data!$B$5:$E$439,4,FALSE)*D20)</f>
        <v>11790</v>
      </c>
      <c r="L20" s="623">
        <f>IF(D20="","",VLOOKUP(B20,Data!$B$5:$F$439,5,FALSE)*D20)</f>
        <v>10665</v>
      </c>
      <c r="M20" s="621"/>
      <c r="N20" s="670"/>
      <c r="O20" s="624"/>
      <c r="P20" s="671"/>
      <c r="Q20" s="671"/>
      <c r="R20" s="624"/>
      <c r="S20" s="624"/>
      <c r="T20" s="624"/>
      <c r="U20" s="619">
        <f>IF(D20="","",VLOOKUP(B20,Data!$B$5:$J$439,9,FALSE)*D20)</f>
        <v>66.959999999999994</v>
      </c>
      <c r="V20" s="619">
        <f>IF(D20="","",VLOOKUP(B20,Data!$B$5:$J$439,9,FALSE)*D20)</f>
        <v>66.959999999999994</v>
      </c>
      <c r="W20" s="592"/>
      <c r="X20" s="592"/>
      <c r="Y20" s="592"/>
      <c r="Z20" s="592"/>
    </row>
    <row r="21" spans="1:26" s="625" customFormat="1" ht="20" customHeight="1">
      <c r="A21" s="614">
        <v>3</v>
      </c>
      <c r="B21" s="677" t="s">
        <v>747</v>
      </c>
      <c r="C21" s="673" t="str">
        <f>IF(D21="","",VLOOKUP(B21,Data!$B$5:$L$439,2,FALSE))</f>
        <v>VAR8140</v>
      </c>
      <c r="D21" s="636">
        <v>1</v>
      </c>
      <c r="E21" s="675" t="s">
        <v>526</v>
      </c>
      <c r="F21" s="615">
        <f>IF(D21="","",VLOOKUP(B21,Data!$B$5:$L$439,11,FALSE))</f>
        <v>2209.64</v>
      </c>
      <c r="G21" s="621">
        <f t="shared" si="0"/>
        <v>2209.64</v>
      </c>
      <c r="H21" s="616" t="str">
        <f>IF(D21="","",VLOOKUP(B21,Data!$B$5:$D$439,3,FALSE))</f>
        <v>C/T</v>
      </c>
      <c r="I21" s="617" t="str">
        <f>IF(D21="","",VLOOKUP(B21,Data!$B$5:$M$439,12,FALSE))</f>
        <v>Indonesia</v>
      </c>
      <c r="J21" s="622" t="s">
        <v>991</v>
      </c>
      <c r="K21" s="618">
        <f>IF(D21="","",VLOOKUP(B21,Data!$B$5:$E$439,4,FALSE)*D21)</f>
        <v>238</v>
      </c>
      <c r="L21" s="623">
        <f>IF(D21="","",VLOOKUP(B21,Data!$B$5:$F$439,5,FALSE)*D21)</f>
        <v>216</v>
      </c>
      <c r="M21" s="621"/>
      <c r="N21" s="670"/>
      <c r="O21" s="624"/>
      <c r="P21" s="671"/>
      <c r="Q21" s="671"/>
      <c r="R21" s="624"/>
      <c r="S21" s="624"/>
      <c r="T21" s="624"/>
      <c r="U21" s="619">
        <f>IF(D21="","",VLOOKUP(B21,Data!$B$5:$J$439,9,FALSE)*D21)</f>
        <v>1.3140000000000001</v>
      </c>
      <c r="V21" s="619">
        <f>IF(D21="","",VLOOKUP(B21,Data!$B$5:$J$439,9,FALSE)*D21)</f>
        <v>1.3140000000000001</v>
      </c>
      <c r="W21" s="592"/>
      <c r="X21" s="592"/>
      <c r="Y21" s="592"/>
      <c r="Z21" s="592"/>
    </row>
    <row r="22" spans="1:26" s="625" customFormat="1" ht="20" customHeight="1">
      <c r="A22" s="614">
        <v>4</v>
      </c>
      <c r="B22" s="677" t="s">
        <v>749</v>
      </c>
      <c r="C22" s="673" t="str">
        <f>IF(D22="","",VLOOKUP(B22,Data!$B$5:$L$439,2,FALSE))</f>
        <v>VAR8160</v>
      </c>
      <c r="D22" s="636">
        <v>29</v>
      </c>
      <c r="E22" s="667"/>
      <c r="F22" s="615">
        <f>IF(D22="","",VLOOKUP(B22,Data!$B$5:$L$439,11,FALSE))</f>
        <v>2438.41</v>
      </c>
      <c r="G22" s="621">
        <f>IF(D22&gt;0,D22*F22,"-")</f>
        <v>70713.89</v>
      </c>
      <c r="H22" s="616" t="str">
        <f>IF(D22="","",VLOOKUP(B22,Data!$B$5:$D$439,3,FALSE))</f>
        <v>C/T</v>
      </c>
      <c r="I22" s="617" t="str">
        <f>IF(D22="","",VLOOKUP(B22,Data!$B$5:$M$439,12,FALSE))</f>
        <v>Indonesia</v>
      </c>
      <c r="J22" s="622" t="s">
        <v>991</v>
      </c>
      <c r="K22" s="618">
        <f>IF(D22="","",VLOOKUP(B22,Data!$B$5:$E$439,4,FALSE)*D22)</f>
        <v>7366</v>
      </c>
      <c r="L22" s="623">
        <f>IF(D22="","",VLOOKUP(B22,Data!$B$5:$F$439,5,FALSE)*D22)</f>
        <v>6641</v>
      </c>
      <c r="M22" s="621"/>
      <c r="N22" s="670"/>
      <c r="O22" s="624"/>
      <c r="P22" s="671"/>
      <c r="Q22" s="671"/>
      <c r="R22" s="624"/>
      <c r="S22" s="624"/>
      <c r="T22" s="624"/>
      <c r="U22" s="619">
        <f>IF(D22="","",VLOOKUP(B22,Data!$B$5:$J$439,9,FALSE)*D22)</f>
        <v>43.036000000000001</v>
      </c>
      <c r="V22" s="619">
        <f>IF(D22="","",VLOOKUP(B22,Data!$B$5:$J$439,9,FALSE)*D22)</f>
        <v>43.036000000000001</v>
      </c>
      <c r="W22" s="592"/>
      <c r="X22" s="592"/>
      <c r="Y22" s="592"/>
      <c r="Z22" s="592"/>
    </row>
    <row r="23" spans="1:26" s="625" customFormat="1" ht="20" customHeight="1">
      <c r="A23" s="614"/>
      <c r="B23" s="677"/>
      <c r="C23" s="673" t="str">
        <f>IF(D23="","",VLOOKUP(B23,Data!$B$5:$L$439,2,FALSE))</f>
        <v/>
      </c>
      <c r="D23" s="636"/>
      <c r="E23" s="676" t="s">
        <v>957</v>
      </c>
      <c r="F23" s="615" t="str">
        <f>IF(D23="","",VLOOKUP(B23,Data!$B$5:$L$439,11,FALSE))</f>
        <v/>
      </c>
      <c r="G23" s="621" t="str">
        <f>IF(D23&gt;0,D23*F23,"-")</f>
        <v>-</v>
      </c>
      <c r="H23" s="616" t="str">
        <f>IF(D23="","",VLOOKUP(B23,Data!$B$5:$D$439,3,FALSE))</f>
        <v/>
      </c>
      <c r="I23" s="617" t="str">
        <f>IF(D23="","",VLOOKUP(B23,Data!$B$5:$M$439,12,FALSE))</f>
        <v/>
      </c>
      <c r="J23" s="622"/>
      <c r="K23" s="618" t="str">
        <f>IF(D23="","",VLOOKUP(B23,Data!$B$5:$E$439,4,FALSE)*D23)</f>
        <v/>
      </c>
      <c r="L23" s="623" t="str">
        <f>IF(D23="","",VLOOKUP(B23,Data!$B$5:$F$439,5,FALSE)*D23)</f>
        <v/>
      </c>
      <c r="M23" s="621"/>
      <c r="N23" s="670"/>
      <c r="O23" s="624"/>
      <c r="P23" s="671"/>
      <c r="Q23" s="671"/>
      <c r="R23" s="624"/>
      <c r="S23" s="624"/>
      <c r="T23" s="624"/>
      <c r="U23" s="619" t="str">
        <f>IF(D23="","",VLOOKUP(B23,Data!$B$5:$J$439,9,FALSE)*D23)</f>
        <v/>
      </c>
      <c r="V23" s="619" t="str">
        <f>IF(D23="","",VLOOKUP(B23,Data!$B$5:$J$439,9,FALSE)*D23)</f>
        <v/>
      </c>
      <c r="W23" s="592"/>
      <c r="X23" s="592"/>
      <c r="Y23" s="592"/>
      <c r="Z23" s="592"/>
    </row>
    <row r="24" spans="1:26" s="625" customFormat="1" ht="20" customHeight="1">
      <c r="A24" s="614"/>
      <c r="B24" s="677"/>
      <c r="C24" s="673" t="str">
        <f>IF(D24="","",VLOOKUP(B24,Data!$B$5:$L$439,2,FALSE))</f>
        <v/>
      </c>
      <c r="D24" s="636"/>
      <c r="E24" s="667"/>
      <c r="F24" s="615" t="str">
        <f>IF(D24="","",VLOOKUP(B24,Data!$B$5:$L$439,11,FALSE))</f>
        <v/>
      </c>
      <c r="G24" s="621" t="str">
        <f>IF(D24&gt;0,D24*F24,"-")</f>
        <v>-</v>
      </c>
      <c r="H24" s="616" t="str">
        <f>IF(D24="","",VLOOKUP(B24,Data!$B$5:$D$439,3,FALSE))</f>
        <v/>
      </c>
      <c r="I24" s="617" t="str">
        <f>IF(D24="","",VLOOKUP(B24,Data!$B$5:$M$439,12,FALSE))</f>
        <v/>
      </c>
      <c r="J24" s="622"/>
      <c r="K24" s="618" t="str">
        <f>IF(D24="","",VLOOKUP(B24,Data!$B$5:$E$439,4,FALSE)*D24)</f>
        <v/>
      </c>
      <c r="L24" s="623" t="str">
        <f>IF(D24="","",VLOOKUP(B24,Data!$B$5:$F$439,5,FALSE)*D24)</f>
        <v/>
      </c>
      <c r="M24" s="621"/>
      <c r="N24" s="670"/>
      <c r="O24" s="624"/>
      <c r="P24" s="671"/>
      <c r="Q24" s="671"/>
      <c r="R24" s="624"/>
      <c r="S24" s="624"/>
      <c r="T24" s="624"/>
      <c r="U24" s="619" t="str">
        <f>IF(D24="","",VLOOKUP(B24,Data!$B$5:$J$439,9,FALSE)*D24)</f>
        <v/>
      </c>
      <c r="V24" s="619" t="str">
        <f>IF(D24="","",VLOOKUP(B24,Data!$B$5:$J$439,9,FALSE)*D24)</f>
        <v/>
      </c>
      <c r="W24" s="592"/>
      <c r="X24" s="592"/>
      <c r="Y24" s="592"/>
      <c r="Z24" s="592"/>
    </row>
    <row r="25" spans="1:26" s="625" customFormat="1" ht="20" customHeight="1">
      <c r="A25" s="614"/>
      <c r="B25" s="677"/>
      <c r="C25" s="673" t="str">
        <f>IF(D25="","",VLOOKUP(B25,Data!$B$5:$L$439,2,FALSE))</f>
        <v/>
      </c>
      <c r="D25" s="636"/>
      <c r="E25" s="676"/>
      <c r="F25" s="615" t="str">
        <f>IF(D25="","",VLOOKUP(B25,Data!$B$5:$L$439,11,FALSE))</f>
        <v/>
      </c>
      <c r="G25" s="621" t="str">
        <f t="shared" si="0"/>
        <v>-</v>
      </c>
      <c r="H25" s="616" t="str">
        <f>IF(D25="","",VLOOKUP(B25,Data!$B$5:$D$439,3,FALSE))</f>
        <v/>
      </c>
      <c r="I25" s="617" t="str">
        <f>IF(D25="","",VLOOKUP(B25,Data!$B$5:$M$439,12,FALSE))</f>
        <v/>
      </c>
      <c r="J25" s="622"/>
      <c r="K25" s="618" t="str">
        <f>IF(D25="","",VLOOKUP(B25,Data!$B$5:$E$439,4,FALSE)*D25)</f>
        <v/>
      </c>
      <c r="L25" s="623" t="str">
        <f>IF(D25="","",VLOOKUP(B25,Data!$B$5:$F$439,5,FALSE)*D25)</f>
        <v/>
      </c>
      <c r="M25" s="621"/>
      <c r="N25" s="670"/>
      <c r="O25" s="624"/>
      <c r="P25" s="671"/>
      <c r="Q25" s="671"/>
      <c r="R25" s="624"/>
      <c r="S25" s="624"/>
      <c r="T25" s="624"/>
      <c r="U25" s="619" t="str">
        <f>IF(D25="","",VLOOKUP(B25,Data!$B$5:$J$439,9,FALSE)*D25)</f>
        <v/>
      </c>
      <c r="V25" s="619" t="str">
        <f>IF(D25="","",VLOOKUP(B25,Data!$B$5:$J$439,9,FALSE)*D25)</f>
        <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 t="shared" si="0"/>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3" customHeight="1">
      <c r="A27" s="614"/>
      <c r="B27" s="680"/>
      <c r="C27" s="623" t="str">
        <f>IF(D27="","",VLOOKUP(B27,Data!$B$5:$L$439,2,FALSE))</f>
        <v/>
      </c>
      <c r="D27" s="636"/>
      <c r="E27" s="626"/>
      <c r="F27" s="630"/>
      <c r="G27" s="630"/>
      <c r="H27" s="630"/>
      <c r="I27" s="626"/>
      <c r="J27" s="626"/>
      <c r="K27" s="630"/>
      <c r="L27" s="630"/>
      <c r="M27" s="630"/>
      <c r="N27" s="631"/>
      <c r="O27" s="632"/>
      <c r="P27" s="633"/>
      <c r="Q27" s="632"/>
      <c r="R27" s="632"/>
      <c r="S27" s="633"/>
      <c r="T27" s="634"/>
      <c r="U27" s="633"/>
      <c r="V27" s="635"/>
      <c r="Y27" s="592"/>
    </row>
    <row r="28" spans="1:26" s="625" customFormat="1" ht="20" customHeight="1">
      <c r="A28" s="614"/>
      <c r="B28" s="1053" t="s">
        <v>994</v>
      </c>
      <c r="C28" s="1054"/>
      <c r="D28" s="666">
        <f>SUM(D18:D26)</f>
        <v>90</v>
      </c>
      <c r="E28" s="627"/>
      <c r="F28" s="628"/>
      <c r="G28" s="628">
        <f>SUM(G18:G27)</f>
        <v>202683.13</v>
      </c>
      <c r="H28" s="626"/>
      <c r="I28" s="626"/>
      <c r="J28" s="626"/>
      <c r="K28" s="628">
        <f>SUM(K18:K26)</f>
        <v>23324</v>
      </c>
      <c r="L28" s="628">
        <f>SUM(L18:L26)</f>
        <v>21077</v>
      </c>
      <c r="M28" s="628"/>
      <c r="N28" s="628"/>
      <c r="O28" s="628">
        <f>SUM(O16:O27)</f>
        <v>0</v>
      </c>
      <c r="P28" s="628"/>
      <c r="Q28" s="628"/>
      <c r="R28" s="628"/>
      <c r="S28" s="628"/>
      <c r="T28" s="628"/>
      <c r="U28" s="628"/>
      <c r="V28" s="629">
        <f>SUM(V18:V26)</f>
        <v>133.63</v>
      </c>
      <c r="Y28" s="592"/>
    </row>
    <row r="29" spans="1:26" ht="20" customHeight="1">
      <c r="A29" s="614"/>
      <c r="B29" s="1055"/>
      <c r="C29" s="1056"/>
      <c r="D29" s="664"/>
      <c r="E29" s="644"/>
      <c r="F29" s="607" t="s">
        <v>534</v>
      </c>
      <c r="G29" s="604"/>
      <c r="H29" s="663"/>
      <c r="I29" s="663"/>
      <c r="J29" s="663"/>
      <c r="K29" s="608"/>
      <c r="L29" s="604"/>
      <c r="M29" s="646"/>
      <c r="N29" s="645"/>
      <c r="O29" s="645"/>
      <c r="P29" s="645"/>
      <c r="Q29" s="645"/>
      <c r="R29" s="645"/>
      <c r="S29" s="645"/>
      <c r="T29" s="646"/>
      <c r="U29" s="646"/>
      <c r="V29" s="606"/>
    </row>
    <row r="30" spans="1:26" ht="13">
      <c r="A30" s="540" t="s">
        <v>527</v>
      </c>
      <c r="B30" s="541"/>
      <c r="C30" s="536"/>
      <c r="D30" s="665" t="s">
        <v>82</v>
      </c>
      <c r="E30" s="640"/>
      <c r="F30" s="569" t="s">
        <v>83</v>
      </c>
      <c r="G30" s="571"/>
      <c r="H30" s="642" t="s">
        <v>84</v>
      </c>
      <c r="I30" s="653"/>
      <c r="J30" s="599" t="s">
        <v>85</v>
      </c>
      <c r="K30" s="599"/>
      <c r="L30" s="1057" t="s">
        <v>86</v>
      </c>
      <c r="M30" s="1058"/>
      <c r="N30" s="1058"/>
      <c r="O30" s="1058"/>
      <c r="P30" s="1058"/>
      <c r="Q30" s="1058"/>
      <c r="R30" s="1058"/>
      <c r="S30" s="1058"/>
      <c r="T30" s="1058"/>
      <c r="U30" s="1058"/>
      <c r="V30" s="1059"/>
    </row>
    <row r="31" spans="1:26" ht="13">
      <c r="A31" s="549" t="s">
        <v>528</v>
      </c>
      <c r="C31" s="561"/>
      <c r="D31" s="535" t="s">
        <v>88</v>
      </c>
      <c r="F31" s="1036"/>
      <c r="G31" s="1037"/>
      <c r="H31" s="549" t="s">
        <v>89</v>
      </c>
      <c r="I31" s="654"/>
      <c r="J31" s="601" t="s">
        <v>90</v>
      </c>
      <c r="K31" s="601"/>
      <c r="L31" s="597"/>
      <c r="V31" s="602"/>
    </row>
    <row r="32" spans="1:26">
      <c r="A32" s="549" t="s">
        <v>529</v>
      </c>
      <c r="C32" s="639"/>
      <c r="F32" s="1036"/>
      <c r="G32" s="1037"/>
      <c r="H32" s="549"/>
      <c r="I32" s="654"/>
      <c r="J32" s="601" t="s">
        <v>94</v>
      </c>
      <c r="K32" s="601"/>
      <c r="L32" s="597"/>
      <c r="V32" s="602"/>
    </row>
    <row r="33" spans="1:22">
      <c r="A33" s="644"/>
      <c r="B33" s="645"/>
      <c r="C33" s="655"/>
      <c r="D33" s="535" t="s">
        <v>95</v>
      </c>
      <c r="F33" s="609"/>
      <c r="G33" s="610"/>
      <c r="H33" s="549" t="s">
        <v>96</v>
      </c>
      <c r="I33" s="654"/>
      <c r="J33" s="601"/>
      <c r="K33" s="601"/>
      <c r="L33" s="597"/>
      <c r="V33" s="602"/>
    </row>
    <row r="34" spans="1:22" ht="13">
      <c r="A34" s="540" t="s">
        <v>97</v>
      </c>
      <c r="B34" s="640"/>
      <c r="C34" s="638"/>
      <c r="D34" s="535" t="s">
        <v>98</v>
      </c>
      <c r="F34" s="573" t="s">
        <v>99</v>
      </c>
      <c r="G34" s="572"/>
      <c r="H34" s="549" t="s">
        <v>89</v>
      </c>
      <c r="I34" s="654"/>
      <c r="J34" s="601" t="s">
        <v>100</v>
      </c>
      <c r="K34" s="601"/>
      <c r="L34" s="597"/>
      <c r="V34" s="602"/>
    </row>
    <row r="35" spans="1:22" ht="13">
      <c r="A35" s="549" t="s">
        <v>552</v>
      </c>
      <c r="C35" s="639"/>
      <c r="D35" s="535" t="s">
        <v>101</v>
      </c>
      <c r="F35" s="574"/>
      <c r="G35" s="611"/>
      <c r="H35" s="549" t="s">
        <v>102</v>
      </c>
      <c r="I35" s="654"/>
      <c r="J35" s="601" t="s">
        <v>530</v>
      </c>
      <c r="K35" s="601"/>
      <c r="L35" s="1060" t="s">
        <v>104</v>
      </c>
      <c r="M35" s="1061"/>
      <c r="N35" s="1061"/>
      <c r="O35" s="1061"/>
      <c r="P35" s="1061"/>
      <c r="Q35" s="1061"/>
      <c r="R35" s="1061"/>
      <c r="S35" s="1061"/>
      <c r="T35" s="1061"/>
      <c r="U35" s="1061"/>
      <c r="V35" s="1040"/>
    </row>
    <row r="36" spans="1:22">
      <c r="A36" s="644"/>
      <c r="B36" s="645"/>
      <c r="C36" s="646"/>
      <c r="D36" s="584"/>
      <c r="E36" s="645"/>
      <c r="F36" s="1046" t="s">
        <v>996</v>
      </c>
      <c r="G36" s="1047"/>
      <c r="H36" s="1046" t="s">
        <v>995</v>
      </c>
      <c r="I36" s="1047"/>
      <c r="J36" s="605" t="s">
        <v>105</v>
      </c>
      <c r="K36" s="605"/>
      <c r="L36" s="1050" t="s">
        <v>106</v>
      </c>
      <c r="M36" s="1051"/>
      <c r="N36" s="1051"/>
      <c r="O36" s="1051"/>
      <c r="P36" s="1051"/>
      <c r="Q36" s="1051"/>
      <c r="R36" s="1051"/>
      <c r="S36" s="1051"/>
      <c r="T36" s="1051"/>
      <c r="U36" s="1051"/>
      <c r="V36" s="1032"/>
    </row>
    <row r="42" spans="1:22" ht="34" customHeight="1"/>
    <row r="43" spans="1:22" ht="23.25" customHeight="1">
      <c r="A43" s="612" t="s">
        <v>947</v>
      </c>
      <c r="B43" s="593"/>
      <c r="C43" s="612" t="s">
        <v>603</v>
      </c>
      <c r="D43" s="592"/>
      <c r="F43" s="612" t="s">
        <v>941</v>
      </c>
      <c r="H43" s="612" t="s">
        <v>603</v>
      </c>
    </row>
    <row r="44" spans="1:22" ht="20">
      <c r="A44" s="612" t="s">
        <v>948</v>
      </c>
      <c r="B44" s="593"/>
      <c r="C44" s="612" t="s">
        <v>952</v>
      </c>
      <c r="D44" s="592"/>
      <c r="F44" s="612" t="s">
        <v>942</v>
      </c>
      <c r="H44" s="612" t="s">
        <v>952</v>
      </c>
    </row>
    <row r="45" spans="1:22" ht="20">
      <c r="A45" s="612" t="s">
        <v>949</v>
      </c>
      <c r="B45" s="593"/>
      <c r="C45" s="612" t="s">
        <v>952</v>
      </c>
      <c r="D45" s="592"/>
      <c r="F45" s="612" t="s">
        <v>943</v>
      </c>
      <c r="H45" s="612" t="s">
        <v>603</v>
      </c>
    </row>
    <row r="46" spans="1:22" ht="17.75" customHeight="1">
      <c r="A46" s="612" t="s">
        <v>950</v>
      </c>
      <c r="B46" s="593"/>
      <c r="C46" s="612" t="s">
        <v>603</v>
      </c>
      <c r="D46" s="592"/>
      <c r="F46" s="612" t="s">
        <v>944</v>
      </c>
      <c r="H46" s="612" t="s">
        <v>603</v>
      </c>
    </row>
    <row r="47" spans="1:22" ht="17.75" customHeight="1">
      <c r="A47" s="612" t="s">
        <v>951</v>
      </c>
      <c r="B47" s="593"/>
      <c r="C47" s="612" t="s">
        <v>603</v>
      </c>
      <c r="D47" s="592"/>
      <c r="F47" s="612" t="s">
        <v>946</v>
      </c>
      <c r="H47" s="612" t="s">
        <v>603</v>
      </c>
    </row>
    <row r="48" spans="1:22" ht="17.75" customHeight="1">
      <c r="F48" s="612" t="s">
        <v>945</v>
      </c>
      <c r="H48" s="612" t="s">
        <v>603</v>
      </c>
    </row>
    <row r="49" ht="17.75" customHeight="1"/>
    <row r="50" ht="17.75" customHeight="1"/>
  </sheetData>
  <mergeCells count="9">
    <mergeCell ref="F36:G36"/>
    <mergeCell ref="H36:I36"/>
    <mergeCell ref="L36:V36"/>
    <mergeCell ref="Q1:T1"/>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Z51"/>
  <sheetViews>
    <sheetView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5"/>
      <c r="I10" s="696"/>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660</v>
      </c>
      <c r="C19" s="673" t="str">
        <f>IF(D19="","",VLOOKUP(B19,Data!$B$5:$L$439,2,FALSE))</f>
        <v>VAN1280</v>
      </c>
      <c r="D19" s="636">
        <v>45</v>
      </c>
      <c r="E19" s="675" t="s">
        <v>525</v>
      </c>
      <c r="F19" s="615">
        <f>IF(D19="","",VLOOKUP(B19,Data!$B$5:$L$439,11,FALSE))</f>
        <v>2162.66</v>
      </c>
      <c r="G19" s="621">
        <f>IF(D19&gt;0,D19*F19,"-")</f>
        <v>97319.7</v>
      </c>
      <c r="H19" s="616" t="str">
        <f>IF(D19="","",VLOOKUP(B19,Data!$B$5:$D$439,3,FALSE))</f>
        <v>C/T</v>
      </c>
      <c r="I19" s="617" t="str">
        <f>IF(D19="","",VLOOKUP(B19,Data!$B$5:$M$439,12,FALSE))</f>
        <v>Indonesia</v>
      </c>
      <c r="J19" s="622" t="s">
        <v>974</v>
      </c>
      <c r="K19" s="618">
        <f>IF(D19="","",VLOOKUP(B19,Data!$B$5:$E$439,4,FALSE)*D19)</f>
        <v>11790</v>
      </c>
      <c r="L19" s="623">
        <f>IF(D19="","",VLOOKUP(B19,Data!$B$5:$F$439,5,FALSE)*D19)</f>
        <v>10665</v>
      </c>
      <c r="M19" s="621"/>
      <c r="N19" s="670"/>
      <c r="O19" s="624"/>
      <c r="P19" s="671"/>
      <c r="Q19" s="671"/>
      <c r="R19" s="624"/>
      <c r="S19" s="624"/>
      <c r="T19" s="624"/>
      <c r="U19" s="619">
        <f>IF(D19="","",VLOOKUP(B19,Data!$B$5:$J$439,9,FALSE)*D19)</f>
        <v>66.959999999999994</v>
      </c>
      <c r="V19" s="619">
        <f>IF(D19="","",VLOOKUP(B19,Data!$B$5:$J$439,9,FALSE)*D19)</f>
        <v>66.959999999999994</v>
      </c>
      <c r="W19" s="592"/>
      <c r="X19" s="592"/>
      <c r="Y19" s="592"/>
      <c r="Z19" s="592"/>
    </row>
    <row r="20" spans="1:26" s="625" customFormat="1" ht="20" customHeight="1">
      <c r="A20" s="614">
        <v>2</v>
      </c>
      <c r="B20" s="677" t="s">
        <v>661</v>
      </c>
      <c r="C20" s="673" t="str">
        <f>IF(D20="","",VLOOKUP(B20,Data!$B$5:$L$439,2,FALSE))</f>
        <v>VAN1290</v>
      </c>
      <c r="D20" s="636">
        <v>90</v>
      </c>
      <c r="E20" s="675"/>
      <c r="F20" s="615">
        <f>IF(D20="","",VLOOKUP(B20,Data!$B$5:$L$439,11,FALSE))</f>
        <v>2162.66</v>
      </c>
      <c r="G20" s="621">
        <f>IF(D20&gt;0,D20*F20,"-")</f>
        <v>194639.4</v>
      </c>
      <c r="H20" s="616" t="str">
        <f>IF(D20="","",VLOOKUP(B20,Data!$B$5:$D$439,3,FALSE))</f>
        <v>C/T</v>
      </c>
      <c r="I20" s="617" t="str">
        <f>IF(D20="","",VLOOKUP(B20,Data!$B$5:$M$439,12,FALSE))</f>
        <v>Indonesia</v>
      </c>
      <c r="J20" s="622" t="s">
        <v>974</v>
      </c>
      <c r="K20" s="618">
        <f>IF(D20="","",VLOOKUP(B20,Data!$B$5:$E$439,4,FALSE)*D20)</f>
        <v>23580</v>
      </c>
      <c r="L20" s="623">
        <f>IF(D20="","",VLOOKUP(B20,Data!$B$5:$F$439,5,FALSE)*D20)</f>
        <v>21330</v>
      </c>
      <c r="M20" s="621"/>
      <c r="N20" s="670"/>
      <c r="O20" s="624"/>
      <c r="P20" s="671"/>
      <c r="Q20" s="671"/>
      <c r="R20" s="624"/>
      <c r="S20" s="624"/>
      <c r="T20" s="624"/>
      <c r="U20" s="619">
        <f>IF(D20="","",VLOOKUP(B20,Data!$B$5:$J$439,9,FALSE)*D20)</f>
        <v>133.91999999999999</v>
      </c>
      <c r="V20" s="619">
        <f>IF(D20="","",VLOOKUP(B20,Data!$B$5:$J$439,9,FALSE)*D20)</f>
        <v>133.91999999999999</v>
      </c>
      <c r="W20" s="592"/>
      <c r="X20" s="592"/>
      <c r="Y20" s="592"/>
      <c r="Z20" s="592"/>
    </row>
    <row r="21" spans="1:26" s="625" customFormat="1" ht="20" customHeight="1">
      <c r="A21" s="614"/>
      <c r="B21" s="674"/>
      <c r="C21" s="673"/>
      <c r="D21" s="620"/>
      <c r="E21" s="675" t="s">
        <v>526</v>
      </c>
      <c r="F21" s="615"/>
      <c r="G21" s="621"/>
      <c r="H21" s="616"/>
      <c r="I21" s="617"/>
      <c r="J21" s="622"/>
      <c r="K21" s="618"/>
      <c r="L21" s="623"/>
      <c r="M21" s="621"/>
      <c r="N21" s="670"/>
      <c r="O21" s="624"/>
      <c r="P21" s="671"/>
      <c r="Q21" s="671"/>
      <c r="R21" s="624"/>
      <c r="S21" s="624"/>
      <c r="T21" s="624"/>
      <c r="U21" s="619"/>
      <c r="V21" s="619"/>
      <c r="W21" s="592"/>
      <c r="X21" s="592"/>
      <c r="Y21" s="592"/>
      <c r="Z21" s="592"/>
    </row>
    <row r="22" spans="1:26" s="625" customFormat="1" ht="20" customHeight="1">
      <c r="A22" s="614"/>
      <c r="B22" s="674"/>
      <c r="C22" s="673" t="str">
        <f>IF(D22="","",VLOOKUP(B22,Data!$B$5:$L$439,2,FALSE))</f>
        <v/>
      </c>
      <c r="D22" s="636"/>
      <c r="E22" s="667"/>
      <c r="F22" s="615" t="str">
        <f>IF(D22="","",VLOOKUP(B22,Data!$B$5:$L$439,11,FALSE))</f>
        <v/>
      </c>
      <c r="G22" s="621" t="str">
        <f t="shared" ref="G22:G27" si="0">IF(D22&gt;0,D22*F22,"-")</f>
        <v>-</v>
      </c>
      <c r="H22" s="616" t="str">
        <f>IF(D22="","",VLOOKUP(B22,Data!$B$5:$D$439,3,FALSE))</f>
        <v/>
      </c>
      <c r="I22" s="617" t="str">
        <f>IF(D22="","",VLOOKUP(B22,Data!$B$5:$M$439,12,FALSE))</f>
        <v/>
      </c>
      <c r="J22" s="622"/>
      <c r="K22" s="618" t="str">
        <f>IF(D22="","",VLOOKUP(B22,Data!$B$5:$E$439,4,FALSE)*D22)</f>
        <v/>
      </c>
      <c r="L22" s="623" t="str">
        <f>IF(D22="","",VLOOKUP(B22,Data!$B$5:$F$439,5,FALSE)*D22)</f>
        <v/>
      </c>
      <c r="M22" s="621"/>
      <c r="N22" s="670"/>
      <c r="O22" s="624"/>
      <c r="P22" s="671"/>
      <c r="Q22" s="671"/>
      <c r="R22" s="624"/>
      <c r="S22" s="624"/>
      <c r="T22" s="624"/>
      <c r="U22" s="619" t="str">
        <f>IF(D22="","",VLOOKUP(B22,Data!$B$5:$J$439,9,FALSE)*D22)</f>
        <v/>
      </c>
      <c r="V22" s="619" t="str">
        <f>IF(D22="","",VLOOKUP(B22,Data!$B$5:$J$439,9,FALSE)*D22)</f>
        <v/>
      </c>
      <c r="W22" s="592"/>
      <c r="X22" s="592"/>
      <c r="Y22" s="592"/>
      <c r="Z22" s="592"/>
    </row>
    <row r="23" spans="1:26" s="625" customFormat="1" ht="20" customHeight="1">
      <c r="A23" s="614"/>
      <c r="B23" s="677"/>
      <c r="C23" s="673" t="str">
        <f>IF(D23="","",VLOOKUP(B23,Data!$B$5:$L$439,2,FALSE))</f>
        <v/>
      </c>
      <c r="D23" s="636"/>
      <c r="E23" s="676" t="s">
        <v>962</v>
      </c>
      <c r="F23" s="615" t="str">
        <f>IF(D23="","",VLOOKUP(B23,Data!$B$5:$L$439,11,FALSE))</f>
        <v/>
      </c>
      <c r="G23" s="621" t="str">
        <f t="shared" si="0"/>
        <v>-</v>
      </c>
      <c r="H23" s="616" t="str">
        <f>IF(D23="","",VLOOKUP(B23,Data!$B$5:$D$439,3,FALSE))</f>
        <v/>
      </c>
      <c r="I23" s="617" t="str">
        <f>IF(D23="","",VLOOKUP(B23,Data!$B$5:$M$439,12,FALSE))</f>
        <v/>
      </c>
      <c r="J23" s="622"/>
      <c r="K23" s="618" t="str">
        <f>IF(D23="","",VLOOKUP(B23,Data!$B$5:$E$439,4,FALSE)*D23)</f>
        <v/>
      </c>
      <c r="L23" s="623" t="str">
        <f>IF(D23="","",VLOOKUP(B23,Data!$B$5:$F$439,5,FALSE)*D23)</f>
        <v/>
      </c>
      <c r="M23" s="621"/>
      <c r="N23" s="670"/>
      <c r="O23" s="624"/>
      <c r="P23" s="671"/>
      <c r="Q23" s="671"/>
      <c r="R23" s="624"/>
      <c r="S23" s="624"/>
      <c r="T23" s="624"/>
      <c r="U23" s="619" t="str">
        <f>IF(D23="","",VLOOKUP(B23,Data!$B$5:$J$439,9,FALSE)*D23)</f>
        <v/>
      </c>
      <c r="V23" s="619" t="str">
        <f>IF(D23="","",VLOOKUP(B23,Data!$B$5:$J$439,9,FALSE)*D23)</f>
        <v/>
      </c>
      <c r="W23" s="592"/>
      <c r="X23" s="592"/>
      <c r="Y23" s="592"/>
      <c r="Z23" s="592"/>
    </row>
    <row r="24" spans="1:26" s="625" customFormat="1" ht="20" customHeight="1">
      <c r="A24" s="614"/>
      <c r="B24" s="677"/>
      <c r="C24" s="673" t="str">
        <f>IF(D24="","",VLOOKUP(B24,Data!$B$5:$L$439,2,FALSE))</f>
        <v/>
      </c>
      <c r="D24" s="636"/>
      <c r="E24" s="675"/>
      <c r="F24" s="615" t="str">
        <f>IF(D24="","",VLOOKUP(B24,Data!$B$5:$L$439,11,FALSE))</f>
        <v/>
      </c>
      <c r="G24" s="621" t="str">
        <f t="shared" si="0"/>
        <v>-</v>
      </c>
      <c r="H24" s="616" t="str">
        <f>IF(D24="","",VLOOKUP(B24,Data!$B$5:$D$439,3,FALSE))</f>
        <v/>
      </c>
      <c r="I24" s="617" t="str">
        <f>IF(D24="","",VLOOKUP(B24,Data!$B$5:$M$439,12,FALSE))</f>
        <v/>
      </c>
      <c r="J24" s="622"/>
      <c r="K24" s="618" t="str">
        <f>IF(D24="","",VLOOKUP(B24,Data!$B$5:$E$439,4,FALSE)*D24)</f>
        <v/>
      </c>
      <c r="L24" s="623" t="str">
        <f>IF(D24="","",VLOOKUP(B24,Data!$B$5:$F$439,5,FALSE)*D24)</f>
        <v/>
      </c>
      <c r="M24" s="621"/>
      <c r="N24" s="670"/>
      <c r="O24" s="624"/>
      <c r="P24" s="671"/>
      <c r="Q24" s="671"/>
      <c r="R24" s="624"/>
      <c r="S24" s="624"/>
      <c r="T24" s="624"/>
      <c r="U24" s="619" t="str">
        <f>IF(D24="","",VLOOKUP(B24,Data!$B$5:$J$439,9,FALSE)*D24)</f>
        <v/>
      </c>
      <c r="V24" s="619" t="str">
        <f>IF(D24="","",VLOOKUP(B24,Data!$B$5:$J$439,9,FALSE)*D24)</f>
        <v/>
      </c>
      <c r="W24" s="592"/>
      <c r="X24" s="592"/>
      <c r="Y24" s="592"/>
      <c r="Z24" s="592"/>
    </row>
    <row r="25" spans="1:26" s="625" customFormat="1" ht="20" customHeight="1">
      <c r="A25" s="614"/>
      <c r="B25" s="677"/>
      <c r="C25" s="673" t="str">
        <f>IF(D25="","",VLOOKUP(B25,Data!$B$5:$L$439,2,FALSE))</f>
        <v/>
      </c>
      <c r="D25" s="636"/>
      <c r="E25" s="675"/>
      <c r="F25" s="615" t="str">
        <f>IF(D25="","",VLOOKUP(B25,Data!$B$5:$L$439,11,FALSE))</f>
        <v/>
      </c>
      <c r="G25" s="621" t="str">
        <f t="shared" si="0"/>
        <v>-</v>
      </c>
      <c r="H25" s="616" t="str">
        <f>IF(D25="","",VLOOKUP(B25,Data!$B$5:$D$439,3,FALSE))</f>
        <v/>
      </c>
      <c r="I25" s="617" t="str">
        <f>IF(D25="","",VLOOKUP(B25,Data!$B$5:$M$439,12,FALSE))</f>
        <v/>
      </c>
      <c r="J25" s="622"/>
      <c r="K25" s="618" t="str">
        <f>IF(D25="","",VLOOKUP(B25,Data!$B$5:$E$439,4,FALSE)*D25)</f>
        <v/>
      </c>
      <c r="L25" s="623" t="str">
        <f>IF(D25="","",VLOOKUP(B25,Data!$B$5:$F$439,5,FALSE)*D25)</f>
        <v/>
      </c>
      <c r="M25" s="621"/>
      <c r="N25" s="670"/>
      <c r="O25" s="624"/>
      <c r="P25" s="671"/>
      <c r="Q25" s="671"/>
      <c r="R25" s="624"/>
      <c r="S25" s="624"/>
      <c r="T25" s="624"/>
      <c r="U25" s="619" t="str">
        <f>IF(D25="","",VLOOKUP(B25,Data!$B$5:$J$439,9,FALSE)*D25)</f>
        <v/>
      </c>
      <c r="V25" s="619" t="str">
        <f>IF(D25="","",VLOOKUP(B25,Data!$B$5:$J$439,9,FALSE)*D25)</f>
        <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 t="shared" si="0"/>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0" customHeight="1">
      <c r="A27" s="614"/>
      <c r="B27" s="677"/>
      <c r="C27" s="673" t="str">
        <f>IF(D27="","",VLOOKUP(B27,Data!$B$5:$L$439,2,FALSE))</f>
        <v/>
      </c>
      <c r="D27" s="636"/>
      <c r="E27" s="675"/>
      <c r="F27" s="615" t="str">
        <f>IF(D27="","",VLOOKUP(B27,Data!$B$5:$L$439,11,FALSE))</f>
        <v/>
      </c>
      <c r="G27" s="621" t="str">
        <f t="shared" si="0"/>
        <v>-</v>
      </c>
      <c r="H27" s="616" t="str">
        <f>IF(D27="","",VLOOKUP(B27,Data!$B$5:$D$439,3,FALSE))</f>
        <v/>
      </c>
      <c r="I27" s="617" t="str">
        <f>IF(D27="","",VLOOKUP(B27,Data!$B$5:$M$439,12,FALSE))</f>
        <v/>
      </c>
      <c r="J27" s="622"/>
      <c r="K27" s="618" t="str">
        <f>IF(D27="","",VLOOKUP(B27,Data!$B$5:$E$439,4,FALSE)*D27)</f>
        <v/>
      </c>
      <c r="L27" s="623" t="str">
        <f>IF(D27="","",VLOOKUP(B27,Data!$B$5:$F$439,5,FALSE)*D27)</f>
        <v/>
      </c>
      <c r="M27" s="621"/>
      <c r="N27" s="670"/>
      <c r="O27" s="624"/>
      <c r="P27" s="671"/>
      <c r="Q27" s="671"/>
      <c r="R27" s="624"/>
      <c r="S27" s="624"/>
      <c r="T27" s="624"/>
      <c r="U27" s="619" t="str">
        <f>IF(D27="","",VLOOKUP(B27,Data!$B$5:$J$439,9,FALSE)*D27)</f>
        <v/>
      </c>
      <c r="V27" s="619" t="str">
        <f>IF(D27="","",VLOOKUP(B27,Data!$B$5:$J$439,9,FALSE)*D27)</f>
        <v/>
      </c>
      <c r="W27" s="592"/>
      <c r="X27" s="592"/>
      <c r="Y27" s="592"/>
      <c r="Z27" s="592"/>
    </row>
    <row r="28" spans="1:26" s="625" customFormat="1" ht="23" customHeight="1">
      <c r="A28" s="614"/>
      <c r="B28" s="680"/>
      <c r="C28" s="623" t="str">
        <f>IF(D28="","",VLOOKUP(B28,Data!$B$5:$L$439,2,FALSE))</f>
        <v/>
      </c>
      <c r="D28" s="636"/>
      <c r="E28" s="626"/>
      <c r="F28" s="630"/>
      <c r="G28" s="630"/>
      <c r="H28" s="630"/>
      <c r="I28" s="626"/>
      <c r="J28" s="626"/>
      <c r="K28" s="630"/>
      <c r="L28" s="630"/>
      <c r="M28" s="630"/>
      <c r="N28" s="631"/>
      <c r="O28" s="632"/>
      <c r="P28" s="633"/>
      <c r="Q28" s="632"/>
      <c r="R28" s="632"/>
      <c r="S28" s="633"/>
      <c r="T28" s="634"/>
      <c r="U28" s="633"/>
      <c r="V28" s="635"/>
      <c r="Y28" s="592"/>
    </row>
    <row r="29" spans="1:26" s="625" customFormat="1" ht="20" customHeight="1">
      <c r="A29" s="614"/>
      <c r="B29" s="1053" t="s">
        <v>1002</v>
      </c>
      <c r="C29" s="1054"/>
      <c r="D29" s="666">
        <f>SUM(D18:D27)</f>
        <v>135</v>
      </c>
      <c r="E29" s="627"/>
      <c r="F29" s="628"/>
      <c r="G29" s="628">
        <f>SUM(G18:G28)</f>
        <v>291959.09999999998</v>
      </c>
      <c r="H29" s="626"/>
      <c r="I29" s="626"/>
      <c r="J29" s="626"/>
      <c r="K29" s="628">
        <f>SUM(K18:K27)</f>
        <v>35370</v>
      </c>
      <c r="L29" s="628">
        <f>SUM(L18:L27)</f>
        <v>31995</v>
      </c>
      <c r="M29" s="628"/>
      <c r="N29" s="628"/>
      <c r="O29" s="628">
        <f>SUM(O16:O28)</f>
        <v>0</v>
      </c>
      <c r="P29" s="628"/>
      <c r="Q29" s="628"/>
      <c r="R29" s="628"/>
      <c r="S29" s="628"/>
      <c r="T29" s="628"/>
      <c r="U29" s="628"/>
      <c r="V29" s="629">
        <f>SUM(V18:V27)</f>
        <v>200.88</v>
      </c>
      <c r="Y29" s="592"/>
    </row>
    <row r="30" spans="1:26" ht="20" customHeight="1">
      <c r="A30" s="614"/>
      <c r="B30" s="1055"/>
      <c r="C30" s="1056"/>
      <c r="D30" s="664"/>
      <c r="E30" s="644"/>
      <c r="F30" s="607" t="s">
        <v>534</v>
      </c>
      <c r="G30" s="604"/>
      <c r="H30" s="663"/>
      <c r="I30" s="663"/>
      <c r="J30" s="663"/>
      <c r="K30" s="608"/>
      <c r="L30" s="604"/>
      <c r="M30" s="646"/>
      <c r="N30" s="645"/>
      <c r="O30" s="645"/>
      <c r="P30" s="645"/>
      <c r="Q30" s="645"/>
      <c r="R30" s="645"/>
      <c r="S30" s="645"/>
      <c r="T30" s="646"/>
      <c r="U30" s="646"/>
      <c r="V30" s="606"/>
    </row>
    <row r="31" spans="1:26" ht="13">
      <c r="A31" s="540" t="s">
        <v>527</v>
      </c>
      <c r="B31" s="541"/>
      <c r="C31" s="536"/>
      <c r="D31" s="665" t="s">
        <v>82</v>
      </c>
      <c r="E31" s="640"/>
      <c r="F31" s="569" t="s">
        <v>83</v>
      </c>
      <c r="G31" s="571"/>
      <c r="H31" s="642" t="s">
        <v>84</v>
      </c>
      <c r="I31" s="653"/>
      <c r="J31" s="599" t="s">
        <v>85</v>
      </c>
      <c r="K31" s="599"/>
      <c r="L31" s="1057" t="s">
        <v>86</v>
      </c>
      <c r="M31" s="1058"/>
      <c r="N31" s="1058"/>
      <c r="O31" s="1058"/>
      <c r="P31" s="1058"/>
      <c r="Q31" s="1058"/>
      <c r="R31" s="1058"/>
      <c r="S31" s="1058"/>
      <c r="T31" s="1058"/>
      <c r="U31" s="1058"/>
      <c r="V31" s="1059"/>
    </row>
    <row r="32" spans="1:26" ht="13">
      <c r="A32" s="549" t="s">
        <v>528</v>
      </c>
      <c r="C32" s="561"/>
      <c r="D32" s="535" t="s">
        <v>88</v>
      </c>
      <c r="F32" s="1036"/>
      <c r="G32" s="1037"/>
      <c r="H32" s="549" t="s">
        <v>89</v>
      </c>
      <c r="I32" s="654"/>
      <c r="J32" s="601" t="s">
        <v>90</v>
      </c>
      <c r="K32" s="601"/>
      <c r="L32" s="597"/>
      <c r="V32" s="602"/>
    </row>
    <row r="33" spans="1:22">
      <c r="A33" s="549" t="s">
        <v>529</v>
      </c>
      <c r="C33" s="639"/>
      <c r="F33" s="1036"/>
      <c r="G33" s="1037"/>
      <c r="H33" s="549"/>
      <c r="I33" s="654"/>
      <c r="J33" s="601" t="s">
        <v>94</v>
      </c>
      <c r="K33" s="601"/>
      <c r="L33" s="597"/>
      <c r="V33" s="602"/>
    </row>
    <row r="34" spans="1:22">
      <c r="A34" s="644"/>
      <c r="B34" s="645"/>
      <c r="C34" s="655"/>
      <c r="D34" s="535" t="s">
        <v>95</v>
      </c>
      <c r="F34" s="609"/>
      <c r="G34" s="610"/>
      <c r="H34" s="549" t="s">
        <v>96</v>
      </c>
      <c r="I34" s="654"/>
      <c r="J34" s="601"/>
      <c r="K34" s="601"/>
      <c r="L34" s="597"/>
      <c r="V34" s="602"/>
    </row>
    <row r="35" spans="1:22" ht="13">
      <c r="A35" s="540" t="s">
        <v>97</v>
      </c>
      <c r="B35" s="640"/>
      <c r="C35" s="638"/>
      <c r="D35" s="535" t="s">
        <v>98</v>
      </c>
      <c r="F35" s="573" t="s">
        <v>99</v>
      </c>
      <c r="G35" s="572"/>
      <c r="H35" s="549" t="s">
        <v>89</v>
      </c>
      <c r="I35" s="654"/>
      <c r="J35" s="601" t="s">
        <v>100</v>
      </c>
      <c r="K35" s="601"/>
      <c r="L35" s="597"/>
      <c r="V35" s="602"/>
    </row>
    <row r="36" spans="1:22" ht="13">
      <c r="A36" s="549" t="s">
        <v>552</v>
      </c>
      <c r="C36" s="639"/>
      <c r="D36" s="535" t="s">
        <v>101</v>
      </c>
      <c r="F36" s="574"/>
      <c r="G36" s="611"/>
      <c r="H36" s="549" t="s">
        <v>102</v>
      </c>
      <c r="I36" s="654"/>
      <c r="J36" s="601" t="s">
        <v>530</v>
      </c>
      <c r="K36" s="601"/>
      <c r="L36" s="1060" t="s">
        <v>104</v>
      </c>
      <c r="M36" s="1061"/>
      <c r="N36" s="1061"/>
      <c r="O36" s="1061"/>
      <c r="P36" s="1061"/>
      <c r="Q36" s="1061"/>
      <c r="R36" s="1061"/>
      <c r="S36" s="1061"/>
      <c r="T36" s="1061"/>
      <c r="U36" s="1061"/>
      <c r="V36" s="1040"/>
    </row>
    <row r="37" spans="1:22">
      <c r="A37" s="644"/>
      <c r="B37" s="645"/>
      <c r="C37" s="646"/>
      <c r="D37" s="584"/>
      <c r="E37" s="645"/>
      <c r="F37" s="1046" t="s">
        <v>998</v>
      </c>
      <c r="G37" s="1047"/>
      <c r="H37" s="1046" t="s">
        <v>997</v>
      </c>
      <c r="I37" s="1047"/>
      <c r="J37" s="605" t="s">
        <v>105</v>
      </c>
      <c r="K37" s="605"/>
      <c r="L37" s="1050" t="s">
        <v>106</v>
      </c>
      <c r="M37" s="1051"/>
      <c r="N37" s="1051"/>
      <c r="O37" s="1051"/>
      <c r="P37" s="1051"/>
      <c r="Q37" s="1051"/>
      <c r="R37" s="1051"/>
      <c r="S37" s="1051"/>
      <c r="T37" s="1051"/>
      <c r="U37" s="1051"/>
      <c r="V37" s="1032"/>
    </row>
    <row r="43" spans="1:22" ht="34" customHeight="1"/>
    <row r="44" spans="1:22" ht="23.25" customHeight="1">
      <c r="A44" s="612" t="s">
        <v>947</v>
      </c>
      <c r="B44" s="593"/>
      <c r="C44" s="612" t="s">
        <v>603</v>
      </c>
      <c r="D44" s="592"/>
      <c r="F44" s="612" t="s">
        <v>941</v>
      </c>
      <c r="H44" s="612" t="s">
        <v>603</v>
      </c>
    </row>
    <row r="45" spans="1:22" ht="20">
      <c r="A45" s="612" t="s">
        <v>948</v>
      </c>
      <c r="B45" s="593"/>
      <c r="C45" s="612" t="s">
        <v>1003</v>
      </c>
      <c r="D45" s="592"/>
      <c r="F45" s="612" t="s">
        <v>942</v>
      </c>
      <c r="H45" s="612" t="s">
        <v>952</v>
      </c>
    </row>
    <row r="46" spans="1:22" ht="20">
      <c r="A46" s="612" t="s">
        <v>949</v>
      </c>
      <c r="B46" s="593"/>
      <c r="C46" s="612" t="s">
        <v>1004</v>
      </c>
      <c r="D46" s="592"/>
      <c r="F46" s="612" t="s">
        <v>943</v>
      </c>
      <c r="H46" s="612" t="s">
        <v>603</v>
      </c>
    </row>
    <row r="47" spans="1:22" ht="17.75" customHeight="1">
      <c r="A47" s="612" t="s">
        <v>950</v>
      </c>
      <c r="B47" s="593"/>
      <c r="C47" s="612" t="s">
        <v>603</v>
      </c>
      <c r="D47" s="592"/>
      <c r="F47" s="612" t="s">
        <v>944</v>
      </c>
      <c r="H47" s="612" t="s">
        <v>603</v>
      </c>
    </row>
    <row r="48" spans="1:22" ht="17.75" customHeight="1">
      <c r="A48" s="612" t="s">
        <v>951</v>
      </c>
      <c r="B48" s="593"/>
      <c r="C48" s="612" t="s">
        <v>603</v>
      </c>
      <c r="D48" s="592"/>
      <c r="F48" s="612" t="s">
        <v>946</v>
      </c>
      <c r="H48" s="612" t="s">
        <v>603</v>
      </c>
    </row>
    <row r="49" spans="6:8" ht="17.75" customHeight="1">
      <c r="F49" s="612" t="s">
        <v>945</v>
      </c>
      <c r="H49" s="612" t="s">
        <v>603</v>
      </c>
    </row>
    <row r="50" spans="6:8" ht="17.75" customHeight="1"/>
    <row r="51" spans="6:8" ht="17.75" customHeight="1"/>
  </sheetData>
  <mergeCells count="9">
    <mergeCell ref="F37:G37"/>
    <mergeCell ref="H37:I37"/>
    <mergeCell ref="L37:V37"/>
    <mergeCell ref="Q1:T1"/>
    <mergeCell ref="B29:C30"/>
    <mergeCell ref="L31:V31"/>
    <mergeCell ref="F32:G32"/>
    <mergeCell ref="F33:G33"/>
    <mergeCell ref="L36:V36"/>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Z52"/>
  <sheetViews>
    <sheetView topLeftCell="A4"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5"/>
      <c r="I10" s="696"/>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67"/>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660</v>
      </c>
      <c r="C19" s="673" t="str">
        <f>IF(D19="","",VLOOKUP(B19,Data!$B$5:$L$439,2,FALSE))</f>
        <v>VAN1280</v>
      </c>
      <c r="D19" s="636">
        <v>45</v>
      </c>
      <c r="E19" s="675" t="s">
        <v>525</v>
      </c>
      <c r="F19" s="615">
        <f>IF(D19="","",VLOOKUP(B19,Data!$B$5:$L$439,11,FALSE))</f>
        <v>2162.66</v>
      </c>
      <c r="G19" s="621">
        <f t="shared" ref="G19:G24" si="0">IF(D19&gt;0,D19*F19,"-")</f>
        <v>97319.7</v>
      </c>
      <c r="H19" s="616" t="str">
        <f>IF(D19="","",VLOOKUP(B19,Data!$B$5:$D$439,3,FALSE))</f>
        <v>C/T</v>
      </c>
      <c r="I19" s="617" t="str">
        <f>IF(D19="","",VLOOKUP(B19,Data!$B$5:$M$439,12,FALSE))</f>
        <v>Indonesia</v>
      </c>
      <c r="J19" s="622" t="s">
        <v>991</v>
      </c>
      <c r="K19" s="618">
        <f>IF(D19="","",VLOOKUP(B19,Data!$B$5:$E$439,4,FALSE)*D19)</f>
        <v>11790</v>
      </c>
      <c r="L19" s="623">
        <f>IF(D19="","",VLOOKUP(B19,Data!$B$5:$F$439,5,FALSE)*D19)</f>
        <v>10665</v>
      </c>
      <c r="M19" s="621"/>
      <c r="N19" s="670"/>
      <c r="O19" s="624"/>
      <c r="P19" s="671"/>
      <c r="Q19" s="671"/>
      <c r="R19" s="624"/>
      <c r="S19" s="624"/>
      <c r="T19" s="624"/>
      <c r="U19" s="619">
        <f>IF(D19="","",VLOOKUP(B19,Data!$B$5:$J$439,9,FALSE)*D19)</f>
        <v>66.959999999999994</v>
      </c>
      <c r="V19" s="619">
        <f>IF(D19="","",VLOOKUP(B19,Data!$B$5:$J$439,9,FALSE)*D19)</f>
        <v>66.959999999999994</v>
      </c>
      <c r="W19" s="592"/>
      <c r="X19" s="592"/>
      <c r="Y19" s="592"/>
      <c r="Z19" s="592"/>
    </row>
    <row r="20" spans="1:26" s="625" customFormat="1" ht="20" customHeight="1">
      <c r="A20" s="614">
        <v>2</v>
      </c>
      <c r="B20" s="677" t="s">
        <v>661</v>
      </c>
      <c r="C20" s="673" t="str">
        <f>IF(D20="","",VLOOKUP(B20,Data!$B$5:$L$439,2,FALSE))</f>
        <v>VAN1290</v>
      </c>
      <c r="D20" s="636">
        <v>45</v>
      </c>
      <c r="E20" s="675"/>
      <c r="F20" s="615">
        <f>IF(D20="","",VLOOKUP(B20,Data!$B$5:$L$439,11,FALSE))</f>
        <v>2162.66</v>
      </c>
      <c r="G20" s="621">
        <f t="shared" si="0"/>
        <v>97319.7</v>
      </c>
      <c r="H20" s="616" t="str">
        <f>IF(D20="","",VLOOKUP(B20,Data!$B$5:$D$439,3,FALSE))</f>
        <v>C/T</v>
      </c>
      <c r="I20" s="617" t="str">
        <f>IF(D20="","",VLOOKUP(B20,Data!$B$5:$M$439,12,FALSE))</f>
        <v>Indonesia</v>
      </c>
      <c r="J20" s="622" t="s">
        <v>991</v>
      </c>
      <c r="K20" s="618">
        <f>IF(D20="","",VLOOKUP(B20,Data!$B$5:$E$439,4,FALSE)*D20)</f>
        <v>11790</v>
      </c>
      <c r="L20" s="623">
        <f>IF(D20="","",VLOOKUP(B20,Data!$B$5:$F$439,5,FALSE)*D20)</f>
        <v>10665</v>
      </c>
      <c r="M20" s="621"/>
      <c r="N20" s="670"/>
      <c r="O20" s="624"/>
      <c r="P20" s="671"/>
      <c r="Q20" s="671"/>
      <c r="R20" s="624"/>
      <c r="S20" s="624"/>
      <c r="T20" s="624"/>
      <c r="U20" s="619">
        <f>IF(D20="","",VLOOKUP(B20,Data!$B$5:$J$439,9,FALSE)*D20)</f>
        <v>66.959999999999994</v>
      </c>
      <c r="V20" s="619">
        <f>IF(D20="","",VLOOKUP(B20,Data!$B$5:$J$439,9,FALSE)*D20)</f>
        <v>66.959999999999994</v>
      </c>
      <c r="W20" s="592"/>
      <c r="X20" s="592"/>
      <c r="Y20" s="592"/>
      <c r="Z20" s="592"/>
    </row>
    <row r="21" spans="1:26" s="625" customFormat="1" ht="20" customHeight="1">
      <c r="A21" s="614"/>
      <c r="B21" s="677"/>
      <c r="C21" s="673" t="str">
        <f>IF(D21="","",VLOOKUP(B21,Data!$B$5:$L$439,2,FALSE))</f>
        <v/>
      </c>
      <c r="D21" s="620"/>
      <c r="E21" s="675" t="s">
        <v>526</v>
      </c>
      <c r="F21" s="615" t="str">
        <f>IF(D21="","",VLOOKUP(B21,Data!$B$5:$L$439,11,FALSE))</f>
        <v/>
      </c>
      <c r="G21" s="621" t="str">
        <f t="shared" si="0"/>
        <v>-</v>
      </c>
      <c r="H21" s="616" t="str">
        <f>IF(D21="","",VLOOKUP(B21,Data!$B$5:$D$439,3,FALSE))</f>
        <v/>
      </c>
      <c r="I21" s="617" t="str">
        <f>IF(D21="","",VLOOKUP(B21,Data!$B$5:$M$439,12,FALSE))</f>
        <v/>
      </c>
      <c r="J21" s="622"/>
      <c r="K21" s="618" t="str">
        <f>IF(D21="","",VLOOKUP(B21,Data!$B$5:$E$439,4,FALSE)*D21)</f>
        <v/>
      </c>
      <c r="L21" s="623" t="str">
        <f>IF(D21="","",VLOOKUP(B21,Data!$B$5:$F$439,5,FALSE)*D21)</f>
        <v/>
      </c>
      <c r="M21" s="621"/>
      <c r="N21" s="670"/>
      <c r="O21" s="624"/>
      <c r="P21" s="671"/>
      <c r="Q21" s="671"/>
      <c r="R21" s="624"/>
      <c r="S21" s="624"/>
      <c r="T21" s="624"/>
      <c r="U21" s="619" t="str">
        <f>IF(D21="","",VLOOKUP(B21,Data!$B$5:$J$439,9,FALSE)*D21)</f>
        <v/>
      </c>
      <c r="V21" s="619" t="str">
        <f>IF(D21="","",VLOOKUP(B21,Data!$B$5:$J$439,9,FALSE)*D21)</f>
        <v/>
      </c>
      <c r="W21" s="592"/>
      <c r="X21" s="592"/>
      <c r="Y21" s="592"/>
      <c r="Z21" s="592"/>
    </row>
    <row r="22" spans="1:26" s="625" customFormat="1" ht="20" customHeight="1">
      <c r="A22" s="614"/>
      <c r="B22" s="677"/>
      <c r="C22" s="673" t="str">
        <f>IF(D22="","",VLOOKUP(B22,Data!$B$5:$L$439,2,FALSE))</f>
        <v/>
      </c>
      <c r="D22" s="636"/>
      <c r="E22" s="667"/>
      <c r="F22" s="615" t="str">
        <f>IF(D22="","",VLOOKUP(B22,Data!$B$5:$L$439,11,FALSE))</f>
        <v/>
      </c>
      <c r="G22" s="621" t="str">
        <f t="shared" si="0"/>
        <v>-</v>
      </c>
      <c r="H22" s="616" t="str">
        <f>IF(D22="","",VLOOKUP(B22,Data!$B$5:$D$439,3,FALSE))</f>
        <v/>
      </c>
      <c r="I22" s="617" t="str">
        <f>IF(D22="","",VLOOKUP(B22,Data!$B$5:$M$439,12,FALSE))</f>
        <v/>
      </c>
      <c r="J22" s="622"/>
      <c r="K22" s="618" t="str">
        <f>IF(D22="","",VLOOKUP(B22,Data!$B$5:$E$439,4,FALSE)*D22)</f>
        <v/>
      </c>
      <c r="L22" s="623" t="str">
        <f>IF(D22="","",VLOOKUP(B22,Data!$B$5:$F$439,5,FALSE)*D22)</f>
        <v/>
      </c>
      <c r="M22" s="621"/>
      <c r="N22" s="670"/>
      <c r="O22" s="624"/>
      <c r="P22" s="671"/>
      <c r="Q22" s="671"/>
      <c r="R22" s="624"/>
      <c r="S22" s="624"/>
      <c r="T22" s="624"/>
      <c r="U22" s="619" t="str">
        <f>IF(D22="","",VLOOKUP(B22,Data!$B$5:$J$439,9,FALSE)*D22)</f>
        <v/>
      </c>
      <c r="V22" s="619" t="str">
        <f>IF(D22="","",VLOOKUP(B22,Data!$B$5:$J$439,9,FALSE)*D22)</f>
        <v/>
      </c>
      <c r="W22" s="592"/>
      <c r="X22" s="592"/>
      <c r="Y22" s="592"/>
      <c r="Z22" s="592"/>
    </row>
    <row r="23" spans="1:26" s="625" customFormat="1" ht="20" customHeight="1">
      <c r="A23" s="614"/>
      <c r="B23" s="677"/>
      <c r="C23" s="673" t="str">
        <f>IF(D23="","",VLOOKUP(B23,Data!$B$5:$L$439,2,FALSE))</f>
        <v/>
      </c>
      <c r="D23" s="636"/>
      <c r="E23" s="676" t="s">
        <v>957</v>
      </c>
      <c r="F23" s="615" t="str">
        <f>IF(D23="","",VLOOKUP(B23,Data!$B$5:$L$439,11,FALSE))</f>
        <v/>
      </c>
      <c r="G23" s="621" t="str">
        <f t="shared" si="0"/>
        <v>-</v>
      </c>
      <c r="H23" s="616" t="str">
        <f>IF(D23="","",VLOOKUP(B23,Data!$B$5:$D$439,3,FALSE))</f>
        <v/>
      </c>
      <c r="I23" s="617" t="str">
        <f>IF(D23="","",VLOOKUP(B23,Data!$B$5:$M$439,12,FALSE))</f>
        <v/>
      </c>
      <c r="J23" s="622"/>
      <c r="K23" s="618" t="str">
        <f>IF(D23="","",VLOOKUP(B23,Data!$B$5:$E$439,4,FALSE)*D23)</f>
        <v/>
      </c>
      <c r="L23" s="623" t="str">
        <f>IF(D23="","",VLOOKUP(B23,Data!$B$5:$F$439,5,FALSE)*D23)</f>
        <v/>
      </c>
      <c r="M23" s="621"/>
      <c r="N23" s="670"/>
      <c r="O23" s="624"/>
      <c r="P23" s="671"/>
      <c r="Q23" s="671"/>
      <c r="R23" s="624"/>
      <c r="S23" s="624"/>
      <c r="T23" s="624"/>
      <c r="U23" s="619" t="str">
        <f>IF(D23="","",VLOOKUP(B23,Data!$B$5:$J$439,9,FALSE)*D23)</f>
        <v/>
      </c>
      <c r="V23" s="619" t="str">
        <f>IF(D23="","",VLOOKUP(B23,Data!$B$5:$J$439,9,FALSE)*D23)</f>
        <v/>
      </c>
      <c r="W23" s="592"/>
      <c r="X23" s="592"/>
      <c r="Y23" s="592"/>
      <c r="Z23" s="592"/>
    </row>
    <row r="24" spans="1:26" s="625" customFormat="1" ht="20" customHeight="1">
      <c r="A24" s="614"/>
      <c r="B24" s="677"/>
      <c r="C24" s="673" t="str">
        <f>IF(D24="","",VLOOKUP(B24,Data!$B$5:$L$439,2,FALSE))</f>
        <v/>
      </c>
      <c r="D24" s="636"/>
      <c r="E24" s="675"/>
      <c r="F24" s="615" t="str">
        <f>IF(D24="","",VLOOKUP(B24,Data!$B$5:$L$439,11,FALSE))</f>
        <v/>
      </c>
      <c r="G24" s="621" t="str">
        <f t="shared" si="0"/>
        <v>-</v>
      </c>
      <c r="H24" s="616" t="str">
        <f>IF(D24="","",VLOOKUP(B24,Data!$B$5:$D$439,3,FALSE))</f>
        <v/>
      </c>
      <c r="I24" s="617" t="str">
        <f>IF(D24="","",VLOOKUP(B24,Data!$B$5:$M$439,12,FALSE))</f>
        <v/>
      </c>
      <c r="J24" s="622"/>
      <c r="K24" s="618" t="str">
        <f>IF(D24="","",VLOOKUP(B24,Data!$B$5:$E$439,4,FALSE)*D24)</f>
        <v/>
      </c>
      <c r="L24" s="623" t="str">
        <f>IF(D24="","",VLOOKUP(B24,Data!$B$5:$F$439,5,FALSE)*D24)</f>
        <v/>
      </c>
      <c r="M24" s="621"/>
      <c r="N24" s="670"/>
      <c r="O24" s="624"/>
      <c r="P24" s="671"/>
      <c r="Q24" s="671"/>
      <c r="R24" s="624"/>
      <c r="S24" s="624"/>
      <c r="T24" s="624"/>
      <c r="U24" s="619" t="str">
        <f>IF(D24="","",VLOOKUP(B24,Data!$B$5:$J$439,9,FALSE)*D24)</f>
        <v/>
      </c>
      <c r="V24" s="619" t="str">
        <f>IF(D24="","",VLOOKUP(B24,Data!$B$5:$J$439,9,FALSE)*D24)</f>
        <v/>
      </c>
      <c r="W24" s="592"/>
      <c r="X24" s="592"/>
      <c r="Y24" s="592"/>
      <c r="Z24" s="592"/>
    </row>
    <row r="25" spans="1:26" s="625" customFormat="1" ht="20" customHeight="1">
      <c r="A25" s="614"/>
      <c r="B25" s="677"/>
      <c r="C25" s="673" t="str">
        <f>IF(D25="","",VLOOKUP(B25,Data!$B$5:$L$439,2,FALSE))</f>
        <v/>
      </c>
      <c r="D25" s="636"/>
      <c r="E25" s="675"/>
      <c r="F25" s="615" t="str">
        <f>IF(D25="","",VLOOKUP(B25,Data!$B$5:$L$439,11,FALSE))</f>
        <v/>
      </c>
      <c r="G25" s="621" t="str">
        <f>IF(D25&gt;0,D25*F25,"-")</f>
        <v>-</v>
      </c>
      <c r="H25" s="616" t="str">
        <f>IF(D25="","",VLOOKUP(B25,Data!$B$5:$D$439,3,FALSE))</f>
        <v/>
      </c>
      <c r="I25" s="617" t="str">
        <f>IF(D25="","",VLOOKUP(B25,Data!$B$5:$M$439,12,FALSE))</f>
        <v/>
      </c>
      <c r="J25" s="622"/>
      <c r="K25" s="618" t="str">
        <f>IF(D25="","",VLOOKUP(B25,Data!$B$5:$E$439,4,FALSE)*D25)</f>
        <v/>
      </c>
      <c r="L25" s="623" t="str">
        <f>IF(D25="","",VLOOKUP(B25,Data!$B$5:$F$439,5,FALSE)*D25)</f>
        <v/>
      </c>
      <c r="M25" s="621"/>
      <c r="N25" s="670"/>
      <c r="O25" s="624"/>
      <c r="P25" s="671"/>
      <c r="Q25" s="671"/>
      <c r="R25" s="624"/>
      <c r="S25" s="624"/>
      <c r="T25" s="624"/>
      <c r="U25" s="619" t="str">
        <f>IF(D25="","",VLOOKUP(B25,Data!$B$5:$J$439,9,FALSE)*D25)</f>
        <v/>
      </c>
      <c r="V25" s="619" t="str">
        <f>IF(D25="","",VLOOKUP(B25,Data!$B$5:$J$439,9,FALSE)*D25)</f>
        <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IF(D26&gt;0,D26*F26,"-")</f>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0" customHeight="1">
      <c r="A27" s="614"/>
      <c r="B27" s="677"/>
      <c r="C27" s="673" t="str">
        <f>IF(D27="","",VLOOKUP(B27,Data!$B$5:$L$439,2,FALSE))</f>
        <v/>
      </c>
      <c r="D27" s="636"/>
      <c r="E27" s="675"/>
      <c r="F27" s="615" t="str">
        <f>IF(D27="","",VLOOKUP(B27,Data!$B$5:$L$439,11,FALSE))</f>
        <v/>
      </c>
      <c r="G27" s="621" t="str">
        <f>IF(D27&gt;0,D27*F27,"-")</f>
        <v>-</v>
      </c>
      <c r="H27" s="616" t="str">
        <f>IF(D27="","",VLOOKUP(B27,Data!$B$5:$D$439,3,FALSE))</f>
        <v/>
      </c>
      <c r="I27" s="617" t="str">
        <f>IF(D27="","",VLOOKUP(B27,Data!$B$5:$M$439,12,FALSE))</f>
        <v/>
      </c>
      <c r="J27" s="622"/>
      <c r="K27" s="618" t="str">
        <f>IF(D27="","",VLOOKUP(B27,Data!$B$5:$E$439,4,FALSE)*D27)</f>
        <v/>
      </c>
      <c r="L27" s="623" t="str">
        <f>IF(D27="","",VLOOKUP(B27,Data!$B$5:$F$439,5,FALSE)*D27)</f>
        <v/>
      </c>
      <c r="M27" s="621"/>
      <c r="N27" s="670"/>
      <c r="O27" s="624"/>
      <c r="P27" s="671"/>
      <c r="Q27" s="671"/>
      <c r="R27" s="624"/>
      <c r="S27" s="624"/>
      <c r="T27" s="624"/>
      <c r="U27" s="619" t="str">
        <f>IF(D27="","",VLOOKUP(B27,Data!$B$5:$J$439,9,FALSE)*D27)</f>
        <v/>
      </c>
      <c r="V27" s="619" t="str">
        <f>IF(D27="","",VLOOKUP(B27,Data!$B$5:$J$439,9,FALSE)*D27)</f>
        <v/>
      </c>
      <c r="W27" s="592"/>
      <c r="X27" s="592"/>
      <c r="Y27" s="592"/>
      <c r="Z27" s="592"/>
    </row>
    <row r="28" spans="1:26" s="625" customFormat="1" ht="20" customHeight="1">
      <c r="A28" s="614"/>
      <c r="B28" s="677"/>
      <c r="C28" s="673" t="str">
        <f>IF(D28="","",VLOOKUP(B28,Data!$B$5:$L$439,2,FALSE))</f>
        <v/>
      </c>
      <c r="D28" s="636"/>
      <c r="E28" s="675"/>
      <c r="F28" s="615" t="str">
        <f>IF(D28="","",VLOOKUP(B28,Data!$B$5:$L$439,11,FALSE))</f>
        <v/>
      </c>
      <c r="G28" s="621" t="str">
        <f>IF(D28&gt;0,D28*F28,"-")</f>
        <v>-</v>
      </c>
      <c r="H28" s="616" t="str">
        <f>IF(D28="","",VLOOKUP(B28,Data!$B$5:$D$439,3,FALSE))</f>
        <v/>
      </c>
      <c r="I28" s="617" t="str">
        <f>IF(D28="","",VLOOKUP(B28,Data!$B$5:$M$439,12,FALSE))</f>
        <v/>
      </c>
      <c r="J28" s="622"/>
      <c r="K28" s="618" t="str">
        <f>IF(D28="","",VLOOKUP(B28,Data!$B$5:$E$439,4,FALSE)*D28)</f>
        <v/>
      </c>
      <c r="L28" s="623" t="str">
        <f>IF(D28="","",VLOOKUP(B28,Data!$B$5:$F$439,5,FALSE)*D28)</f>
        <v/>
      </c>
      <c r="M28" s="621"/>
      <c r="N28" s="670"/>
      <c r="O28" s="624"/>
      <c r="P28" s="671"/>
      <c r="Q28" s="671"/>
      <c r="R28" s="624"/>
      <c r="S28" s="624"/>
      <c r="T28" s="624"/>
      <c r="U28" s="619" t="str">
        <f>IF(D28="","",VLOOKUP(B28,Data!$B$5:$J$439,9,FALSE)*D28)</f>
        <v/>
      </c>
      <c r="V28" s="619" t="str">
        <f>IF(D28="","",VLOOKUP(B28,Data!$B$5:$J$439,9,FALSE)*D28)</f>
        <v/>
      </c>
      <c r="W28" s="592"/>
      <c r="X28" s="592"/>
      <c r="Y28" s="592"/>
      <c r="Z28" s="592"/>
    </row>
    <row r="29" spans="1:26" s="625" customFormat="1" ht="23" customHeight="1">
      <c r="A29" s="614"/>
      <c r="B29" s="680"/>
      <c r="C29" s="623" t="str">
        <f>IF(D29="","",VLOOKUP(B29,Data!$B$5:$L$439,2,FALSE))</f>
        <v/>
      </c>
      <c r="D29" s="636"/>
      <c r="E29" s="626"/>
      <c r="F29" s="630"/>
      <c r="G29" s="630"/>
      <c r="H29" s="630"/>
      <c r="I29" s="626"/>
      <c r="J29" s="626"/>
      <c r="K29" s="630"/>
      <c r="L29" s="630"/>
      <c r="M29" s="630"/>
      <c r="N29" s="631"/>
      <c r="O29" s="632"/>
      <c r="P29" s="633"/>
      <c r="Q29" s="632"/>
      <c r="R29" s="632"/>
      <c r="S29" s="633"/>
      <c r="T29" s="634"/>
      <c r="U29" s="633"/>
      <c r="V29" s="635"/>
      <c r="Y29" s="592"/>
    </row>
    <row r="30" spans="1:26" s="625" customFormat="1" ht="20" customHeight="1">
      <c r="A30" s="614"/>
      <c r="B30" s="1053" t="s">
        <v>1001</v>
      </c>
      <c r="C30" s="1054"/>
      <c r="D30" s="666">
        <f>SUM(D18:D28)</f>
        <v>90</v>
      </c>
      <c r="E30" s="627"/>
      <c r="F30" s="628"/>
      <c r="G30" s="628">
        <f>SUM(G18:G29)</f>
        <v>194639.4</v>
      </c>
      <c r="H30" s="626"/>
      <c r="I30" s="626"/>
      <c r="J30" s="626"/>
      <c r="K30" s="628">
        <f>SUM(K18:K28)</f>
        <v>23580</v>
      </c>
      <c r="L30" s="628">
        <f>SUM(L18:L28)</f>
        <v>21330</v>
      </c>
      <c r="M30" s="628"/>
      <c r="N30" s="628"/>
      <c r="O30" s="628">
        <f>SUM(O16:O29)</f>
        <v>0</v>
      </c>
      <c r="P30" s="628"/>
      <c r="Q30" s="628"/>
      <c r="R30" s="628"/>
      <c r="S30" s="628"/>
      <c r="T30" s="628"/>
      <c r="U30" s="628"/>
      <c r="V30" s="629">
        <f>SUM(V18:V28)</f>
        <v>133.91999999999999</v>
      </c>
      <c r="Y30" s="592"/>
    </row>
    <row r="31" spans="1:26" ht="20" customHeight="1">
      <c r="A31" s="614"/>
      <c r="B31" s="1055"/>
      <c r="C31" s="1056"/>
      <c r="D31" s="664"/>
      <c r="E31" s="644"/>
      <c r="F31" s="607" t="s">
        <v>534</v>
      </c>
      <c r="G31" s="604"/>
      <c r="H31" s="663"/>
      <c r="I31" s="663"/>
      <c r="J31" s="663"/>
      <c r="K31" s="608"/>
      <c r="L31" s="604"/>
      <c r="M31" s="646"/>
      <c r="N31" s="645"/>
      <c r="O31" s="645"/>
      <c r="P31" s="645"/>
      <c r="Q31" s="645"/>
      <c r="R31" s="645"/>
      <c r="S31" s="645"/>
      <c r="T31" s="646"/>
      <c r="U31" s="646"/>
      <c r="V31" s="606"/>
    </row>
    <row r="32" spans="1:26" ht="13">
      <c r="A32" s="540" t="s">
        <v>527</v>
      </c>
      <c r="B32" s="541"/>
      <c r="C32" s="536"/>
      <c r="D32" s="665" t="s">
        <v>82</v>
      </c>
      <c r="E32" s="640"/>
      <c r="F32" s="569" t="s">
        <v>83</v>
      </c>
      <c r="G32" s="571"/>
      <c r="H32" s="642" t="s">
        <v>84</v>
      </c>
      <c r="I32" s="653"/>
      <c r="J32" s="599" t="s">
        <v>85</v>
      </c>
      <c r="K32" s="599"/>
      <c r="L32" s="1057" t="s">
        <v>86</v>
      </c>
      <c r="M32" s="1058"/>
      <c r="N32" s="1058"/>
      <c r="O32" s="1058"/>
      <c r="P32" s="1058"/>
      <c r="Q32" s="1058"/>
      <c r="R32" s="1058"/>
      <c r="S32" s="1058"/>
      <c r="T32" s="1058"/>
      <c r="U32" s="1058"/>
      <c r="V32" s="1059"/>
    </row>
    <row r="33" spans="1:22" ht="13">
      <c r="A33" s="549" t="s">
        <v>528</v>
      </c>
      <c r="C33" s="561"/>
      <c r="D33" s="535" t="s">
        <v>88</v>
      </c>
      <c r="F33" s="1036"/>
      <c r="G33" s="1037"/>
      <c r="H33" s="549" t="s">
        <v>89</v>
      </c>
      <c r="I33" s="654"/>
      <c r="J33" s="601" t="s">
        <v>90</v>
      </c>
      <c r="K33" s="601"/>
      <c r="L33" s="597"/>
      <c r="V33" s="602"/>
    </row>
    <row r="34" spans="1:22">
      <c r="A34" s="549" t="s">
        <v>529</v>
      </c>
      <c r="C34" s="639"/>
      <c r="F34" s="1036"/>
      <c r="G34" s="1037"/>
      <c r="H34" s="549"/>
      <c r="I34" s="654"/>
      <c r="J34" s="601" t="s">
        <v>94</v>
      </c>
      <c r="K34" s="601"/>
      <c r="L34" s="597"/>
      <c r="V34" s="602"/>
    </row>
    <row r="35" spans="1:22">
      <c r="A35" s="644"/>
      <c r="B35" s="645"/>
      <c r="C35" s="655"/>
      <c r="D35" s="535" t="s">
        <v>95</v>
      </c>
      <c r="F35" s="609"/>
      <c r="G35" s="610"/>
      <c r="H35" s="549" t="s">
        <v>96</v>
      </c>
      <c r="I35" s="654"/>
      <c r="J35" s="601"/>
      <c r="K35" s="601"/>
      <c r="L35" s="597"/>
      <c r="V35" s="602"/>
    </row>
    <row r="36" spans="1:22" ht="13">
      <c r="A36" s="540" t="s">
        <v>97</v>
      </c>
      <c r="B36" s="640"/>
      <c r="C36" s="638"/>
      <c r="D36" s="535" t="s">
        <v>98</v>
      </c>
      <c r="F36" s="573" t="s">
        <v>99</v>
      </c>
      <c r="G36" s="572"/>
      <c r="H36" s="549" t="s">
        <v>89</v>
      </c>
      <c r="I36" s="654"/>
      <c r="J36" s="601" t="s">
        <v>100</v>
      </c>
      <c r="K36" s="601"/>
      <c r="L36" s="597"/>
      <c r="V36" s="602"/>
    </row>
    <row r="37" spans="1:22" ht="13">
      <c r="A37" s="549" t="s">
        <v>552</v>
      </c>
      <c r="C37" s="639"/>
      <c r="D37" s="535" t="s">
        <v>101</v>
      </c>
      <c r="F37" s="574"/>
      <c r="G37" s="611"/>
      <c r="H37" s="549" t="s">
        <v>102</v>
      </c>
      <c r="I37" s="654"/>
      <c r="J37" s="601" t="s">
        <v>530</v>
      </c>
      <c r="K37" s="601"/>
      <c r="L37" s="1060" t="s">
        <v>104</v>
      </c>
      <c r="M37" s="1061"/>
      <c r="N37" s="1061"/>
      <c r="O37" s="1061"/>
      <c r="P37" s="1061"/>
      <c r="Q37" s="1061"/>
      <c r="R37" s="1061"/>
      <c r="S37" s="1061"/>
      <c r="T37" s="1061"/>
      <c r="U37" s="1061"/>
      <c r="V37" s="1040"/>
    </row>
    <row r="38" spans="1:22">
      <c r="A38" s="644"/>
      <c r="B38" s="645"/>
      <c r="C38" s="646"/>
      <c r="D38" s="584"/>
      <c r="E38" s="645"/>
      <c r="F38" s="1046" t="s">
        <v>998</v>
      </c>
      <c r="G38" s="1047"/>
      <c r="H38" s="1046" t="s">
        <v>997</v>
      </c>
      <c r="I38" s="1047"/>
      <c r="J38" s="605" t="s">
        <v>105</v>
      </c>
      <c r="K38" s="605"/>
      <c r="L38" s="1050" t="s">
        <v>106</v>
      </c>
      <c r="M38" s="1051"/>
      <c r="N38" s="1051"/>
      <c r="O38" s="1051"/>
      <c r="P38" s="1051"/>
      <c r="Q38" s="1051"/>
      <c r="R38" s="1051"/>
      <c r="S38" s="1051"/>
      <c r="T38" s="1051"/>
      <c r="U38" s="1051"/>
      <c r="V38" s="1032"/>
    </row>
    <row r="44" spans="1:22" ht="34" customHeight="1"/>
    <row r="45" spans="1:22" ht="23.25" customHeight="1">
      <c r="A45" s="612" t="s">
        <v>947</v>
      </c>
      <c r="B45" s="593"/>
      <c r="C45" s="612" t="s">
        <v>603</v>
      </c>
      <c r="D45" s="592"/>
      <c r="F45" s="612" t="s">
        <v>941</v>
      </c>
      <c r="H45" s="612" t="s">
        <v>603</v>
      </c>
    </row>
    <row r="46" spans="1:22" ht="20">
      <c r="A46" s="612" t="s">
        <v>948</v>
      </c>
      <c r="B46" s="593"/>
      <c r="C46" s="612" t="s">
        <v>1005</v>
      </c>
      <c r="D46" s="592"/>
      <c r="F46" s="612" t="s">
        <v>942</v>
      </c>
      <c r="H46" s="612" t="s">
        <v>952</v>
      </c>
    </row>
    <row r="47" spans="1:22" ht="20">
      <c r="A47" s="612" t="s">
        <v>949</v>
      </c>
      <c r="B47" s="593"/>
      <c r="C47" s="612" t="s">
        <v>1006</v>
      </c>
      <c r="D47" s="592"/>
      <c r="F47" s="612" t="s">
        <v>943</v>
      </c>
      <c r="H47" s="612" t="s">
        <v>603</v>
      </c>
    </row>
    <row r="48" spans="1:22" ht="17.75" customHeight="1">
      <c r="A48" s="612" t="s">
        <v>950</v>
      </c>
      <c r="B48" s="593"/>
      <c r="C48" s="612" t="s">
        <v>603</v>
      </c>
      <c r="D48" s="592"/>
      <c r="F48" s="612" t="s">
        <v>944</v>
      </c>
      <c r="H48" s="612" t="s">
        <v>603</v>
      </c>
    </row>
    <row r="49" spans="1:8" ht="17.75" customHeight="1">
      <c r="A49" s="612" t="s">
        <v>951</v>
      </c>
      <c r="B49" s="593"/>
      <c r="C49" s="612" t="s">
        <v>603</v>
      </c>
      <c r="D49" s="592"/>
      <c r="F49" s="612" t="s">
        <v>946</v>
      </c>
      <c r="H49" s="612" t="s">
        <v>603</v>
      </c>
    </row>
    <row r="50" spans="1:8" ht="17.75" customHeight="1">
      <c r="F50" s="612" t="s">
        <v>945</v>
      </c>
      <c r="H50" s="612" t="s">
        <v>603</v>
      </c>
    </row>
    <row r="51" spans="1:8" ht="17.75" customHeight="1"/>
    <row r="52" spans="1:8" ht="17.75" customHeight="1"/>
  </sheetData>
  <mergeCells count="9">
    <mergeCell ref="F38:G38"/>
    <mergeCell ref="H38:I38"/>
    <mergeCell ref="L38:V38"/>
    <mergeCell ref="Q1:T1"/>
    <mergeCell ref="B30:C31"/>
    <mergeCell ref="L32:V32"/>
    <mergeCell ref="F33:G33"/>
    <mergeCell ref="F34:G34"/>
    <mergeCell ref="L37:V37"/>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Z53"/>
  <sheetViews>
    <sheetView topLeftCell="A13"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5"/>
      <c r="I10" s="696"/>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75"/>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387</v>
      </c>
      <c r="C19" s="673" t="str">
        <f>IF(D19="","",VLOOKUP(B19,Data!$B$5:$L$439,2,FALSE))</f>
        <v>VFV5560</v>
      </c>
      <c r="D19" s="620">
        <v>8</v>
      </c>
      <c r="E19" s="675" t="s">
        <v>999</v>
      </c>
      <c r="F19" s="615">
        <f>IF(D19="","",VLOOKUP(B19,Data!$B$5:$L$439,11,FALSE))</f>
        <v>4224.12</v>
      </c>
      <c r="G19" s="621">
        <f t="shared" ref="G19:G25" si="0">IF(D19&gt;0,D19*F19,"-")</f>
        <v>33792.959999999999</v>
      </c>
      <c r="H19" s="616" t="str">
        <f>IF(D19="","",VLOOKUP(B19,Data!$B$5:$D$439,3,FALSE))</f>
        <v>C/T</v>
      </c>
      <c r="I19" s="617" t="str">
        <f>IF(D19="","",VLOOKUP(B19,Data!$B$5:$M$439,12,FALSE))</f>
        <v>Indonesia</v>
      </c>
      <c r="J19" s="622" t="s">
        <v>991</v>
      </c>
      <c r="K19" s="618">
        <f>IF(D19="","",VLOOKUP(B19,Data!$B$5:$E$439,4,FALSE)*D19)</f>
        <v>2368</v>
      </c>
      <c r="L19" s="623">
        <f>IF(D19="","",VLOOKUP(B19,Data!$B$5:$F$439,5,FALSE)*D19)</f>
        <v>2080</v>
      </c>
      <c r="M19" s="621"/>
      <c r="N19" s="670"/>
      <c r="O19" s="624"/>
      <c r="P19" s="671"/>
      <c r="Q19" s="671"/>
      <c r="R19" s="624"/>
      <c r="S19" s="624"/>
      <c r="T19" s="624"/>
      <c r="U19" s="619">
        <f>IF(D19="","",VLOOKUP(B19,Data!$B$5:$J$439,9,FALSE)*D19)</f>
        <v>12.272</v>
      </c>
      <c r="V19" s="619">
        <f>IF(D19="","",VLOOKUP(B19,Data!$B$5:$J$439,9,FALSE)*D19)</f>
        <v>12.272</v>
      </c>
      <c r="W19" s="592"/>
      <c r="X19" s="592"/>
      <c r="Y19" s="592"/>
      <c r="Z19" s="592"/>
    </row>
    <row r="20" spans="1:26" s="625" customFormat="1" ht="20" customHeight="1">
      <c r="A20" s="614">
        <v>2</v>
      </c>
      <c r="B20" s="677" t="s">
        <v>389</v>
      </c>
      <c r="C20" s="673" t="str">
        <f>IF(D20="","",VLOOKUP(B20,Data!$B$5:$L$439,2,FALSE))</f>
        <v>VFV5570</v>
      </c>
      <c r="D20" s="620">
        <v>7</v>
      </c>
      <c r="E20" s="675"/>
      <c r="F20" s="615">
        <f>IF(D20="","",VLOOKUP(B20,Data!$B$5:$L$439,11,FALSE))</f>
        <v>4224.12</v>
      </c>
      <c r="G20" s="621">
        <f t="shared" si="0"/>
        <v>29568.84</v>
      </c>
      <c r="H20" s="616" t="str">
        <f>IF(D20="","",VLOOKUP(B20,Data!$B$5:$D$439,3,FALSE))</f>
        <v>C/T</v>
      </c>
      <c r="I20" s="617" t="str">
        <f>IF(D20="","",VLOOKUP(B20,Data!$B$5:$M$439,12,FALSE))</f>
        <v>Indonesia</v>
      </c>
      <c r="J20" s="622" t="s">
        <v>991</v>
      </c>
      <c r="K20" s="618">
        <f>IF(D20="","",VLOOKUP(B20,Data!$B$5:$E$439,4,FALSE)*D20)</f>
        <v>2072</v>
      </c>
      <c r="L20" s="623">
        <f>IF(D20="","",VLOOKUP(B20,Data!$B$5:$F$439,5,FALSE)*D20)</f>
        <v>1820</v>
      </c>
      <c r="M20" s="621"/>
      <c r="N20" s="670"/>
      <c r="O20" s="624"/>
      <c r="P20" s="671"/>
      <c r="Q20" s="671"/>
      <c r="R20" s="624"/>
      <c r="S20" s="624"/>
      <c r="T20" s="624"/>
      <c r="U20" s="619">
        <f>IF(D20="","",VLOOKUP(B20,Data!$B$5:$J$439,9,FALSE)*D20)</f>
        <v>10.738</v>
      </c>
      <c r="V20" s="619">
        <f>IF(D20="","",VLOOKUP(B20,Data!$B$5:$J$439,9,FALSE)*D20)</f>
        <v>10.738</v>
      </c>
      <c r="W20" s="592"/>
      <c r="X20" s="592"/>
      <c r="Y20" s="592"/>
      <c r="Z20" s="592"/>
    </row>
    <row r="21" spans="1:26" s="625" customFormat="1" ht="20" customHeight="1">
      <c r="A21" s="614">
        <v>3</v>
      </c>
      <c r="B21" s="677" t="s">
        <v>497</v>
      </c>
      <c r="C21" s="673" t="e">
        <f>IF(D21="","",VLOOKUP(B21,Data!$B$5:$L$439,2,FALSE))</f>
        <v>#N/A</v>
      </c>
      <c r="D21" s="620">
        <v>1</v>
      </c>
      <c r="E21" s="675" t="s">
        <v>526</v>
      </c>
      <c r="F21" s="615" t="e">
        <f>IF(D21="","",VLOOKUP(B21,Data!$B$5:$L$439,11,FALSE))</f>
        <v>#N/A</v>
      </c>
      <c r="G21" s="621" t="e">
        <f t="shared" si="0"/>
        <v>#N/A</v>
      </c>
      <c r="H21" s="616" t="e">
        <f>IF(D21="","",VLOOKUP(B21,Data!$B$5:$D$439,3,FALSE))</f>
        <v>#N/A</v>
      </c>
      <c r="I21" s="617" t="e">
        <f>IF(D21="","",VLOOKUP(B21,Data!$B$5:$M$439,12,FALSE))</f>
        <v>#N/A</v>
      </c>
      <c r="J21" s="622" t="s">
        <v>991</v>
      </c>
      <c r="K21" s="618" t="e">
        <f>IF(D21="","",VLOOKUP(B21,Data!$B$5:$E$439,4,FALSE)*D21)</f>
        <v>#N/A</v>
      </c>
      <c r="L21" s="623" t="e">
        <f>IF(D21="","",VLOOKUP(B21,Data!$B$5:$F$439,5,FALSE)*D21)</f>
        <v>#N/A</v>
      </c>
      <c r="M21" s="621"/>
      <c r="N21" s="670"/>
      <c r="O21" s="624"/>
      <c r="P21" s="671"/>
      <c r="Q21" s="671"/>
      <c r="R21" s="624"/>
      <c r="S21" s="624"/>
      <c r="T21" s="624"/>
      <c r="U21" s="619" t="e">
        <f>IF(D21="","",VLOOKUP(B21,Data!$B$5:$J$439,9,FALSE)*D21)</f>
        <v>#N/A</v>
      </c>
      <c r="V21" s="619" t="e">
        <f>IF(D21="","",VLOOKUP(B21,Data!$B$5:$J$439,9,FALSE)*D21)</f>
        <v>#N/A</v>
      </c>
      <c r="W21" s="592"/>
      <c r="X21" s="592"/>
      <c r="Y21" s="592"/>
      <c r="Z21" s="592"/>
    </row>
    <row r="22" spans="1:26" s="625" customFormat="1" ht="20" customHeight="1">
      <c r="A22" s="614">
        <v>4</v>
      </c>
      <c r="B22" s="677" t="s">
        <v>400</v>
      </c>
      <c r="C22" s="673" t="str">
        <f>IF(D22="","",VLOOKUP(B22,Data!$B$5:$L$439,2,FALSE))</f>
        <v>VFV5590</v>
      </c>
      <c r="D22" s="620">
        <v>6</v>
      </c>
      <c r="E22" s="676"/>
      <c r="F22" s="615">
        <f>IF(D22="","",VLOOKUP(B22,Data!$B$5:$L$439,11,FALSE))</f>
        <v>4347.5600000000004</v>
      </c>
      <c r="G22" s="621">
        <f t="shared" si="0"/>
        <v>26085.360000000001</v>
      </c>
      <c r="H22" s="616" t="str">
        <f>IF(D22="","",VLOOKUP(B22,Data!$B$5:$D$439,3,FALSE))</f>
        <v>C/T</v>
      </c>
      <c r="I22" s="617" t="str">
        <f>IF(D22="","",VLOOKUP(B22,Data!$B$5:$M$439,12,FALSE))</f>
        <v>Indonesia</v>
      </c>
      <c r="J22" s="622" t="s">
        <v>991</v>
      </c>
      <c r="K22" s="618">
        <f>IF(D22="","",VLOOKUP(B22,Data!$B$5:$E$439,4,FALSE)*D22)</f>
        <v>1908</v>
      </c>
      <c r="L22" s="623">
        <f>IF(D22="","",VLOOKUP(B22,Data!$B$5:$F$439,5,FALSE)*D22)</f>
        <v>1692</v>
      </c>
      <c r="M22" s="621"/>
      <c r="N22" s="670"/>
      <c r="O22" s="624"/>
      <c r="P22" s="671"/>
      <c r="Q22" s="671"/>
      <c r="R22" s="624"/>
      <c r="S22" s="624"/>
      <c r="T22" s="624"/>
      <c r="U22" s="619">
        <f>IF(D22="","",VLOOKUP(B22,Data!$B$5:$J$439,9,FALSE)*D22)</f>
        <v>10.836</v>
      </c>
      <c r="V22" s="619">
        <f>IF(D22="","",VLOOKUP(B22,Data!$B$5:$J$439,9,FALSE)*D22)</f>
        <v>10.836</v>
      </c>
      <c r="W22" s="592"/>
      <c r="X22" s="592"/>
      <c r="Y22" s="592"/>
      <c r="Z22" s="592"/>
    </row>
    <row r="23" spans="1:26" s="625" customFormat="1" ht="20" customHeight="1">
      <c r="A23" s="614">
        <v>5</v>
      </c>
      <c r="B23" s="677" t="s">
        <v>933</v>
      </c>
      <c r="C23" s="673" t="str">
        <f>IF(D23="","",VLOOKUP(B23,Data!$B$5:$L$439,2,FALSE))</f>
        <v>VEH3640</v>
      </c>
      <c r="D23" s="636">
        <v>14</v>
      </c>
      <c r="E23" s="676" t="s">
        <v>957</v>
      </c>
      <c r="F23" s="615">
        <f>IF(D23="","",VLOOKUP(B23,Data!$B$5:$L$439,11,FALSE))</f>
        <v>2539.81</v>
      </c>
      <c r="G23" s="621">
        <f t="shared" si="0"/>
        <v>35557.339999999997</v>
      </c>
      <c r="H23" s="616" t="str">
        <f>IF(D23="","",VLOOKUP(B23,Data!$B$5:$D$439,3,FALSE))</f>
        <v>C/T</v>
      </c>
      <c r="I23" s="617" t="str">
        <f>IF(D23="","",VLOOKUP(B23,Data!$B$5:$M$439,12,FALSE))</f>
        <v>Indonesia</v>
      </c>
      <c r="J23" s="622" t="s">
        <v>991</v>
      </c>
      <c r="K23" s="618">
        <f>IF(D23="","",VLOOKUP(B23,Data!$B$5:$E$439,4,FALSE)*D23)</f>
        <v>3738</v>
      </c>
      <c r="L23" s="623">
        <f>IF(D23="","",VLOOKUP(B23,Data!$B$5:$F$439,5,FALSE)*D23)</f>
        <v>3388</v>
      </c>
      <c r="M23" s="621"/>
      <c r="N23" s="670"/>
      <c r="O23" s="624"/>
      <c r="P23" s="671"/>
      <c r="Q23" s="671"/>
      <c r="R23" s="624"/>
      <c r="S23" s="624"/>
      <c r="T23" s="624"/>
      <c r="U23" s="619">
        <f>IF(D23="","",VLOOKUP(B23,Data!$B$5:$J$439,9,FALSE)*D23)</f>
        <v>20.832000000000001</v>
      </c>
      <c r="V23" s="619">
        <f>IF(D23="","",VLOOKUP(B23,Data!$B$5:$J$439,9,FALSE)*D23)</f>
        <v>20.832000000000001</v>
      </c>
      <c r="W23" s="592"/>
      <c r="X23" s="592"/>
      <c r="Y23" s="592"/>
      <c r="Z23" s="592"/>
    </row>
    <row r="24" spans="1:26" s="625" customFormat="1" ht="20" customHeight="1">
      <c r="A24" s="614">
        <v>6</v>
      </c>
      <c r="B24" s="677" t="s">
        <v>932</v>
      </c>
      <c r="C24" s="673" t="str">
        <f>IF(D24="","",VLOOKUP(B24,Data!$B$5:$L$439,2,FALSE))</f>
        <v>VEH3630</v>
      </c>
      <c r="D24" s="636">
        <v>14</v>
      </c>
      <c r="E24" s="675"/>
      <c r="F24" s="615">
        <f>IF(D24="","",VLOOKUP(B24,Data!$B$5:$L$439,11,FALSE))</f>
        <v>2539.81</v>
      </c>
      <c r="G24" s="621">
        <f t="shared" si="0"/>
        <v>35557.339999999997</v>
      </c>
      <c r="H24" s="616" t="str">
        <f>IF(D24="","",VLOOKUP(B24,Data!$B$5:$D$439,3,FALSE))</f>
        <v>C/T</v>
      </c>
      <c r="I24" s="617" t="str">
        <f>IF(D24="","",VLOOKUP(B24,Data!$B$5:$M$439,12,FALSE))</f>
        <v>Indonesia</v>
      </c>
      <c r="J24" s="622" t="s">
        <v>991</v>
      </c>
      <c r="K24" s="618">
        <f>IF(D24="","",VLOOKUP(B24,Data!$B$5:$E$439,4,FALSE)*D24)</f>
        <v>3738</v>
      </c>
      <c r="L24" s="623">
        <f>IF(D24="","",VLOOKUP(B24,Data!$B$5:$F$439,5,FALSE)*D24)</f>
        <v>3388</v>
      </c>
      <c r="M24" s="621"/>
      <c r="N24" s="670"/>
      <c r="O24" s="624"/>
      <c r="P24" s="671"/>
      <c r="Q24" s="671"/>
      <c r="R24" s="624"/>
      <c r="S24" s="624"/>
      <c r="T24" s="624"/>
      <c r="U24" s="619">
        <f>IF(D24="","",VLOOKUP(B24,Data!$B$5:$J$439,9,FALSE)*D24)</f>
        <v>20.832000000000001</v>
      </c>
      <c r="V24" s="619">
        <f>IF(D24="","",VLOOKUP(B24,Data!$B$5:$J$439,9,FALSE)*D24)</f>
        <v>20.832000000000001</v>
      </c>
      <c r="W24" s="592"/>
      <c r="X24" s="592"/>
      <c r="Y24" s="592"/>
      <c r="Z24" s="592"/>
    </row>
    <row r="25" spans="1:26" s="625" customFormat="1" ht="20" customHeight="1">
      <c r="A25" s="614">
        <v>7</v>
      </c>
      <c r="B25" s="677" t="s">
        <v>747</v>
      </c>
      <c r="C25" s="673" t="str">
        <f>IF(D25="","",VLOOKUP(B25,Data!$B$5:$L$439,2,FALSE))</f>
        <v>VAR8140</v>
      </c>
      <c r="D25" s="620">
        <v>1</v>
      </c>
      <c r="E25" s="675"/>
      <c r="F25" s="615">
        <f>IF(D25="","",VLOOKUP(B25,Data!$B$5:$L$439,11,FALSE))</f>
        <v>2209.64</v>
      </c>
      <c r="G25" s="621">
        <f t="shared" si="0"/>
        <v>2209.64</v>
      </c>
      <c r="H25" s="616" t="str">
        <f>IF(D25="","",VLOOKUP(B25,Data!$B$5:$D$439,3,FALSE))</f>
        <v>C/T</v>
      </c>
      <c r="I25" s="617" t="str">
        <f>IF(D25="","",VLOOKUP(B25,Data!$B$5:$M$439,12,FALSE))</f>
        <v>Indonesia</v>
      </c>
      <c r="J25" s="622" t="s">
        <v>991</v>
      </c>
      <c r="K25" s="618">
        <f>IF(D25="","",VLOOKUP(B25,Data!$B$5:$E$439,4,FALSE)*D25)</f>
        <v>238</v>
      </c>
      <c r="L25" s="623">
        <f>IF(D25="","",VLOOKUP(B25,Data!$B$5:$F$439,5,FALSE)*D25)</f>
        <v>216</v>
      </c>
      <c r="M25" s="621"/>
      <c r="N25" s="670"/>
      <c r="O25" s="624"/>
      <c r="P25" s="671"/>
      <c r="Q25" s="671"/>
      <c r="R25" s="624"/>
      <c r="S25" s="624"/>
      <c r="T25" s="624"/>
      <c r="U25" s="619">
        <f>IF(D25="","",VLOOKUP(B25,Data!$B$5:$J$439,9,FALSE)*D25)</f>
        <v>1.3140000000000001</v>
      </c>
      <c r="V25" s="619">
        <f>IF(D25="","",VLOOKUP(B25,Data!$B$5:$J$439,9,FALSE)*D25)</f>
        <v>1.3140000000000001</v>
      </c>
      <c r="W25" s="592"/>
      <c r="X25" s="592"/>
      <c r="Y25" s="592"/>
      <c r="Z25" s="592"/>
    </row>
    <row r="26" spans="1:26" s="625" customFormat="1" ht="20" customHeight="1">
      <c r="A26" s="614">
        <v>8</v>
      </c>
      <c r="B26" s="677" t="s">
        <v>748</v>
      </c>
      <c r="C26" s="673" t="str">
        <f>IF(D26="","",VLOOKUP(B26,Data!$B$5:$L$439,2,FALSE))</f>
        <v>VAR8150</v>
      </c>
      <c r="D26" s="636">
        <v>5</v>
      </c>
      <c r="E26" s="667"/>
      <c r="F26" s="615">
        <f>IF(D26="","",VLOOKUP(B26,Data!$B$5:$L$439,11,FALSE))</f>
        <v>2209.64</v>
      </c>
      <c r="G26" s="621">
        <f>IF(D26&gt;0,D26*F26,"-")</f>
        <v>11048.199999999999</v>
      </c>
      <c r="H26" s="616" t="str">
        <f>IF(D26="","",VLOOKUP(B26,Data!$B$5:$D$439,3,FALSE))</f>
        <v>C/T</v>
      </c>
      <c r="I26" s="617" t="str">
        <f>IF(D26="","",VLOOKUP(B26,Data!$B$5:$M$439,12,FALSE))</f>
        <v>Indonesia</v>
      </c>
      <c r="J26" s="622" t="s">
        <v>991</v>
      </c>
      <c r="K26" s="618">
        <f>IF(D26="","",VLOOKUP(B26,Data!$B$5:$E$439,4,FALSE)*D26)</f>
        <v>1190</v>
      </c>
      <c r="L26" s="623">
        <f>IF(D26="","",VLOOKUP(B26,Data!$B$5:$F$439,5,FALSE)*D26)</f>
        <v>1080</v>
      </c>
      <c r="M26" s="621"/>
      <c r="N26" s="670"/>
      <c r="O26" s="624"/>
      <c r="P26" s="671"/>
      <c r="Q26" s="671"/>
      <c r="R26" s="624"/>
      <c r="S26" s="624"/>
      <c r="T26" s="624"/>
      <c r="U26" s="619">
        <f>IF(D26="","",VLOOKUP(B26,Data!$B$5:$J$439,9,FALSE)*D26)</f>
        <v>6.57</v>
      </c>
      <c r="V26" s="619">
        <f>IF(D26="","",VLOOKUP(B26,Data!$B$5:$J$439,9,FALSE)*D26)</f>
        <v>6.57</v>
      </c>
      <c r="W26" s="592"/>
      <c r="X26" s="592"/>
      <c r="Y26" s="592"/>
      <c r="Z26" s="592"/>
    </row>
    <row r="27" spans="1:26" s="625" customFormat="1" ht="20" customHeight="1">
      <c r="A27" s="614">
        <v>9</v>
      </c>
      <c r="B27" s="677" t="s">
        <v>749</v>
      </c>
      <c r="C27" s="673" t="str">
        <f>IF(D27="","",VLOOKUP(B27,Data!$B$5:$L$439,2,FALSE))</f>
        <v>VAR8160</v>
      </c>
      <c r="D27" s="636">
        <v>6</v>
      </c>
      <c r="E27" s="676"/>
      <c r="F27" s="615">
        <f>IF(D27="","",VLOOKUP(B27,Data!$B$5:$L$439,11,FALSE))</f>
        <v>2438.41</v>
      </c>
      <c r="G27" s="621">
        <f>IF(D27&gt;0,D27*F27,"-")</f>
        <v>14630.46</v>
      </c>
      <c r="H27" s="616" t="str">
        <f>IF(D27="","",VLOOKUP(B27,Data!$B$5:$D$439,3,FALSE))</f>
        <v>C/T</v>
      </c>
      <c r="I27" s="617" t="str">
        <f>IF(D27="","",VLOOKUP(B27,Data!$B$5:$M$439,12,FALSE))</f>
        <v>Indonesia</v>
      </c>
      <c r="J27" s="622" t="s">
        <v>991</v>
      </c>
      <c r="K27" s="618">
        <f>IF(D27="","",VLOOKUP(B27,Data!$B$5:$E$439,4,FALSE)*D27)</f>
        <v>1524</v>
      </c>
      <c r="L27" s="623">
        <f>IF(D27="","",VLOOKUP(B27,Data!$B$5:$F$439,5,FALSE)*D27)</f>
        <v>1374</v>
      </c>
      <c r="M27" s="621"/>
      <c r="N27" s="670"/>
      <c r="O27" s="624"/>
      <c r="P27" s="671"/>
      <c r="Q27" s="671"/>
      <c r="R27" s="624"/>
      <c r="S27" s="624"/>
      <c r="T27" s="624"/>
      <c r="U27" s="619">
        <f>IF(D27="","",VLOOKUP(B27,Data!$B$5:$J$439,9,FALSE)*D27)</f>
        <v>8.9039999999999999</v>
      </c>
      <c r="V27" s="619">
        <f>IF(D27="","",VLOOKUP(B27,Data!$B$5:$J$439,9,FALSE)*D27)</f>
        <v>8.9039999999999999</v>
      </c>
      <c r="W27" s="592"/>
      <c r="X27" s="592"/>
      <c r="Y27" s="592"/>
      <c r="Z27" s="592"/>
    </row>
    <row r="28" spans="1:26" s="625" customFormat="1" ht="20" customHeight="1">
      <c r="A28" s="614">
        <v>10</v>
      </c>
      <c r="B28" s="677" t="s">
        <v>750</v>
      </c>
      <c r="C28" s="673" t="str">
        <f>IF(D28="","",VLOOKUP(B28,Data!$B$5:$L$439,2,FALSE))</f>
        <v>VAR8170</v>
      </c>
      <c r="D28" s="636">
        <v>5</v>
      </c>
      <c r="E28" s="675"/>
      <c r="F28" s="615">
        <f>IF(D28="","",VLOOKUP(B28,Data!$B$5:$L$439,11,FALSE))</f>
        <v>2438.41</v>
      </c>
      <c r="G28" s="621">
        <f>IF(D28&gt;0,D28*F28,"-")</f>
        <v>12192.05</v>
      </c>
      <c r="H28" s="616" t="str">
        <f>IF(D28="","",VLOOKUP(B28,Data!$B$5:$D$439,3,FALSE))</f>
        <v>C/T</v>
      </c>
      <c r="I28" s="617" t="str">
        <f>IF(D28="","",VLOOKUP(B28,Data!$B$5:$M$439,12,FALSE))</f>
        <v>Indonesia</v>
      </c>
      <c r="J28" s="622" t="s">
        <v>991</v>
      </c>
      <c r="K28" s="618">
        <f>IF(D28="","",VLOOKUP(B28,Data!$B$5:$E$439,4,FALSE)*D28)</f>
        <v>1270</v>
      </c>
      <c r="L28" s="623">
        <f>IF(D28="","",VLOOKUP(B28,Data!$B$5:$F$439,5,FALSE)*D28)</f>
        <v>1145</v>
      </c>
      <c r="M28" s="621"/>
      <c r="N28" s="670"/>
      <c r="O28" s="624"/>
      <c r="P28" s="671"/>
      <c r="Q28" s="671"/>
      <c r="R28" s="624"/>
      <c r="S28" s="624"/>
      <c r="T28" s="624"/>
      <c r="U28" s="619">
        <f>IF(D28="","",VLOOKUP(B28,Data!$B$5:$J$439,9,FALSE)*D28)</f>
        <v>7.42</v>
      </c>
      <c r="V28" s="619">
        <f>IF(D28="","",VLOOKUP(B28,Data!$B$5:$J$439,9,FALSE)*D28)</f>
        <v>7.42</v>
      </c>
      <c r="W28" s="592"/>
      <c r="X28" s="592"/>
      <c r="Y28" s="592"/>
      <c r="Z28" s="592"/>
    </row>
    <row r="29" spans="1:26" s="625" customFormat="1" ht="20" customHeight="1">
      <c r="A29" s="614"/>
      <c r="B29" s="677"/>
      <c r="C29" s="673" t="str">
        <f>IF(D29="","",VLOOKUP(B29,Data!$B$5:$L$439,2,FALSE))</f>
        <v/>
      </c>
      <c r="D29" s="636"/>
      <c r="E29" s="675"/>
      <c r="F29" s="615" t="str">
        <f>IF(D29="","",VLOOKUP(B29,Data!$B$5:$L$439,11,FALSE))</f>
        <v/>
      </c>
      <c r="G29" s="621" t="str">
        <f>IF(D29&gt;0,D29*F29,"-")</f>
        <v>-</v>
      </c>
      <c r="H29" s="616" t="str">
        <f>IF(D29="","",VLOOKUP(B29,Data!$B$5:$D$439,3,FALSE))</f>
        <v/>
      </c>
      <c r="I29" s="617" t="str">
        <f>IF(D29="","",VLOOKUP(B29,Data!$B$5:$M$439,12,FALSE))</f>
        <v/>
      </c>
      <c r="J29" s="622"/>
      <c r="K29" s="618" t="str">
        <f>IF(D29="","",VLOOKUP(B29,Data!$B$5:$E$439,4,FALSE)*D29)</f>
        <v/>
      </c>
      <c r="L29" s="623" t="str">
        <f>IF(D29="","",VLOOKUP(B29,Data!$B$5:$F$439,5,FALSE)*D29)</f>
        <v/>
      </c>
      <c r="M29" s="621"/>
      <c r="N29" s="670"/>
      <c r="O29" s="624"/>
      <c r="P29" s="671"/>
      <c r="Q29" s="671"/>
      <c r="R29" s="624"/>
      <c r="S29" s="624"/>
      <c r="T29" s="624"/>
      <c r="U29" s="619" t="str">
        <f>IF(D29="","",VLOOKUP(B29,Data!$B$5:$J$439,9,FALSE)*D29)</f>
        <v/>
      </c>
      <c r="V29" s="619" t="str">
        <f>IF(D29="","",VLOOKUP(B29,Data!$B$5:$J$439,9,FALSE)*D29)</f>
        <v/>
      </c>
      <c r="W29" s="592"/>
      <c r="X29" s="592"/>
      <c r="Y29" s="592"/>
      <c r="Z29" s="592"/>
    </row>
    <row r="30" spans="1:26" s="625" customFormat="1" ht="23" customHeight="1">
      <c r="A30" s="614"/>
      <c r="B30" s="680"/>
      <c r="C30" s="623" t="str">
        <f>IF(D30="","",VLOOKUP(B30,Data!$B$5:$L$439,2,FALSE))</f>
        <v/>
      </c>
      <c r="D30" s="636"/>
      <c r="E30" s="626"/>
      <c r="F30" s="630"/>
      <c r="G30" s="630"/>
      <c r="H30" s="630"/>
      <c r="I30" s="626"/>
      <c r="J30" s="626"/>
      <c r="K30" s="630"/>
      <c r="L30" s="630"/>
      <c r="M30" s="630"/>
      <c r="N30" s="631"/>
      <c r="O30" s="632"/>
      <c r="P30" s="633"/>
      <c r="Q30" s="632"/>
      <c r="R30" s="632"/>
      <c r="S30" s="633"/>
      <c r="T30" s="634"/>
      <c r="U30" s="633"/>
      <c r="V30" s="635"/>
      <c r="Y30" s="592"/>
    </row>
    <row r="31" spans="1:26" s="625" customFormat="1" ht="20" customHeight="1">
      <c r="A31" s="614"/>
      <c r="B31" s="1053" t="s">
        <v>1000</v>
      </c>
      <c r="C31" s="1054"/>
      <c r="D31" s="666">
        <f>SUM(D18:D29)</f>
        <v>67</v>
      </c>
      <c r="E31" s="627"/>
      <c r="F31" s="628"/>
      <c r="G31" s="628" t="e">
        <f>SUM(G18:G30)</f>
        <v>#N/A</v>
      </c>
      <c r="H31" s="626"/>
      <c r="I31" s="626"/>
      <c r="J31" s="626"/>
      <c r="K31" s="628" t="e">
        <f>SUM(K18:K29)</f>
        <v>#N/A</v>
      </c>
      <c r="L31" s="628" t="e">
        <f>SUM(L18:L29)</f>
        <v>#N/A</v>
      </c>
      <c r="M31" s="628"/>
      <c r="N31" s="628"/>
      <c r="O31" s="628">
        <f>SUM(O16:O30)</f>
        <v>0</v>
      </c>
      <c r="P31" s="628"/>
      <c r="Q31" s="628"/>
      <c r="R31" s="628"/>
      <c r="S31" s="628"/>
      <c r="T31" s="628"/>
      <c r="U31" s="628"/>
      <c r="V31" s="629" t="e">
        <f>SUM(V18:V29)</f>
        <v>#N/A</v>
      </c>
      <c r="Y31" s="592"/>
    </row>
    <row r="32" spans="1:26" ht="20" customHeight="1">
      <c r="A32" s="614"/>
      <c r="B32" s="1055"/>
      <c r="C32" s="1056"/>
      <c r="D32" s="664"/>
      <c r="E32" s="644"/>
      <c r="F32" s="607" t="s">
        <v>534</v>
      </c>
      <c r="G32" s="604"/>
      <c r="H32" s="663"/>
      <c r="I32" s="663"/>
      <c r="J32" s="663"/>
      <c r="K32" s="608"/>
      <c r="L32" s="604"/>
      <c r="M32" s="646"/>
      <c r="N32" s="645"/>
      <c r="O32" s="645"/>
      <c r="P32" s="645"/>
      <c r="Q32" s="645"/>
      <c r="R32" s="645"/>
      <c r="S32" s="645"/>
      <c r="T32" s="646"/>
      <c r="U32" s="646"/>
      <c r="V32" s="606"/>
    </row>
    <row r="33" spans="1:22" ht="13">
      <c r="A33" s="540" t="s">
        <v>527</v>
      </c>
      <c r="B33" s="541"/>
      <c r="C33" s="536"/>
      <c r="D33" s="665" t="s">
        <v>82</v>
      </c>
      <c r="E33" s="640"/>
      <c r="F33" s="569" t="s">
        <v>83</v>
      </c>
      <c r="G33" s="571"/>
      <c r="H33" s="642" t="s">
        <v>84</v>
      </c>
      <c r="I33" s="653"/>
      <c r="J33" s="599" t="s">
        <v>85</v>
      </c>
      <c r="K33" s="599"/>
      <c r="L33" s="1057" t="s">
        <v>86</v>
      </c>
      <c r="M33" s="1058"/>
      <c r="N33" s="1058"/>
      <c r="O33" s="1058"/>
      <c r="P33" s="1058"/>
      <c r="Q33" s="1058"/>
      <c r="R33" s="1058"/>
      <c r="S33" s="1058"/>
      <c r="T33" s="1058"/>
      <c r="U33" s="1058"/>
      <c r="V33" s="1059"/>
    </row>
    <row r="34" spans="1:22" ht="13">
      <c r="A34" s="549" t="s">
        <v>528</v>
      </c>
      <c r="C34" s="561"/>
      <c r="D34" s="535" t="s">
        <v>88</v>
      </c>
      <c r="F34" s="1036"/>
      <c r="G34" s="1037"/>
      <c r="H34" s="549" t="s">
        <v>89</v>
      </c>
      <c r="I34" s="654"/>
      <c r="J34" s="601" t="s">
        <v>90</v>
      </c>
      <c r="K34" s="601"/>
      <c r="L34" s="597"/>
      <c r="V34" s="602"/>
    </row>
    <row r="35" spans="1:22">
      <c r="A35" s="549" t="s">
        <v>529</v>
      </c>
      <c r="C35" s="639"/>
      <c r="F35" s="1036"/>
      <c r="G35" s="1037"/>
      <c r="H35" s="549"/>
      <c r="I35" s="654"/>
      <c r="J35" s="601" t="s">
        <v>94</v>
      </c>
      <c r="K35" s="601"/>
      <c r="L35" s="597"/>
      <c r="V35" s="602"/>
    </row>
    <row r="36" spans="1:22">
      <c r="A36" s="644"/>
      <c r="B36" s="645"/>
      <c r="C36" s="655"/>
      <c r="D36" s="535" t="s">
        <v>95</v>
      </c>
      <c r="F36" s="609"/>
      <c r="G36" s="610"/>
      <c r="H36" s="549" t="s">
        <v>96</v>
      </c>
      <c r="I36" s="654"/>
      <c r="J36" s="601"/>
      <c r="K36" s="601"/>
      <c r="L36" s="597"/>
      <c r="V36" s="602"/>
    </row>
    <row r="37" spans="1:22" ht="13">
      <c r="A37" s="540" t="s">
        <v>97</v>
      </c>
      <c r="B37" s="640"/>
      <c r="C37" s="638"/>
      <c r="D37" s="535" t="s">
        <v>98</v>
      </c>
      <c r="F37" s="573" t="s">
        <v>99</v>
      </c>
      <c r="G37" s="572"/>
      <c r="H37" s="549" t="s">
        <v>89</v>
      </c>
      <c r="I37" s="654"/>
      <c r="J37" s="601" t="s">
        <v>100</v>
      </c>
      <c r="K37" s="601"/>
      <c r="L37" s="597"/>
      <c r="V37" s="602"/>
    </row>
    <row r="38" spans="1:22" ht="13">
      <c r="A38" s="549" t="s">
        <v>552</v>
      </c>
      <c r="C38" s="639"/>
      <c r="D38" s="535" t="s">
        <v>101</v>
      </c>
      <c r="F38" s="574"/>
      <c r="G38" s="611"/>
      <c r="H38" s="549" t="s">
        <v>102</v>
      </c>
      <c r="I38" s="654"/>
      <c r="J38" s="601" t="s">
        <v>530</v>
      </c>
      <c r="K38" s="601"/>
      <c r="L38" s="1060" t="s">
        <v>104</v>
      </c>
      <c r="M38" s="1061"/>
      <c r="N38" s="1061"/>
      <c r="O38" s="1061"/>
      <c r="P38" s="1061"/>
      <c r="Q38" s="1061"/>
      <c r="R38" s="1061"/>
      <c r="S38" s="1061"/>
      <c r="T38" s="1061"/>
      <c r="U38" s="1061"/>
      <c r="V38" s="1040"/>
    </row>
    <row r="39" spans="1:22">
      <c r="A39" s="644"/>
      <c r="B39" s="645"/>
      <c r="C39" s="646"/>
      <c r="D39" s="584"/>
      <c r="E39" s="645"/>
      <c r="F39" s="1046" t="s">
        <v>998</v>
      </c>
      <c r="G39" s="1047"/>
      <c r="H39" s="1046" t="s">
        <v>997</v>
      </c>
      <c r="I39" s="1047"/>
      <c r="J39" s="605" t="s">
        <v>105</v>
      </c>
      <c r="K39" s="605"/>
      <c r="L39" s="1050" t="s">
        <v>106</v>
      </c>
      <c r="M39" s="1051"/>
      <c r="N39" s="1051"/>
      <c r="O39" s="1051"/>
      <c r="P39" s="1051"/>
      <c r="Q39" s="1051"/>
      <c r="R39" s="1051"/>
      <c r="S39" s="1051"/>
      <c r="T39" s="1051"/>
      <c r="U39" s="1051"/>
      <c r="V39" s="1032"/>
    </row>
    <row r="45" spans="1:22" ht="34" customHeight="1"/>
    <row r="46" spans="1:22" ht="23.25" customHeight="1">
      <c r="A46" s="612" t="s">
        <v>947</v>
      </c>
      <c r="B46" s="593"/>
      <c r="C46" s="612" t="s">
        <v>603</v>
      </c>
      <c r="D46" s="592"/>
      <c r="F46" s="612" t="s">
        <v>941</v>
      </c>
      <c r="H46" s="612" t="s">
        <v>603</v>
      </c>
    </row>
    <row r="47" spans="1:22" ht="20">
      <c r="A47" s="612" t="s">
        <v>948</v>
      </c>
      <c r="B47" s="593"/>
      <c r="C47" s="612" t="s">
        <v>1007</v>
      </c>
      <c r="D47" s="592"/>
      <c r="F47" s="612" t="s">
        <v>942</v>
      </c>
      <c r="H47" s="612" t="s">
        <v>952</v>
      </c>
    </row>
    <row r="48" spans="1:22" ht="20">
      <c r="A48" s="612" t="s">
        <v>949</v>
      </c>
      <c r="B48" s="593"/>
      <c r="C48" s="612" t="s">
        <v>1008</v>
      </c>
      <c r="D48" s="592"/>
      <c r="F48" s="612" t="s">
        <v>943</v>
      </c>
      <c r="H48" s="612" t="s">
        <v>603</v>
      </c>
    </row>
    <row r="49" spans="1:8" ht="17.75" customHeight="1">
      <c r="A49" s="612" t="s">
        <v>950</v>
      </c>
      <c r="B49" s="593"/>
      <c r="C49" s="612" t="s">
        <v>603</v>
      </c>
      <c r="D49" s="592"/>
      <c r="F49" s="612" t="s">
        <v>944</v>
      </c>
      <c r="H49" s="612" t="s">
        <v>603</v>
      </c>
    </row>
    <row r="50" spans="1:8" ht="17.75" customHeight="1">
      <c r="A50" s="612" t="s">
        <v>951</v>
      </c>
      <c r="B50" s="593"/>
      <c r="C50" s="612" t="s">
        <v>603</v>
      </c>
      <c r="D50" s="592"/>
      <c r="F50" s="612" t="s">
        <v>946</v>
      </c>
      <c r="H50" s="612" t="s">
        <v>603</v>
      </c>
    </row>
    <row r="51" spans="1:8" ht="17.75" customHeight="1">
      <c r="F51" s="612" t="s">
        <v>945</v>
      </c>
      <c r="H51" s="612" t="s">
        <v>603</v>
      </c>
    </row>
    <row r="52" spans="1:8" ht="17.75" customHeight="1"/>
    <row r="53" spans="1:8" ht="17.75" customHeight="1"/>
  </sheetData>
  <mergeCells count="9">
    <mergeCell ref="F39:G39"/>
    <mergeCell ref="H39:I39"/>
    <mergeCell ref="L39:V39"/>
    <mergeCell ref="Q1:T1"/>
    <mergeCell ref="B31:C32"/>
    <mergeCell ref="L33:V33"/>
    <mergeCell ref="F34:G34"/>
    <mergeCell ref="F35:G35"/>
    <mergeCell ref="L38:V38"/>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Z51"/>
  <sheetViews>
    <sheetView topLeftCell="A19"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7"/>
      <c r="I10" s="698"/>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75"/>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660</v>
      </c>
      <c r="C19" s="673" t="str">
        <f>IF(D19="","",VLOOKUP(B19,Data!$B$5:$L$439,2,FALSE))</f>
        <v>VAN1280</v>
      </c>
      <c r="D19" s="620">
        <v>23</v>
      </c>
      <c r="E19" s="675" t="s">
        <v>999</v>
      </c>
      <c r="F19" s="615">
        <f>IF(D19="","",VLOOKUP(B19,Data!$B$5:$L$439,11,FALSE))</f>
        <v>2162.66</v>
      </c>
      <c r="G19" s="621">
        <f t="shared" ref="G19:G24" si="0">IF(D19&gt;0,D19*F19,"-")</f>
        <v>49741.179999999993</v>
      </c>
      <c r="H19" s="616" t="str">
        <f>IF(D19="","",VLOOKUP(B19,Data!$B$5:$D$439,3,FALSE))</f>
        <v>C/T</v>
      </c>
      <c r="I19" s="617" t="str">
        <f>IF(D19="","",VLOOKUP(B19,Data!$B$5:$M$439,12,FALSE))</f>
        <v>Indonesia</v>
      </c>
      <c r="J19" s="622" t="s">
        <v>991</v>
      </c>
      <c r="K19" s="618">
        <f>IF(D19="","",VLOOKUP(B19,Data!$B$5:$E$439,4,FALSE)*D19)</f>
        <v>6026</v>
      </c>
      <c r="L19" s="623">
        <f>IF(D19="","",VLOOKUP(B19,Data!$B$5:$F$439,5,FALSE)*D19)</f>
        <v>5451</v>
      </c>
      <c r="M19" s="621"/>
      <c r="N19" s="670"/>
      <c r="O19" s="624"/>
      <c r="P19" s="671"/>
      <c r="Q19" s="671"/>
      <c r="R19" s="624"/>
      <c r="S19" s="624"/>
      <c r="T19" s="624"/>
      <c r="U19" s="619">
        <f>IF(D19="","",VLOOKUP(B19,Data!$B$5:$J$439,9,FALSE)*D19)</f>
        <v>34.223999999999997</v>
      </c>
      <c r="V19" s="619">
        <f>IF(D19="","",VLOOKUP(B19,Data!$B$5:$J$439,9,FALSE)*D19)</f>
        <v>34.223999999999997</v>
      </c>
      <c r="W19" s="592"/>
      <c r="X19" s="592"/>
      <c r="Y19" s="592"/>
      <c r="Z19" s="592"/>
    </row>
    <row r="20" spans="1:26" s="625" customFormat="1" ht="20" customHeight="1">
      <c r="A20" s="614">
        <v>2</v>
      </c>
      <c r="B20" s="677" t="s">
        <v>661</v>
      </c>
      <c r="C20" s="673" t="str">
        <f>IF(D20="","",VLOOKUP(B20,Data!$B$5:$L$439,2,FALSE))</f>
        <v>VAN1290</v>
      </c>
      <c r="D20" s="620">
        <v>22</v>
      </c>
      <c r="E20" s="675"/>
      <c r="F20" s="615">
        <f>IF(D20="","",VLOOKUP(B20,Data!$B$5:$L$439,11,FALSE))</f>
        <v>2162.66</v>
      </c>
      <c r="G20" s="621">
        <f t="shared" si="0"/>
        <v>47578.52</v>
      </c>
      <c r="H20" s="616" t="str">
        <f>IF(D20="","",VLOOKUP(B20,Data!$B$5:$D$439,3,FALSE))</f>
        <v>C/T</v>
      </c>
      <c r="I20" s="617" t="str">
        <f>IF(D20="","",VLOOKUP(B20,Data!$B$5:$M$439,12,FALSE))</f>
        <v>Indonesia</v>
      </c>
      <c r="J20" s="622" t="s">
        <v>991</v>
      </c>
      <c r="K20" s="618">
        <f>IF(D20="","",VLOOKUP(B20,Data!$B$5:$E$439,4,FALSE)*D20)</f>
        <v>5764</v>
      </c>
      <c r="L20" s="623">
        <f>IF(D20="","",VLOOKUP(B20,Data!$B$5:$F$439,5,FALSE)*D20)</f>
        <v>5214</v>
      </c>
      <c r="M20" s="621"/>
      <c r="N20" s="670"/>
      <c r="O20" s="624"/>
      <c r="P20" s="671"/>
      <c r="Q20" s="671"/>
      <c r="R20" s="624"/>
      <c r="S20" s="624"/>
      <c r="T20" s="624"/>
      <c r="U20" s="619">
        <f>IF(D20="","",VLOOKUP(B20,Data!$B$5:$J$439,9,FALSE)*D20)</f>
        <v>32.735999999999997</v>
      </c>
      <c r="V20" s="619">
        <f>IF(D20="","",VLOOKUP(B20,Data!$B$5:$J$439,9,FALSE)*D20)</f>
        <v>32.735999999999997</v>
      </c>
      <c r="W20" s="592"/>
      <c r="X20" s="592"/>
      <c r="Y20" s="592"/>
      <c r="Z20" s="592"/>
    </row>
    <row r="21" spans="1:26" s="625" customFormat="1" ht="20" customHeight="1">
      <c r="A21" s="614"/>
      <c r="B21" s="677"/>
      <c r="C21" s="673" t="str">
        <f>IF(D21="","",VLOOKUP(B21,Data!$B$5:$L$439,2,FALSE))</f>
        <v/>
      </c>
      <c r="D21" s="620"/>
      <c r="E21" s="675" t="s">
        <v>526</v>
      </c>
      <c r="F21" s="615" t="str">
        <f>IF(D21="","",VLOOKUP(B21,Data!$B$5:$L$439,11,FALSE))</f>
        <v/>
      </c>
      <c r="G21" s="621" t="str">
        <f t="shared" si="0"/>
        <v>-</v>
      </c>
      <c r="H21" s="616" t="str">
        <f>IF(D21="","",VLOOKUP(B21,Data!$B$5:$D$439,3,FALSE))</f>
        <v/>
      </c>
      <c r="I21" s="617" t="str">
        <f>IF(D21="","",VLOOKUP(B21,Data!$B$5:$M$439,12,FALSE))</f>
        <v/>
      </c>
      <c r="J21" s="622"/>
      <c r="K21" s="618" t="str">
        <f>IF(D21="","",VLOOKUP(B21,Data!$B$5:$E$439,4,FALSE)*D21)</f>
        <v/>
      </c>
      <c r="L21" s="623" t="str">
        <f>IF(D21="","",VLOOKUP(B21,Data!$B$5:$F$439,5,FALSE)*D21)</f>
        <v/>
      </c>
      <c r="M21" s="621"/>
      <c r="N21" s="670"/>
      <c r="O21" s="624"/>
      <c r="P21" s="671"/>
      <c r="Q21" s="671"/>
      <c r="R21" s="624"/>
      <c r="S21" s="624"/>
      <c r="T21" s="624"/>
      <c r="U21" s="619" t="str">
        <f>IF(D21="","",VLOOKUP(B21,Data!$B$5:$J$439,9,FALSE)*D21)</f>
        <v/>
      </c>
      <c r="V21" s="619" t="str">
        <f>IF(D21="","",VLOOKUP(B21,Data!$B$5:$J$439,9,FALSE)*D21)</f>
        <v/>
      </c>
      <c r="W21" s="592"/>
      <c r="X21" s="592"/>
      <c r="Y21" s="592"/>
      <c r="Z21" s="592"/>
    </row>
    <row r="22" spans="1:26" s="625" customFormat="1" ht="20" customHeight="1">
      <c r="A22" s="614"/>
      <c r="B22" s="677"/>
      <c r="C22" s="673" t="str">
        <f>IF(D22="","",VLOOKUP(B22,Data!$B$5:$L$439,2,FALSE))</f>
        <v/>
      </c>
      <c r="D22" s="620"/>
      <c r="E22" s="676"/>
      <c r="F22" s="615" t="str">
        <f>IF(D22="","",VLOOKUP(B22,Data!$B$5:$L$439,11,FALSE))</f>
        <v/>
      </c>
      <c r="G22" s="621" t="str">
        <f t="shared" si="0"/>
        <v>-</v>
      </c>
      <c r="H22" s="616" t="str">
        <f>IF(D22="","",VLOOKUP(B22,Data!$B$5:$D$439,3,FALSE))</f>
        <v/>
      </c>
      <c r="I22" s="617" t="str">
        <f>IF(D22="","",VLOOKUP(B22,Data!$B$5:$M$439,12,FALSE))</f>
        <v/>
      </c>
      <c r="J22" s="622"/>
      <c r="K22" s="618" t="str">
        <f>IF(D22="","",VLOOKUP(B22,Data!$B$5:$E$439,4,FALSE)*D22)</f>
        <v/>
      </c>
      <c r="L22" s="623" t="str">
        <f>IF(D22="","",VLOOKUP(B22,Data!$B$5:$F$439,5,FALSE)*D22)</f>
        <v/>
      </c>
      <c r="M22" s="621"/>
      <c r="N22" s="670"/>
      <c r="O22" s="624"/>
      <c r="P22" s="671"/>
      <c r="Q22" s="671"/>
      <c r="R22" s="624"/>
      <c r="S22" s="624"/>
      <c r="T22" s="624"/>
      <c r="U22" s="619" t="str">
        <f>IF(D22="","",VLOOKUP(B22,Data!$B$5:$J$439,9,FALSE)*D22)</f>
        <v/>
      </c>
      <c r="V22" s="619" t="str">
        <f>IF(D22="","",VLOOKUP(B22,Data!$B$5:$J$439,9,FALSE)*D22)</f>
        <v/>
      </c>
      <c r="W22" s="592"/>
      <c r="X22" s="592"/>
      <c r="Y22" s="592"/>
      <c r="Z22" s="592"/>
    </row>
    <row r="23" spans="1:26" s="625" customFormat="1" ht="20" customHeight="1">
      <c r="A23" s="614"/>
      <c r="B23" s="677"/>
      <c r="C23" s="673" t="str">
        <f>IF(D23="","",VLOOKUP(B23,Data!$B$5:$L$439,2,FALSE))</f>
        <v/>
      </c>
      <c r="D23" s="636"/>
      <c r="E23" s="676" t="s">
        <v>533</v>
      </c>
      <c r="F23" s="615" t="str">
        <f>IF(D23="","",VLOOKUP(B23,Data!$B$5:$L$439,11,FALSE))</f>
        <v/>
      </c>
      <c r="G23" s="621" t="str">
        <f t="shared" si="0"/>
        <v>-</v>
      </c>
      <c r="H23" s="616" t="str">
        <f>IF(D23="","",VLOOKUP(B23,Data!$B$5:$D$439,3,FALSE))</f>
        <v/>
      </c>
      <c r="I23" s="617" t="str">
        <f>IF(D23="","",VLOOKUP(B23,Data!$B$5:$M$439,12,FALSE))</f>
        <v/>
      </c>
      <c r="J23" s="622"/>
      <c r="K23" s="618" t="str">
        <f>IF(D23="","",VLOOKUP(B23,Data!$B$5:$E$439,4,FALSE)*D23)</f>
        <v/>
      </c>
      <c r="L23" s="623" t="str">
        <f>IF(D23="","",VLOOKUP(B23,Data!$B$5:$F$439,5,FALSE)*D23)</f>
        <v/>
      </c>
      <c r="M23" s="621"/>
      <c r="N23" s="670"/>
      <c r="O23" s="624"/>
      <c r="P23" s="671"/>
      <c r="Q23" s="671"/>
      <c r="R23" s="624"/>
      <c r="S23" s="624"/>
      <c r="T23" s="624"/>
      <c r="U23" s="619" t="str">
        <f>IF(D23="","",VLOOKUP(B23,Data!$B$5:$J$439,9,FALSE)*D23)</f>
        <v/>
      </c>
      <c r="V23" s="619" t="str">
        <f>IF(D23="","",VLOOKUP(B23,Data!$B$5:$J$439,9,FALSE)*D23)</f>
        <v/>
      </c>
      <c r="W23" s="592"/>
      <c r="X23" s="592"/>
      <c r="Y23" s="592"/>
      <c r="Z23" s="592"/>
    </row>
    <row r="24" spans="1:26" s="625" customFormat="1" ht="20" customHeight="1">
      <c r="A24" s="614"/>
      <c r="B24" s="677"/>
      <c r="C24" s="673" t="str">
        <f>IF(D24="","",VLOOKUP(B24,Data!$B$5:$L$439,2,FALSE))</f>
        <v/>
      </c>
      <c r="D24" s="636"/>
      <c r="E24" s="675"/>
      <c r="F24" s="615" t="str">
        <f>IF(D24="","",VLOOKUP(B24,Data!$B$5:$L$439,11,FALSE))</f>
        <v/>
      </c>
      <c r="G24" s="621" t="str">
        <f t="shared" si="0"/>
        <v>-</v>
      </c>
      <c r="H24" s="616" t="str">
        <f>IF(D24="","",VLOOKUP(B24,Data!$B$5:$D$439,3,FALSE))</f>
        <v/>
      </c>
      <c r="I24" s="617" t="str">
        <f>IF(D24="","",VLOOKUP(B24,Data!$B$5:$M$439,12,FALSE))</f>
        <v/>
      </c>
      <c r="J24" s="622"/>
      <c r="K24" s="618" t="str">
        <f>IF(D24="","",VLOOKUP(B24,Data!$B$5:$E$439,4,FALSE)*D24)</f>
        <v/>
      </c>
      <c r="L24" s="623" t="str">
        <f>IF(D24="","",VLOOKUP(B24,Data!$B$5:$F$439,5,FALSE)*D24)</f>
        <v/>
      </c>
      <c r="M24" s="621"/>
      <c r="N24" s="670"/>
      <c r="O24" s="624"/>
      <c r="P24" s="671"/>
      <c r="Q24" s="671"/>
      <c r="R24" s="624"/>
      <c r="S24" s="624"/>
      <c r="T24" s="624"/>
      <c r="U24" s="619" t="str">
        <f>IF(D24="","",VLOOKUP(B24,Data!$B$5:$J$439,9,FALSE)*D24)</f>
        <v/>
      </c>
      <c r="V24" s="619" t="str">
        <f>IF(D24="","",VLOOKUP(B24,Data!$B$5:$J$439,9,FALSE)*D24)</f>
        <v/>
      </c>
      <c r="W24" s="592"/>
      <c r="X24" s="592"/>
      <c r="Y24" s="592"/>
      <c r="Z24" s="592"/>
    </row>
    <row r="25" spans="1:26" s="625" customFormat="1" ht="20" customHeight="1">
      <c r="A25" s="614"/>
      <c r="B25" s="677"/>
      <c r="C25" s="673" t="str">
        <f>IF(D25="","",VLOOKUP(B25,Data!$B$5:$L$439,2,FALSE))</f>
        <v/>
      </c>
      <c r="D25" s="636"/>
      <c r="E25" s="667"/>
      <c r="F25" s="615" t="str">
        <f>IF(D25="","",VLOOKUP(B25,Data!$B$5:$L$439,11,FALSE))</f>
        <v/>
      </c>
      <c r="G25" s="621" t="str">
        <f>IF(D25&gt;0,D25*F25,"-")</f>
        <v>-</v>
      </c>
      <c r="H25" s="616" t="str">
        <f>IF(D25="","",VLOOKUP(B25,Data!$B$5:$D$439,3,FALSE))</f>
        <v/>
      </c>
      <c r="I25" s="617" t="str">
        <f>IF(D25="","",VLOOKUP(B25,Data!$B$5:$M$439,12,FALSE))</f>
        <v/>
      </c>
      <c r="J25" s="622"/>
      <c r="K25" s="618" t="str">
        <f>IF(D25="","",VLOOKUP(B25,Data!$B$5:$E$439,4,FALSE)*D25)</f>
        <v/>
      </c>
      <c r="L25" s="623" t="str">
        <f>IF(D25="","",VLOOKUP(B25,Data!$B$5:$F$439,5,FALSE)*D25)</f>
        <v/>
      </c>
      <c r="M25" s="621"/>
      <c r="N25" s="670"/>
      <c r="O25" s="624"/>
      <c r="P25" s="671"/>
      <c r="Q25" s="671"/>
      <c r="R25" s="624"/>
      <c r="S25" s="624"/>
      <c r="T25" s="624"/>
      <c r="U25" s="619" t="str">
        <f>IF(D25="","",VLOOKUP(B25,Data!$B$5:$J$439,9,FALSE)*D25)</f>
        <v/>
      </c>
      <c r="V25" s="619" t="str">
        <f>IF(D25="","",VLOOKUP(B25,Data!$B$5:$J$439,9,FALSE)*D25)</f>
        <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IF(D26&gt;0,D26*F26,"-")</f>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0" customHeight="1">
      <c r="A27" s="614"/>
      <c r="B27" s="677"/>
      <c r="C27" s="673" t="str">
        <f>IF(D27="","",VLOOKUP(B27,Data!$B$5:$L$439,2,FALSE))</f>
        <v/>
      </c>
      <c r="D27" s="636"/>
      <c r="E27" s="675"/>
      <c r="F27" s="615" t="str">
        <f>IF(D27="","",VLOOKUP(B27,Data!$B$5:$L$439,11,FALSE))</f>
        <v/>
      </c>
      <c r="G27" s="621" t="str">
        <f>IF(D27&gt;0,D27*F27,"-")</f>
        <v>-</v>
      </c>
      <c r="H27" s="616" t="str">
        <f>IF(D27="","",VLOOKUP(B27,Data!$B$5:$D$439,3,FALSE))</f>
        <v/>
      </c>
      <c r="I27" s="617" t="str">
        <f>IF(D27="","",VLOOKUP(B27,Data!$B$5:$M$439,12,FALSE))</f>
        <v/>
      </c>
      <c r="J27" s="622"/>
      <c r="K27" s="618" t="str">
        <f>IF(D27="","",VLOOKUP(B27,Data!$B$5:$E$439,4,FALSE)*D27)</f>
        <v/>
      </c>
      <c r="L27" s="623" t="str">
        <f>IF(D27="","",VLOOKUP(B27,Data!$B$5:$F$439,5,FALSE)*D27)</f>
        <v/>
      </c>
      <c r="M27" s="621"/>
      <c r="N27" s="670"/>
      <c r="O27" s="624"/>
      <c r="P27" s="671"/>
      <c r="Q27" s="671"/>
      <c r="R27" s="624"/>
      <c r="S27" s="624"/>
      <c r="T27" s="624"/>
      <c r="U27" s="619" t="str">
        <f>IF(D27="","",VLOOKUP(B27,Data!$B$5:$J$439,9,FALSE)*D27)</f>
        <v/>
      </c>
      <c r="V27" s="619" t="str">
        <f>IF(D27="","",VLOOKUP(B27,Data!$B$5:$J$439,9,FALSE)*D27)</f>
        <v/>
      </c>
      <c r="W27" s="592"/>
      <c r="X27" s="592"/>
      <c r="Y27" s="592"/>
      <c r="Z27" s="592"/>
    </row>
    <row r="28" spans="1:26" s="625" customFormat="1" ht="23" customHeight="1">
      <c r="A28" s="614"/>
      <c r="B28" s="680"/>
      <c r="C28" s="623" t="str">
        <f>IF(D28="","",VLOOKUP(B28,Data!$B$5:$L$439,2,FALSE))</f>
        <v/>
      </c>
      <c r="D28" s="636"/>
      <c r="E28" s="626"/>
      <c r="F28" s="630"/>
      <c r="G28" s="630"/>
      <c r="H28" s="630"/>
      <c r="I28" s="626"/>
      <c r="J28" s="626"/>
      <c r="K28" s="630"/>
      <c r="L28" s="630"/>
      <c r="M28" s="630"/>
      <c r="N28" s="631"/>
      <c r="O28" s="632"/>
      <c r="P28" s="633"/>
      <c r="Q28" s="632"/>
      <c r="R28" s="632"/>
      <c r="S28" s="633"/>
      <c r="T28" s="634"/>
      <c r="U28" s="633"/>
      <c r="V28" s="635"/>
      <c r="Y28" s="592"/>
    </row>
    <row r="29" spans="1:26" s="625" customFormat="1" ht="20" customHeight="1">
      <c r="A29" s="614"/>
      <c r="B29" s="1053"/>
      <c r="C29" s="1054"/>
      <c r="D29" s="666">
        <f>SUM(D18:D27)</f>
        <v>45</v>
      </c>
      <c r="E29" s="627"/>
      <c r="F29" s="628"/>
      <c r="G29" s="628">
        <f>SUM(G18:G28)</f>
        <v>97319.699999999983</v>
      </c>
      <c r="H29" s="626"/>
      <c r="I29" s="626"/>
      <c r="J29" s="626"/>
      <c r="K29" s="628">
        <f>SUM(K18:K27)</f>
        <v>11790</v>
      </c>
      <c r="L29" s="628">
        <f>SUM(L18:L27)</f>
        <v>10665</v>
      </c>
      <c r="M29" s="628"/>
      <c r="N29" s="628"/>
      <c r="O29" s="628">
        <f>SUM(O16:O28)</f>
        <v>0</v>
      </c>
      <c r="P29" s="628"/>
      <c r="Q29" s="628"/>
      <c r="R29" s="628"/>
      <c r="S29" s="628"/>
      <c r="T29" s="628"/>
      <c r="U29" s="628"/>
      <c r="V29" s="629">
        <f>SUM(V18:V27)</f>
        <v>66.959999999999994</v>
      </c>
      <c r="Y29" s="592"/>
    </row>
    <row r="30" spans="1:26" ht="20" customHeight="1">
      <c r="A30" s="614"/>
      <c r="B30" s="1055"/>
      <c r="C30" s="1056"/>
      <c r="D30" s="664"/>
      <c r="E30" s="644"/>
      <c r="F30" s="607" t="s">
        <v>534</v>
      </c>
      <c r="G30" s="604"/>
      <c r="H30" s="663"/>
      <c r="I30" s="663"/>
      <c r="J30" s="663"/>
      <c r="K30" s="608"/>
      <c r="L30" s="604"/>
      <c r="M30" s="646"/>
      <c r="N30" s="645"/>
      <c r="O30" s="645"/>
      <c r="P30" s="645"/>
      <c r="Q30" s="645"/>
      <c r="R30" s="645"/>
      <c r="S30" s="645"/>
      <c r="T30" s="646"/>
      <c r="U30" s="646"/>
      <c r="V30" s="606"/>
    </row>
    <row r="31" spans="1:26" ht="13">
      <c r="A31" s="540" t="s">
        <v>527</v>
      </c>
      <c r="B31" s="541"/>
      <c r="C31" s="536"/>
      <c r="D31" s="665" t="s">
        <v>82</v>
      </c>
      <c r="E31" s="640"/>
      <c r="F31" s="569" t="s">
        <v>83</v>
      </c>
      <c r="G31" s="571"/>
      <c r="H31" s="642" t="s">
        <v>84</v>
      </c>
      <c r="I31" s="653"/>
      <c r="J31" s="599" t="s">
        <v>85</v>
      </c>
      <c r="K31" s="599"/>
      <c r="L31" s="1057" t="s">
        <v>86</v>
      </c>
      <c r="M31" s="1058"/>
      <c r="N31" s="1058"/>
      <c r="O31" s="1058"/>
      <c r="P31" s="1058"/>
      <c r="Q31" s="1058"/>
      <c r="R31" s="1058"/>
      <c r="S31" s="1058"/>
      <c r="T31" s="1058"/>
      <c r="U31" s="1058"/>
      <c r="V31" s="1059"/>
    </row>
    <row r="32" spans="1:26" ht="13">
      <c r="A32" s="549" t="s">
        <v>528</v>
      </c>
      <c r="C32" s="561"/>
      <c r="D32" s="535" t="s">
        <v>88</v>
      </c>
      <c r="F32" s="1036"/>
      <c r="G32" s="1037"/>
      <c r="H32" s="549" t="s">
        <v>89</v>
      </c>
      <c r="I32" s="654"/>
      <c r="J32" s="601" t="s">
        <v>90</v>
      </c>
      <c r="K32" s="601"/>
      <c r="L32" s="597"/>
      <c r="V32" s="602"/>
    </row>
    <row r="33" spans="1:22">
      <c r="A33" s="549" t="s">
        <v>529</v>
      </c>
      <c r="C33" s="639"/>
      <c r="F33" s="1036"/>
      <c r="G33" s="1037"/>
      <c r="H33" s="549"/>
      <c r="I33" s="654"/>
      <c r="J33" s="601" t="s">
        <v>94</v>
      </c>
      <c r="K33" s="601"/>
      <c r="L33" s="597"/>
      <c r="V33" s="602"/>
    </row>
    <row r="34" spans="1:22">
      <c r="A34" s="644"/>
      <c r="B34" s="645"/>
      <c r="C34" s="655"/>
      <c r="D34" s="535" t="s">
        <v>95</v>
      </c>
      <c r="F34" s="609"/>
      <c r="G34" s="610"/>
      <c r="H34" s="549" t="s">
        <v>96</v>
      </c>
      <c r="I34" s="654"/>
      <c r="J34" s="601"/>
      <c r="K34" s="601"/>
      <c r="L34" s="597"/>
      <c r="V34" s="602"/>
    </row>
    <row r="35" spans="1:22" ht="13">
      <c r="A35" s="540" t="s">
        <v>97</v>
      </c>
      <c r="B35" s="640"/>
      <c r="C35" s="638"/>
      <c r="D35" s="535" t="s">
        <v>98</v>
      </c>
      <c r="F35" s="573" t="s">
        <v>99</v>
      </c>
      <c r="G35" s="572"/>
      <c r="H35" s="549" t="s">
        <v>89</v>
      </c>
      <c r="I35" s="654"/>
      <c r="J35" s="601" t="s">
        <v>100</v>
      </c>
      <c r="K35" s="601"/>
      <c r="L35" s="597"/>
      <c r="V35" s="602"/>
    </row>
    <row r="36" spans="1:22" ht="13">
      <c r="A36" s="549" t="s">
        <v>552</v>
      </c>
      <c r="C36" s="639"/>
      <c r="D36" s="535" t="s">
        <v>101</v>
      </c>
      <c r="F36" s="574"/>
      <c r="G36" s="611"/>
      <c r="H36" s="549" t="s">
        <v>102</v>
      </c>
      <c r="I36" s="654"/>
      <c r="J36" s="601" t="s">
        <v>530</v>
      </c>
      <c r="K36" s="601"/>
      <c r="L36" s="1060" t="s">
        <v>104</v>
      </c>
      <c r="M36" s="1061"/>
      <c r="N36" s="1061"/>
      <c r="O36" s="1061"/>
      <c r="P36" s="1061"/>
      <c r="Q36" s="1061"/>
      <c r="R36" s="1061"/>
      <c r="S36" s="1061"/>
      <c r="T36" s="1061"/>
      <c r="U36" s="1061"/>
      <c r="V36" s="1040"/>
    </row>
    <row r="37" spans="1:22">
      <c r="A37" s="644"/>
      <c r="B37" s="645"/>
      <c r="C37" s="646"/>
      <c r="D37" s="584"/>
      <c r="E37" s="645"/>
      <c r="F37" s="1046" t="s">
        <v>998</v>
      </c>
      <c r="G37" s="1047"/>
      <c r="H37" s="1046" t="s">
        <v>1009</v>
      </c>
      <c r="I37" s="1047"/>
      <c r="J37" s="605" t="s">
        <v>105</v>
      </c>
      <c r="K37" s="605"/>
      <c r="L37" s="1050" t="s">
        <v>106</v>
      </c>
      <c r="M37" s="1051"/>
      <c r="N37" s="1051"/>
      <c r="O37" s="1051"/>
      <c r="P37" s="1051"/>
      <c r="Q37" s="1051"/>
      <c r="R37" s="1051"/>
      <c r="S37" s="1051"/>
      <c r="T37" s="1051"/>
      <c r="U37" s="1051"/>
      <c r="V37" s="1032"/>
    </row>
    <row r="43" spans="1:22" ht="34" customHeight="1"/>
    <row r="44" spans="1:22" ht="23.25" customHeight="1">
      <c r="A44" s="612" t="s">
        <v>947</v>
      </c>
      <c r="B44" s="593"/>
      <c r="C44" s="612" t="s">
        <v>603</v>
      </c>
      <c r="D44" s="592"/>
      <c r="F44" s="612" t="s">
        <v>941</v>
      </c>
      <c r="H44" s="612" t="s">
        <v>603</v>
      </c>
    </row>
    <row r="45" spans="1:22" ht="20">
      <c r="A45" s="612" t="s">
        <v>948</v>
      </c>
      <c r="B45" s="593"/>
      <c r="C45" s="612" t="s">
        <v>952</v>
      </c>
      <c r="D45" s="592"/>
      <c r="F45" s="612" t="s">
        <v>942</v>
      </c>
      <c r="H45" s="612" t="s">
        <v>952</v>
      </c>
    </row>
    <row r="46" spans="1:22" ht="20">
      <c r="A46" s="612" t="s">
        <v>949</v>
      </c>
      <c r="B46" s="593"/>
      <c r="C46" s="612" t="s">
        <v>952</v>
      </c>
      <c r="D46" s="592"/>
      <c r="F46" s="612" t="s">
        <v>943</v>
      </c>
      <c r="H46" s="612" t="s">
        <v>603</v>
      </c>
    </row>
    <row r="47" spans="1:22" ht="17.75" customHeight="1">
      <c r="A47" s="612" t="s">
        <v>950</v>
      </c>
      <c r="B47" s="593"/>
      <c r="C47" s="612" t="s">
        <v>603</v>
      </c>
      <c r="D47" s="592"/>
      <c r="F47" s="612" t="s">
        <v>944</v>
      </c>
      <c r="H47" s="612" t="s">
        <v>603</v>
      </c>
    </row>
    <row r="48" spans="1:22" ht="17.75" customHeight="1">
      <c r="A48" s="612" t="s">
        <v>951</v>
      </c>
      <c r="B48" s="593"/>
      <c r="C48" s="612" t="s">
        <v>603</v>
      </c>
      <c r="D48" s="592"/>
      <c r="F48" s="612" t="s">
        <v>946</v>
      </c>
      <c r="H48" s="612" t="s">
        <v>603</v>
      </c>
    </row>
    <row r="49" spans="6:8" ht="17.75" customHeight="1">
      <c r="F49" s="612" t="s">
        <v>945</v>
      </c>
      <c r="H49" s="612" t="s">
        <v>603</v>
      </c>
    </row>
    <row r="50" spans="6:8" ht="17.75" customHeight="1"/>
    <row r="51" spans="6:8" ht="17.75" customHeight="1"/>
  </sheetData>
  <mergeCells count="9">
    <mergeCell ref="F37:G37"/>
    <mergeCell ref="H37:I37"/>
    <mergeCell ref="L37:V37"/>
    <mergeCell ref="Q1:T1"/>
    <mergeCell ref="B29:C30"/>
    <mergeCell ref="L31:V31"/>
    <mergeCell ref="F32:G32"/>
    <mergeCell ref="F33:G33"/>
    <mergeCell ref="L36:V36"/>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Z54"/>
  <sheetViews>
    <sheetView topLeftCell="A21" zoomScale="80" zoomScaleNormal="8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9"/>
      <c r="I10" s="700"/>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973</v>
      </c>
      <c r="C18" s="673"/>
      <c r="D18" s="620"/>
      <c r="E18" s="675"/>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377</v>
      </c>
      <c r="C19" s="673" t="e">
        <f>IF(D19="","",VLOOKUP(B19,Data!$B$5:$L$439,2,FALSE))</f>
        <v>#N/A</v>
      </c>
      <c r="D19" s="620">
        <v>1</v>
      </c>
      <c r="E19" s="675" t="s">
        <v>999</v>
      </c>
      <c r="F19" s="615" t="e">
        <f>IF(D19="","",VLOOKUP(B19,Data!$B$5:$L$439,11,FALSE))</f>
        <v>#N/A</v>
      </c>
      <c r="G19" s="621" t="e">
        <f t="shared" ref="G19:G25" si="0">IF(D19&gt;0,D19*F19,"-")</f>
        <v>#N/A</v>
      </c>
      <c r="H19" s="616" t="e">
        <f>IF(D19="","",VLOOKUP(B19,Data!$B$5:$D$439,3,FALSE))</f>
        <v>#N/A</v>
      </c>
      <c r="I19" s="617" t="e">
        <f>IF(D19="","",VLOOKUP(B19,Data!$B$5:$M$439,12,FALSE))</f>
        <v>#N/A</v>
      </c>
      <c r="J19" s="622" t="s">
        <v>974</v>
      </c>
      <c r="K19" s="618" t="e">
        <f>IF(D19="","",VLOOKUP(B19,Data!$B$5:$E$439,4,FALSE)*D19)</f>
        <v>#N/A</v>
      </c>
      <c r="L19" s="623" t="e">
        <f>IF(D19="","",VLOOKUP(B19,Data!$B$5:$F$439,5,FALSE)*D19)</f>
        <v>#N/A</v>
      </c>
      <c r="M19" s="621"/>
      <c r="N19" s="670"/>
      <c r="O19" s="624"/>
      <c r="P19" s="671"/>
      <c r="Q19" s="671"/>
      <c r="R19" s="624"/>
      <c r="S19" s="624"/>
      <c r="T19" s="624"/>
      <c r="U19" s="619" t="e">
        <f>IF(D19="","",VLOOKUP(B19,Data!$B$5:$J$439,9,FALSE)*D19)</f>
        <v>#N/A</v>
      </c>
      <c r="V19" s="619" t="e">
        <f>IF(D19="","",VLOOKUP(B19,Data!$B$5:$J$439,9,FALSE)*D19)</f>
        <v>#N/A</v>
      </c>
      <c r="W19" s="592"/>
      <c r="X19" s="592"/>
      <c r="Y19" s="592"/>
      <c r="Z19" s="592"/>
    </row>
    <row r="20" spans="1:26" s="625" customFormat="1" ht="20" customHeight="1">
      <c r="A20" s="614">
        <v>2</v>
      </c>
      <c r="B20" s="677" t="s">
        <v>379</v>
      </c>
      <c r="C20" s="673" t="e">
        <f>IF(D20="","",VLOOKUP(B20,Data!$B$5:$L$439,2,FALSE))</f>
        <v>#N/A</v>
      </c>
      <c r="D20" s="620">
        <v>1</v>
      </c>
      <c r="E20" s="675"/>
      <c r="F20" s="615" t="e">
        <f>IF(D20="","",VLOOKUP(B20,Data!$B$5:$L$439,11,FALSE))</f>
        <v>#N/A</v>
      </c>
      <c r="G20" s="621" t="e">
        <f>IF(D20&gt;0,D20*F20,"-")</f>
        <v>#N/A</v>
      </c>
      <c r="H20" s="616" t="e">
        <f>IF(D20="","",VLOOKUP(B20,Data!$B$5:$D$439,3,FALSE))</f>
        <v>#N/A</v>
      </c>
      <c r="I20" s="617" t="e">
        <f>IF(D20="","",VLOOKUP(B20,Data!$B$5:$M$439,12,FALSE))</f>
        <v>#N/A</v>
      </c>
      <c r="J20" s="622" t="s">
        <v>974</v>
      </c>
      <c r="K20" s="618" t="e">
        <f>IF(D20="","",VLOOKUP(B20,Data!$B$5:$E$439,4,FALSE)*D20)</f>
        <v>#N/A</v>
      </c>
      <c r="L20" s="623" t="e">
        <f>IF(D20="","",VLOOKUP(B20,Data!$B$5:$F$439,5,FALSE)*D20)</f>
        <v>#N/A</v>
      </c>
      <c r="M20" s="621"/>
      <c r="N20" s="670"/>
      <c r="O20" s="624"/>
      <c r="P20" s="671"/>
      <c r="Q20" s="671"/>
      <c r="R20" s="624"/>
      <c r="S20" s="624"/>
      <c r="T20" s="624"/>
      <c r="U20" s="619" t="e">
        <f>IF(D20="","",VLOOKUP(B20,Data!$B$5:$J$439,9,FALSE)*D20)</f>
        <v>#N/A</v>
      </c>
      <c r="V20" s="619" t="e">
        <f>IF(D20="","",VLOOKUP(B20,Data!$B$5:$J$439,9,FALSE)*D20)</f>
        <v>#N/A</v>
      </c>
      <c r="W20" s="592"/>
      <c r="X20" s="592"/>
      <c r="Y20" s="592"/>
      <c r="Z20" s="592"/>
    </row>
    <row r="21" spans="1:26" s="625" customFormat="1" ht="20" customHeight="1">
      <c r="A21" s="614">
        <v>3</v>
      </c>
      <c r="B21" s="677" t="s">
        <v>499</v>
      </c>
      <c r="C21" s="673" t="e">
        <f>IF(D21="","",VLOOKUP(B21,Data!$B$5:$L$439,2,FALSE))</f>
        <v>#N/A</v>
      </c>
      <c r="D21" s="620">
        <v>1</v>
      </c>
      <c r="E21" s="675" t="s">
        <v>1011</v>
      </c>
      <c r="F21" s="615" t="e">
        <f>IF(D21="","",VLOOKUP(B21,Data!$B$5:$L$439,11,FALSE))</f>
        <v>#N/A</v>
      </c>
      <c r="G21" s="621" t="e">
        <f>IF(D21&gt;0,D21*F21,"-")</f>
        <v>#N/A</v>
      </c>
      <c r="H21" s="616" t="e">
        <f>IF(D21="","",VLOOKUP(B21,Data!$B$5:$D$439,3,FALSE))</f>
        <v>#N/A</v>
      </c>
      <c r="I21" s="617" t="e">
        <f>IF(D21="","",VLOOKUP(B21,Data!$B$5:$M$439,12,FALSE))</f>
        <v>#N/A</v>
      </c>
      <c r="J21" s="622" t="s">
        <v>974</v>
      </c>
      <c r="K21" s="618" t="e">
        <f>IF(D21="","",VLOOKUP(B21,Data!$B$5:$E$439,4,FALSE)*D21)</f>
        <v>#N/A</v>
      </c>
      <c r="L21" s="623" t="e">
        <f>IF(D21="","",VLOOKUP(B21,Data!$B$5:$F$439,5,FALSE)*D21)</f>
        <v>#N/A</v>
      </c>
      <c r="M21" s="621"/>
      <c r="N21" s="670"/>
      <c r="O21" s="624"/>
      <c r="P21" s="671"/>
      <c r="Q21" s="671"/>
      <c r="R21" s="624"/>
      <c r="S21" s="624"/>
      <c r="T21" s="624"/>
      <c r="U21" s="619" t="e">
        <f>IF(D21="","",VLOOKUP(B21,Data!$B$5:$J$439,9,FALSE)*D21)</f>
        <v>#N/A</v>
      </c>
      <c r="V21" s="619" t="e">
        <f>IF(D21="","",VLOOKUP(B21,Data!$B$5:$J$439,9,FALSE)*D21)</f>
        <v>#N/A</v>
      </c>
      <c r="W21" s="592"/>
      <c r="X21" s="592"/>
      <c r="Y21" s="592"/>
      <c r="Z21" s="592"/>
    </row>
    <row r="22" spans="1:26" s="625" customFormat="1" ht="20" customHeight="1">
      <c r="A22" s="614">
        <v>4</v>
      </c>
      <c r="B22" s="677" t="s">
        <v>264</v>
      </c>
      <c r="C22" s="673" t="str">
        <f>IF(D22="","",VLOOKUP(B22,Data!$B$5:$L$439,2,FALSE))</f>
        <v>WN67630</v>
      </c>
      <c r="D22" s="620">
        <v>1</v>
      </c>
      <c r="E22" s="675"/>
      <c r="F22" s="615">
        <f>IF(D22="","",VLOOKUP(B22,Data!$B$5:$L$439,11,FALSE))</f>
        <v>3082.41</v>
      </c>
      <c r="G22" s="621">
        <f t="shared" si="0"/>
        <v>3082.41</v>
      </c>
      <c r="H22" s="616" t="str">
        <f>IF(D22="","",VLOOKUP(B22,Data!$B$5:$D$439,3,FALSE))</f>
        <v>C/T</v>
      </c>
      <c r="I22" s="617" t="str">
        <f>IF(D22="","",VLOOKUP(B22,Data!$B$5:$M$439,12,FALSE))</f>
        <v>Indonesia</v>
      </c>
      <c r="J22" s="622" t="s">
        <v>974</v>
      </c>
      <c r="K22" s="618">
        <f>IF(D22="","",VLOOKUP(B22,Data!$B$5:$E$439,4,FALSE)*D22)</f>
        <v>262</v>
      </c>
      <c r="L22" s="623">
        <f>IF(D22="","",VLOOKUP(B22,Data!$B$5:$F$439,5,FALSE)*D22)</f>
        <v>242</v>
      </c>
      <c r="M22" s="621"/>
      <c r="N22" s="670"/>
      <c r="O22" s="624"/>
      <c r="P22" s="671"/>
      <c r="Q22" s="671"/>
      <c r="R22" s="624"/>
      <c r="S22" s="624"/>
      <c r="T22" s="624"/>
      <c r="U22" s="619">
        <f>IF(D22="","",VLOOKUP(B22,Data!$B$5:$J$439,9,FALSE)*D22)</f>
        <v>1.518</v>
      </c>
      <c r="V22" s="619">
        <f>IF(D22="","",VLOOKUP(B22,Data!$B$5:$J$439,9,FALSE)*D22)</f>
        <v>1.518</v>
      </c>
      <c r="W22" s="592"/>
      <c r="X22" s="592"/>
      <c r="Y22" s="592"/>
      <c r="Z22" s="592"/>
    </row>
    <row r="23" spans="1:26" s="625" customFormat="1" ht="20" customHeight="1">
      <c r="A23" s="614"/>
      <c r="B23" s="674" t="s">
        <v>992</v>
      </c>
      <c r="C23" s="673"/>
      <c r="D23" s="620"/>
      <c r="E23" s="676" t="s">
        <v>957</v>
      </c>
      <c r="F23" s="615"/>
      <c r="G23" s="621"/>
      <c r="H23" s="616"/>
      <c r="I23" s="617"/>
      <c r="J23" s="622"/>
      <c r="K23" s="618"/>
      <c r="L23" s="623"/>
      <c r="M23" s="621"/>
      <c r="N23" s="670"/>
      <c r="O23" s="624"/>
      <c r="P23" s="671"/>
      <c r="Q23" s="671"/>
      <c r="R23" s="624"/>
      <c r="S23" s="624"/>
      <c r="T23" s="624"/>
      <c r="U23" s="619"/>
      <c r="V23" s="619"/>
      <c r="W23" s="592"/>
      <c r="X23" s="592"/>
      <c r="Y23" s="592"/>
      <c r="Z23" s="592"/>
    </row>
    <row r="24" spans="1:26" s="625" customFormat="1" ht="20" customHeight="1">
      <c r="A24" s="614">
        <v>5</v>
      </c>
      <c r="B24" s="677" t="s">
        <v>354</v>
      </c>
      <c r="C24" s="673" t="str">
        <f>IF(D24="","",VLOOKUP(B24,Data!$B$5:$L$439,2,FALSE))</f>
        <v>VFV5540</v>
      </c>
      <c r="D24" s="620">
        <v>3</v>
      </c>
      <c r="E24" s="675"/>
      <c r="F24" s="615">
        <f>IF(D24="","",VLOOKUP(B24,Data!$B$5:$L$439,11,FALSE))</f>
        <v>4274.5</v>
      </c>
      <c r="G24" s="621">
        <f>IF(D24&gt;0,D24*F24,"-")</f>
        <v>12823.5</v>
      </c>
      <c r="H24" s="616" t="str">
        <f>IF(D24="","",VLOOKUP(B24,Data!$B$5:$D$439,3,FALSE))</f>
        <v>C/T</v>
      </c>
      <c r="I24" s="617" t="str">
        <f>IF(D24="","",VLOOKUP(B24,Data!$B$5:$M$439,12,FALSE))</f>
        <v>Indonesia</v>
      </c>
      <c r="J24" s="622" t="s">
        <v>991</v>
      </c>
      <c r="K24" s="618">
        <f>IF(D24="","",VLOOKUP(B24,Data!$B$5:$E$439,4,FALSE)*D24)</f>
        <v>915</v>
      </c>
      <c r="L24" s="623">
        <f>IF(D24="","",VLOOKUP(B24,Data!$B$5:$F$439,5,FALSE)*D24)</f>
        <v>786</v>
      </c>
      <c r="M24" s="621"/>
      <c r="N24" s="670"/>
      <c r="O24" s="624"/>
      <c r="P24" s="671"/>
      <c r="Q24" s="671"/>
      <c r="R24" s="624"/>
      <c r="S24" s="624"/>
      <c r="T24" s="624"/>
      <c r="U24" s="619">
        <f>IF(D24="","",VLOOKUP(B24,Data!$B$5:$J$439,9,FALSE)*D24)</f>
        <v>4.6020000000000003</v>
      </c>
      <c r="V24" s="619">
        <f>IF(D24="","",VLOOKUP(B24,Data!$B$5:$J$439,9,FALSE)*D24)</f>
        <v>4.6020000000000003</v>
      </c>
      <c r="W24" s="592"/>
      <c r="X24" s="592"/>
      <c r="Y24" s="592"/>
      <c r="Z24" s="592"/>
    </row>
    <row r="25" spans="1:26" s="625" customFormat="1" ht="20" customHeight="1">
      <c r="A25" s="614">
        <v>6</v>
      </c>
      <c r="B25" s="677" t="s">
        <v>398</v>
      </c>
      <c r="C25" s="673" t="str">
        <f>IF(D25="","",VLOOKUP(B25,Data!$B$5:$L$439,2,FALSE))</f>
        <v>VFV5580</v>
      </c>
      <c r="D25" s="636">
        <v>10</v>
      </c>
      <c r="E25" s="675"/>
      <c r="F25" s="615">
        <f>IF(D25="","",VLOOKUP(B25,Data!$B$5:$L$439,11,FALSE))</f>
        <v>4347.66</v>
      </c>
      <c r="G25" s="621">
        <f t="shared" si="0"/>
        <v>43476.6</v>
      </c>
      <c r="H25" s="616" t="str">
        <f>IF(D25="","",VLOOKUP(B25,Data!$B$5:$D$439,3,FALSE))</f>
        <v>C/T</v>
      </c>
      <c r="I25" s="617" t="str">
        <f>IF(D25="","",VLOOKUP(B25,Data!$B$5:$M$439,12,FALSE))</f>
        <v>Indonesia</v>
      </c>
      <c r="J25" s="622" t="s">
        <v>991</v>
      </c>
      <c r="K25" s="618">
        <f>IF(D25="","",VLOOKUP(B25,Data!$B$5:$E$439,4,FALSE)*D25)</f>
        <v>3180</v>
      </c>
      <c r="L25" s="623">
        <f>IF(D25="","",VLOOKUP(B25,Data!$B$5:$F$439,5,FALSE)*D25)</f>
        <v>2820</v>
      </c>
      <c r="M25" s="621"/>
      <c r="N25" s="670"/>
      <c r="O25" s="624"/>
      <c r="P25" s="671"/>
      <c r="Q25" s="671"/>
      <c r="R25" s="624"/>
      <c r="S25" s="624"/>
      <c r="T25" s="624"/>
      <c r="U25" s="619">
        <f>IF(D25="","",VLOOKUP(B25,Data!$B$5:$J$439,9,FALSE)*D25)</f>
        <v>18.060000000000002</v>
      </c>
      <c r="V25" s="619">
        <f>IF(D25="","",VLOOKUP(B25,Data!$B$5:$J$439,9,FALSE)*D25)</f>
        <v>18.060000000000002</v>
      </c>
      <c r="W25" s="592"/>
      <c r="X25" s="592"/>
      <c r="Y25" s="592"/>
      <c r="Z25" s="592"/>
    </row>
    <row r="26" spans="1:26" s="625" customFormat="1" ht="20" customHeight="1">
      <c r="A26" s="614">
        <v>7</v>
      </c>
      <c r="B26" s="677" t="s">
        <v>400</v>
      </c>
      <c r="C26" s="673" t="str">
        <f>IF(D26="","",VLOOKUP(B26,Data!$B$5:$L$439,2,FALSE))</f>
        <v>VFV5590</v>
      </c>
      <c r="D26" s="636">
        <v>4</v>
      </c>
      <c r="E26" s="667"/>
      <c r="F26" s="615">
        <f>IF(D26="","",VLOOKUP(B26,Data!$B$5:$L$439,11,FALSE))</f>
        <v>4347.5600000000004</v>
      </c>
      <c r="G26" s="621">
        <f>IF(D26&gt;0,D26*F26,"-")</f>
        <v>17390.240000000002</v>
      </c>
      <c r="H26" s="616" t="str">
        <f>IF(D26="","",VLOOKUP(B26,Data!$B$5:$D$439,3,FALSE))</f>
        <v>C/T</v>
      </c>
      <c r="I26" s="617" t="str">
        <f>IF(D26="","",VLOOKUP(B26,Data!$B$5:$M$439,12,FALSE))</f>
        <v>Indonesia</v>
      </c>
      <c r="J26" s="622" t="s">
        <v>991</v>
      </c>
      <c r="K26" s="618">
        <f>IF(D26="","",VLOOKUP(B26,Data!$B$5:$E$439,4,FALSE)*D26)</f>
        <v>1272</v>
      </c>
      <c r="L26" s="623">
        <f>IF(D26="","",VLOOKUP(B26,Data!$B$5:$F$439,5,FALSE)*D26)</f>
        <v>1128</v>
      </c>
      <c r="M26" s="621"/>
      <c r="N26" s="670"/>
      <c r="O26" s="624"/>
      <c r="P26" s="671"/>
      <c r="Q26" s="671"/>
      <c r="R26" s="624"/>
      <c r="S26" s="624"/>
      <c r="T26" s="624"/>
      <c r="U26" s="619">
        <f>IF(D26="","",VLOOKUP(B26,Data!$B$5:$J$439,9,FALSE)*D26)</f>
        <v>7.2240000000000002</v>
      </c>
      <c r="V26" s="619">
        <f>IF(D26="","",VLOOKUP(B26,Data!$B$5:$J$439,9,FALSE)*D26)</f>
        <v>7.2240000000000002</v>
      </c>
      <c r="W26" s="592"/>
      <c r="X26" s="592"/>
      <c r="Y26" s="592"/>
      <c r="Z26" s="592"/>
    </row>
    <row r="27" spans="1:26" s="625" customFormat="1" ht="20" customHeight="1">
      <c r="A27" s="614">
        <v>8</v>
      </c>
      <c r="B27" s="677" t="s">
        <v>501</v>
      </c>
      <c r="C27" s="673" t="e">
        <f>IF(D27="","",VLOOKUP(B27,Data!$B$5:$L$439,2,FALSE))</f>
        <v>#N/A</v>
      </c>
      <c r="D27" s="636">
        <v>1</v>
      </c>
      <c r="E27" s="676"/>
      <c r="F27" s="615" t="e">
        <f>IF(D27="","",VLOOKUP(B27,Data!$B$5:$L$439,11,FALSE))</f>
        <v>#N/A</v>
      </c>
      <c r="G27" s="621" t="e">
        <f>IF(D27&gt;0,D27*F27,"-")</f>
        <v>#N/A</v>
      </c>
      <c r="H27" s="616" t="e">
        <f>IF(D27="","",VLOOKUP(B27,Data!$B$5:$D$439,3,FALSE))</f>
        <v>#N/A</v>
      </c>
      <c r="I27" s="617" t="e">
        <f>IF(D27="","",VLOOKUP(B27,Data!$B$5:$M$439,12,FALSE))</f>
        <v>#N/A</v>
      </c>
      <c r="J27" s="622" t="s">
        <v>991</v>
      </c>
      <c r="K27" s="618" t="e">
        <f>IF(D27="","",VLOOKUP(B27,Data!$B$5:$E$439,4,FALSE)*D27)</f>
        <v>#N/A</v>
      </c>
      <c r="L27" s="623" t="e">
        <f>IF(D27="","",VLOOKUP(B27,Data!$B$5:$F$439,5,FALSE)*D27)</f>
        <v>#N/A</v>
      </c>
      <c r="M27" s="621"/>
      <c r="N27" s="670"/>
      <c r="O27" s="624"/>
      <c r="P27" s="671"/>
      <c r="Q27" s="671"/>
      <c r="R27" s="624"/>
      <c r="S27" s="624"/>
      <c r="T27" s="624"/>
      <c r="U27" s="619" t="e">
        <f>IF(D27="","",VLOOKUP(B27,Data!$B$5:$J$439,9,FALSE)*D27)</f>
        <v>#N/A</v>
      </c>
      <c r="V27" s="619" t="e">
        <f>IF(D27="","",VLOOKUP(B27,Data!$B$5:$J$439,9,FALSE)*D27)</f>
        <v>#N/A</v>
      </c>
      <c r="W27" s="592"/>
      <c r="X27" s="592"/>
      <c r="Y27" s="592"/>
      <c r="Z27" s="592"/>
    </row>
    <row r="28" spans="1:26" s="625" customFormat="1" ht="20" customHeight="1">
      <c r="A28" s="614">
        <v>9</v>
      </c>
      <c r="B28" s="677" t="s">
        <v>660</v>
      </c>
      <c r="C28" s="673" t="str">
        <f>IF(D28="","",VLOOKUP(B28,Data!$B$5:$L$439,2,FALSE))</f>
        <v>VAN1280</v>
      </c>
      <c r="D28" s="703">
        <v>22</v>
      </c>
      <c r="E28" s="676"/>
      <c r="F28" s="615">
        <f>IF(D28="","",VLOOKUP(B28,Data!$B$5:$L$439,11,FALSE))</f>
        <v>2162.66</v>
      </c>
      <c r="G28" s="621">
        <f>IF(D28&gt;0,D28*F28,"-")</f>
        <v>47578.52</v>
      </c>
      <c r="H28" s="616" t="str">
        <f>IF(D28="","",VLOOKUP(B28,Data!$B$5:$D$439,3,FALSE))</f>
        <v>C/T</v>
      </c>
      <c r="I28" s="617" t="str">
        <f>IF(D28="","",VLOOKUP(B28,Data!$B$5:$M$439,12,FALSE))</f>
        <v>Indonesia</v>
      </c>
      <c r="J28" s="622" t="s">
        <v>991</v>
      </c>
      <c r="K28" s="618">
        <f>IF(D28="","",VLOOKUP(B28,Data!$B$5:$E$439,4,FALSE)*D28)</f>
        <v>5764</v>
      </c>
      <c r="L28" s="623">
        <f>IF(D28="","",VLOOKUP(B28,Data!$B$5:$F$439,5,FALSE)*D28)</f>
        <v>5214</v>
      </c>
      <c r="M28" s="621"/>
      <c r="N28" s="670"/>
      <c r="O28" s="624"/>
      <c r="P28" s="671"/>
      <c r="Q28" s="671"/>
      <c r="R28" s="624"/>
      <c r="S28" s="624"/>
      <c r="T28" s="624"/>
      <c r="U28" s="619">
        <f>IF(D28="","",VLOOKUP(B28,Data!$B$5:$J$439,9,FALSE)*D28)</f>
        <v>32.735999999999997</v>
      </c>
      <c r="V28" s="619">
        <f>IF(D28="","",VLOOKUP(B28,Data!$B$5:$J$439,9,FALSE)*D28)</f>
        <v>32.735999999999997</v>
      </c>
      <c r="W28" s="592"/>
      <c r="X28" s="592"/>
      <c r="Y28" s="592"/>
      <c r="Z28" s="592"/>
    </row>
    <row r="29" spans="1:26" s="625" customFormat="1" ht="20" customHeight="1">
      <c r="A29" s="614">
        <v>10</v>
      </c>
      <c r="B29" s="677" t="s">
        <v>661</v>
      </c>
      <c r="C29" s="673" t="str">
        <f>IF(D29="","",VLOOKUP(B29,Data!$B$5:$L$439,2,FALSE))</f>
        <v>VAN1290</v>
      </c>
      <c r="D29" s="636">
        <v>23</v>
      </c>
      <c r="E29" s="676"/>
      <c r="F29" s="615">
        <f>IF(D29="","",VLOOKUP(B29,Data!$B$5:$L$439,11,FALSE))</f>
        <v>2162.66</v>
      </c>
      <c r="G29" s="621">
        <f>IF(D29&gt;0,D29*F29,"-")</f>
        <v>49741.179999999993</v>
      </c>
      <c r="H29" s="616" t="str">
        <f>IF(D29="","",VLOOKUP(B29,Data!$B$5:$D$439,3,FALSE))</f>
        <v>C/T</v>
      </c>
      <c r="I29" s="617" t="str">
        <f>IF(D29="","",VLOOKUP(B29,Data!$B$5:$M$439,12,FALSE))</f>
        <v>Indonesia</v>
      </c>
      <c r="J29" s="622" t="s">
        <v>991</v>
      </c>
      <c r="K29" s="618">
        <f>IF(D29="","",VLOOKUP(B29,Data!$B$5:$E$439,4,FALSE)*D29)</f>
        <v>6026</v>
      </c>
      <c r="L29" s="623">
        <f>IF(D29="","",VLOOKUP(B29,Data!$B$5:$F$439,5,FALSE)*D29)</f>
        <v>5451</v>
      </c>
      <c r="M29" s="621"/>
      <c r="N29" s="670"/>
      <c r="O29" s="624"/>
      <c r="P29" s="671"/>
      <c r="Q29" s="671"/>
      <c r="R29" s="624"/>
      <c r="S29" s="624"/>
      <c r="T29" s="624"/>
      <c r="U29" s="619">
        <f>IF(D29="","",VLOOKUP(B29,Data!$B$5:$J$439,9,FALSE)*D29)</f>
        <v>34.223999999999997</v>
      </c>
      <c r="V29" s="619">
        <f>IF(D29="","",VLOOKUP(B29,Data!$B$5:$J$439,9,FALSE)*D29)</f>
        <v>34.223999999999997</v>
      </c>
      <c r="W29" s="592"/>
      <c r="X29" s="592"/>
      <c r="Y29" s="592"/>
      <c r="Z29" s="592"/>
    </row>
    <row r="30" spans="1:26" s="625" customFormat="1" ht="20" customHeight="1">
      <c r="A30" s="614"/>
      <c r="B30" s="677"/>
      <c r="C30" s="673" t="str">
        <f>IF(D30="","",VLOOKUP(B30,Data!$B$5:$L$439,2,FALSE))</f>
        <v/>
      </c>
      <c r="D30" s="636"/>
      <c r="E30" s="676"/>
      <c r="F30" s="615" t="str">
        <f>IF(D30="","",VLOOKUP(B30,Data!$B$5:$L$439,11,FALSE))</f>
        <v/>
      </c>
      <c r="G30" s="621" t="str">
        <f>IF(D30&gt;0,D30*F30,"-")</f>
        <v>-</v>
      </c>
      <c r="H30" s="616" t="str">
        <f>IF(D30="","",VLOOKUP(B30,Data!$B$5:$D$439,3,FALSE))</f>
        <v/>
      </c>
      <c r="I30" s="617" t="str">
        <f>IF(D30="","",VLOOKUP(B30,Data!$B$5:$M$439,12,FALSE))</f>
        <v/>
      </c>
      <c r="J30" s="622"/>
      <c r="K30" s="618" t="str">
        <f>IF(D30="","",VLOOKUP(B30,Data!$B$5:$E$439,4,FALSE)*D30)</f>
        <v/>
      </c>
      <c r="L30" s="623" t="str">
        <f>IF(D30="","",VLOOKUP(B30,Data!$B$5:$F$439,5,FALSE)*D30)</f>
        <v/>
      </c>
      <c r="M30" s="621"/>
      <c r="N30" s="670"/>
      <c r="O30" s="624"/>
      <c r="P30" s="671"/>
      <c r="Q30" s="671"/>
      <c r="R30" s="624"/>
      <c r="S30" s="624"/>
      <c r="T30" s="624"/>
      <c r="U30" s="619" t="str">
        <f>IF(D30="","",VLOOKUP(B30,Data!$B$5:$J$439,9,FALSE)*D30)</f>
        <v/>
      </c>
      <c r="V30" s="619" t="str">
        <f>IF(D30="","",VLOOKUP(B30,Data!$B$5:$J$439,9,FALSE)*D30)</f>
        <v/>
      </c>
      <c r="W30" s="592"/>
      <c r="X30" s="592"/>
      <c r="Y30" s="592"/>
      <c r="Z30" s="592"/>
    </row>
    <row r="31" spans="1:26" s="625" customFormat="1" ht="23" customHeight="1">
      <c r="A31" s="614"/>
      <c r="B31" s="680"/>
      <c r="C31" s="623" t="str">
        <f>IF(D31="","",VLOOKUP(B31,Data!$B$5:$L$439,2,FALSE))</f>
        <v/>
      </c>
      <c r="D31" s="636"/>
      <c r="E31" s="626"/>
      <c r="F31" s="630"/>
      <c r="G31" s="630"/>
      <c r="H31" s="630"/>
      <c r="I31" s="626"/>
      <c r="J31" s="626"/>
      <c r="K31" s="630"/>
      <c r="L31" s="630"/>
      <c r="M31" s="630"/>
      <c r="N31" s="631"/>
      <c r="O31" s="632"/>
      <c r="P31" s="633"/>
      <c r="Q31" s="632"/>
      <c r="R31" s="632"/>
      <c r="S31" s="633"/>
      <c r="T31" s="634"/>
      <c r="U31" s="633"/>
      <c r="V31" s="635"/>
      <c r="Y31" s="592"/>
    </row>
    <row r="32" spans="1:26" s="625" customFormat="1" ht="20" customHeight="1">
      <c r="A32" s="614"/>
      <c r="B32" s="1053" t="s">
        <v>1014</v>
      </c>
      <c r="C32" s="1054"/>
      <c r="D32" s="666">
        <f>SUM(D18:D30)</f>
        <v>67</v>
      </c>
      <c r="E32" s="627"/>
      <c r="F32" s="628"/>
      <c r="G32" s="628" t="e">
        <f>SUM(G18:G31)</f>
        <v>#N/A</v>
      </c>
      <c r="H32" s="626"/>
      <c r="I32" s="626"/>
      <c r="J32" s="626"/>
      <c r="K32" s="628" t="e">
        <f>SUM(K18:K30)</f>
        <v>#N/A</v>
      </c>
      <c r="L32" s="628" t="e">
        <f>SUM(L18:L30)</f>
        <v>#N/A</v>
      </c>
      <c r="M32" s="628"/>
      <c r="N32" s="628"/>
      <c r="O32" s="628">
        <f>SUM(O16:O31)</f>
        <v>0</v>
      </c>
      <c r="P32" s="628"/>
      <c r="Q32" s="628"/>
      <c r="R32" s="628"/>
      <c r="S32" s="628"/>
      <c r="T32" s="628"/>
      <c r="U32" s="628"/>
      <c r="V32" s="629" t="e">
        <f>SUM(V18:V30)</f>
        <v>#N/A</v>
      </c>
      <c r="Y32" s="592"/>
    </row>
    <row r="33" spans="1:22" ht="20" customHeight="1">
      <c r="A33" s="614"/>
      <c r="B33" s="1055"/>
      <c r="C33" s="1056"/>
      <c r="D33" s="664"/>
      <c r="E33" s="644"/>
      <c r="F33" s="607" t="s">
        <v>534</v>
      </c>
      <c r="G33" s="604"/>
      <c r="H33" s="663"/>
      <c r="I33" s="663"/>
      <c r="J33" s="663"/>
      <c r="K33" s="608"/>
      <c r="L33" s="604"/>
      <c r="M33" s="646"/>
      <c r="N33" s="645"/>
      <c r="O33" s="645"/>
      <c r="P33" s="645"/>
      <c r="Q33" s="645"/>
      <c r="R33" s="645"/>
      <c r="S33" s="645"/>
      <c r="T33" s="646"/>
      <c r="U33" s="646"/>
      <c r="V33" s="606"/>
    </row>
    <row r="34" spans="1:22" ht="13">
      <c r="A34" s="540" t="s">
        <v>527</v>
      </c>
      <c r="B34" s="541"/>
      <c r="C34" s="536"/>
      <c r="D34" s="665" t="s">
        <v>82</v>
      </c>
      <c r="E34" s="640"/>
      <c r="F34" s="569" t="s">
        <v>83</v>
      </c>
      <c r="G34" s="571"/>
      <c r="H34" s="642" t="s">
        <v>84</v>
      </c>
      <c r="I34" s="653"/>
      <c r="J34" s="599" t="s">
        <v>85</v>
      </c>
      <c r="K34" s="599"/>
      <c r="L34" s="1057" t="s">
        <v>86</v>
      </c>
      <c r="M34" s="1058"/>
      <c r="N34" s="1058"/>
      <c r="O34" s="1058"/>
      <c r="P34" s="1058"/>
      <c r="Q34" s="1058"/>
      <c r="R34" s="1058"/>
      <c r="S34" s="1058"/>
      <c r="T34" s="1058"/>
      <c r="U34" s="1058"/>
      <c r="V34" s="1059"/>
    </row>
    <row r="35" spans="1:22" ht="13">
      <c r="A35" s="549" t="s">
        <v>528</v>
      </c>
      <c r="C35" s="561"/>
      <c r="D35" s="535" t="s">
        <v>88</v>
      </c>
      <c r="F35" s="1036"/>
      <c r="G35" s="1037"/>
      <c r="H35" s="549" t="s">
        <v>89</v>
      </c>
      <c r="I35" s="654"/>
      <c r="J35" s="601" t="s">
        <v>90</v>
      </c>
      <c r="K35" s="601"/>
      <c r="L35" s="597"/>
      <c r="V35" s="602"/>
    </row>
    <row r="36" spans="1:22">
      <c r="A36" s="549" t="s">
        <v>529</v>
      </c>
      <c r="C36" s="639"/>
      <c r="F36" s="1036"/>
      <c r="G36" s="1037"/>
      <c r="H36" s="549"/>
      <c r="I36" s="654"/>
      <c r="J36" s="601" t="s">
        <v>94</v>
      </c>
      <c r="K36" s="601"/>
      <c r="L36" s="597"/>
      <c r="V36" s="602"/>
    </row>
    <row r="37" spans="1:22">
      <c r="A37" s="644"/>
      <c r="B37" s="645"/>
      <c r="C37" s="655"/>
      <c r="D37" s="535" t="s">
        <v>95</v>
      </c>
      <c r="F37" s="609"/>
      <c r="G37" s="610"/>
      <c r="H37" s="549" t="s">
        <v>96</v>
      </c>
      <c r="I37" s="654"/>
      <c r="J37" s="601"/>
      <c r="K37" s="601"/>
      <c r="L37" s="597"/>
      <c r="V37" s="602"/>
    </row>
    <row r="38" spans="1:22" ht="13">
      <c r="A38" s="540" t="s">
        <v>97</v>
      </c>
      <c r="B38" s="640"/>
      <c r="C38" s="638"/>
      <c r="D38" s="535" t="s">
        <v>98</v>
      </c>
      <c r="F38" s="573" t="s">
        <v>99</v>
      </c>
      <c r="G38" s="572"/>
      <c r="H38" s="549" t="s">
        <v>89</v>
      </c>
      <c r="I38" s="654"/>
      <c r="J38" s="601" t="s">
        <v>100</v>
      </c>
      <c r="K38" s="601"/>
      <c r="L38" s="597"/>
      <c r="V38" s="602"/>
    </row>
    <row r="39" spans="1:22" ht="13">
      <c r="A39" s="549" t="s">
        <v>552</v>
      </c>
      <c r="C39" s="639"/>
      <c r="D39" s="535" t="s">
        <v>101</v>
      </c>
      <c r="F39" s="574"/>
      <c r="G39" s="611"/>
      <c r="H39" s="549" t="s">
        <v>102</v>
      </c>
      <c r="I39" s="654"/>
      <c r="J39" s="601" t="s">
        <v>530</v>
      </c>
      <c r="K39" s="601"/>
      <c r="L39" s="1060" t="s">
        <v>104</v>
      </c>
      <c r="M39" s="1061"/>
      <c r="N39" s="1061"/>
      <c r="O39" s="1061"/>
      <c r="P39" s="1061"/>
      <c r="Q39" s="1061"/>
      <c r="R39" s="1061"/>
      <c r="S39" s="1061"/>
      <c r="T39" s="1061"/>
      <c r="U39" s="1061"/>
      <c r="V39" s="1040"/>
    </row>
    <row r="40" spans="1:22">
      <c r="A40" s="644"/>
      <c r="B40" s="645"/>
      <c r="C40" s="646"/>
      <c r="D40" s="584"/>
      <c r="E40" s="645"/>
      <c r="F40" s="1046" t="s">
        <v>1010</v>
      </c>
      <c r="G40" s="1047"/>
      <c r="H40" s="1046" t="s">
        <v>1012</v>
      </c>
      <c r="I40" s="1047"/>
      <c r="J40" s="605" t="s">
        <v>105</v>
      </c>
      <c r="K40" s="605"/>
      <c r="L40" s="1050" t="s">
        <v>106</v>
      </c>
      <c r="M40" s="1051"/>
      <c r="N40" s="1051"/>
      <c r="O40" s="1051"/>
      <c r="P40" s="1051"/>
      <c r="Q40" s="1051"/>
      <c r="R40" s="1051"/>
      <c r="S40" s="1051"/>
      <c r="T40" s="1051"/>
      <c r="U40" s="1051"/>
      <c r="V40" s="1032"/>
    </row>
    <row r="46" spans="1:22" ht="34" customHeight="1"/>
    <row r="47" spans="1:22" ht="23.25" customHeight="1">
      <c r="A47" s="612" t="s">
        <v>947</v>
      </c>
      <c r="B47" s="593"/>
      <c r="C47" s="612" t="s">
        <v>603</v>
      </c>
      <c r="D47" s="592"/>
      <c r="F47" s="612" t="s">
        <v>941</v>
      </c>
      <c r="H47" s="612" t="s">
        <v>603</v>
      </c>
    </row>
    <row r="48" spans="1:22" ht="20">
      <c r="A48" s="612" t="s">
        <v>948</v>
      </c>
      <c r="B48" s="593"/>
      <c r="C48" s="612" t="s">
        <v>952</v>
      </c>
      <c r="D48" s="592"/>
      <c r="F48" s="612" t="s">
        <v>942</v>
      </c>
      <c r="H48" s="612" t="s">
        <v>952</v>
      </c>
    </row>
    <row r="49" spans="1:8" ht="20">
      <c r="A49" s="612" t="s">
        <v>949</v>
      </c>
      <c r="B49" s="593"/>
      <c r="C49" s="612" t="s">
        <v>952</v>
      </c>
      <c r="D49" s="592"/>
      <c r="F49" s="612" t="s">
        <v>943</v>
      </c>
      <c r="H49" s="612" t="s">
        <v>603</v>
      </c>
    </row>
    <row r="50" spans="1:8" ht="17.75" customHeight="1">
      <c r="A50" s="612" t="s">
        <v>950</v>
      </c>
      <c r="B50" s="593"/>
      <c r="C50" s="612" t="s">
        <v>603</v>
      </c>
      <c r="D50" s="592"/>
      <c r="F50" s="612" t="s">
        <v>944</v>
      </c>
      <c r="H50" s="612" t="s">
        <v>603</v>
      </c>
    </row>
    <row r="51" spans="1:8" ht="17.75" customHeight="1">
      <c r="A51" s="612" t="s">
        <v>951</v>
      </c>
      <c r="B51" s="593"/>
      <c r="C51" s="612" t="s">
        <v>603</v>
      </c>
      <c r="D51" s="592"/>
      <c r="F51" s="612" t="s">
        <v>946</v>
      </c>
      <c r="H51" s="612" t="s">
        <v>603</v>
      </c>
    </row>
    <row r="52" spans="1:8" ht="17.75" customHeight="1">
      <c r="F52" s="612" t="s">
        <v>945</v>
      </c>
      <c r="H52" s="612" t="s">
        <v>603</v>
      </c>
    </row>
    <row r="53" spans="1:8" ht="17.75" customHeight="1"/>
    <row r="54" spans="1:8" ht="17.75" customHeight="1"/>
  </sheetData>
  <mergeCells count="9">
    <mergeCell ref="F40:G40"/>
    <mergeCell ref="H40:I40"/>
    <mergeCell ref="L40:V40"/>
    <mergeCell ref="Q1:T1"/>
    <mergeCell ref="B32:C33"/>
    <mergeCell ref="L34:V34"/>
    <mergeCell ref="F35:G35"/>
    <mergeCell ref="F36:G36"/>
    <mergeCell ref="L39:V39"/>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Z51"/>
  <sheetViews>
    <sheetView topLeftCell="A7" zoomScale="70" zoomScaleNormal="70" zoomScaleSheetLayoutView="115" workbookViewId="0">
      <selection activeCell="G20" sqref="G20"/>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699"/>
      <c r="I10" s="700"/>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75"/>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660</v>
      </c>
      <c r="C19" s="673" t="str">
        <f>IF(D19="","",VLOOKUP(B19,Data!$B$5:$L$439,2,FALSE))</f>
        <v>VAN1280</v>
      </c>
      <c r="D19" s="620">
        <v>54</v>
      </c>
      <c r="E19" s="675" t="s">
        <v>999</v>
      </c>
      <c r="F19" s="615">
        <f>IF(D19="","",VLOOKUP(B19,Data!$B$5:$L$439,11,FALSE))</f>
        <v>2162.66</v>
      </c>
      <c r="G19" s="621">
        <f t="shared" ref="G19:G24" si="0">IF(D19&gt;0,D19*F19,"-")</f>
        <v>116783.63999999998</v>
      </c>
      <c r="H19" s="616" t="str">
        <f>IF(D19="","",VLOOKUP(B19,Data!$B$5:$D$439,3,FALSE))</f>
        <v>C/T</v>
      </c>
      <c r="I19" s="617" t="str">
        <f>IF(D19="","",VLOOKUP(B19,Data!$B$5:$M$439,12,FALSE))</f>
        <v>Indonesia</v>
      </c>
      <c r="J19" s="622" t="s">
        <v>991</v>
      </c>
      <c r="K19" s="618">
        <f>IF(D19="","",VLOOKUP(B19,Data!$B$5:$E$439,4,FALSE)*D19)</f>
        <v>14148</v>
      </c>
      <c r="L19" s="623">
        <f>IF(D19="","",VLOOKUP(B19,Data!$B$5:$F$439,5,FALSE)*D19)</f>
        <v>12798</v>
      </c>
      <c r="M19" s="621"/>
      <c r="N19" s="670"/>
      <c r="O19" s="624"/>
      <c r="P19" s="671"/>
      <c r="Q19" s="671"/>
      <c r="R19" s="624"/>
      <c r="S19" s="624"/>
      <c r="T19" s="624"/>
      <c r="U19" s="619">
        <f>IF(D19="","",VLOOKUP(B19,Data!$B$5:$J$439,9,FALSE)*D19)</f>
        <v>80.352000000000004</v>
      </c>
      <c r="V19" s="619">
        <f>IF(D19="","",VLOOKUP(B19,Data!$B$5:$J$439,9,FALSE)*D19)</f>
        <v>80.352000000000004</v>
      </c>
      <c r="W19" s="592"/>
      <c r="X19" s="592"/>
      <c r="Y19" s="592"/>
      <c r="Z19" s="592"/>
    </row>
    <row r="20" spans="1:26" s="625" customFormat="1" ht="20" customHeight="1">
      <c r="A20" s="614">
        <v>2</v>
      </c>
      <c r="B20" s="677" t="s">
        <v>661</v>
      </c>
      <c r="C20" s="673" t="str">
        <f>IF(D20="","",VLOOKUP(B20,Data!$B$5:$L$439,2,FALSE))</f>
        <v>VAN1290</v>
      </c>
      <c r="D20" s="620">
        <v>31</v>
      </c>
      <c r="E20" s="675"/>
      <c r="F20" s="615">
        <f>IF(D20="","",VLOOKUP(B20,Data!$B$5:$L$439,11,FALSE))</f>
        <v>2162.66</v>
      </c>
      <c r="G20" s="621">
        <f t="shared" si="0"/>
        <v>67042.459999999992</v>
      </c>
      <c r="H20" s="616" t="str">
        <f>IF(D20="","",VLOOKUP(B20,Data!$B$5:$D$439,3,FALSE))</f>
        <v>C/T</v>
      </c>
      <c r="I20" s="617" t="str">
        <f>IF(D20="","",VLOOKUP(B20,Data!$B$5:$M$439,12,FALSE))</f>
        <v>Indonesia</v>
      </c>
      <c r="J20" s="622" t="s">
        <v>991</v>
      </c>
      <c r="K20" s="618">
        <f>IF(D20="","",VLOOKUP(B20,Data!$B$5:$E$439,4,FALSE)*D20)</f>
        <v>8122</v>
      </c>
      <c r="L20" s="623">
        <f>IF(D20="","",VLOOKUP(B20,Data!$B$5:$F$439,5,FALSE)*D20)</f>
        <v>7347</v>
      </c>
      <c r="M20" s="621"/>
      <c r="N20" s="670"/>
      <c r="O20" s="624"/>
      <c r="P20" s="671"/>
      <c r="Q20" s="671"/>
      <c r="R20" s="624"/>
      <c r="S20" s="624"/>
      <c r="T20" s="624"/>
      <c r="U20" s="619">
        <f>IF(D20="","",VLOOKUP(B20,Data!$B$5:$J$439,9,FALSE)*D20)</f>
        <v>46.128</v>
      </c>
      <c r="V20" s="619">
        <f>IF(D20="","",VLOOKUP(B20,Data!$B$5:$J$439,9,FALSE)*D20)</f>
        <v>46.128</v>
      </c>
      <c r="W20" s="592"/>
      <c r="X20" s="592"/>
      <c r="Y20" s="592"/>
      <c r="Z20" s="592"/>
    </row>
    <row r="21" spans="1:26" s="625" customFormat="1" ht="20" customHeight="1">
      <c r="A21" s="614">
        <v>3</v>
      </c>
      <c r="B21" s="677" t="s">
        <v>933</v>
      </c>
      <c r="C21" s="673" t="str">
        <f>IF(D21="","",VLOOKUP(B21,Data!$B$5:$L$439,2,FALSE))</f>
        <v>VEH3640</v>
      </c>
      <c r="D21" s="620">
        <v>1</v>
      </c>
      <c r="E21" s="675" t="s">
        <v>526</v>
      </c>
      <c r="F21" s="615">
        <f>IF(D21="","",VLOOKUP(B21,Data!$B$5:$L$439,11,FALSE))</f>
        <v>2539.81</v>
      </c>
      <c r="G21" s="621">
        <f t="shared" si="0"/>
        <v>2539.81</v>
      </c>
      <c r="H21" s="616" t="str">
        <f>IF(D21="","",VLOOKUP(B21,Data!$B$5:$D$439,3,FALSE))</f>
        <v>C/T</v>
      </c>
      <c r="I21" s="617" t="str">
        <f>IF(D21="","",VLOOKUP(B21,Data!$B$5:$M$439,12,FALSE))</f>
        <v>Indonesia</v>
      </c>
      <c r="J21" s="622" t="s">
        <v>991</v>
      </c>
      <c r="K21" s="618">
        <f>IF(D21="","",VLOOKUP(B21,Data!$B$5:$E$439,4,FALSE)*D21)</f>
        <v>267</v>
      </c>
      <c r="L21" s="623">
        <f>IF(D21="","",VLOOKUP(B21,Data!$B$5:$F$439,5,FALSE)*D21)</f>
        <v>242</v>
      </c>
      <c r="M21" s="621"/>
      <c r="N21" s="670"/>
      <c r="O21" s="624"/>
      <c r="P21" s="671"/>
      <c r="Q21" s="671"/>
      <c r="R21" s="624"/>
      <c r="S21" s="624"/>
      <c r="T21" s="624"/>
      <c r="U21" s="619">
        <f>IF(D21="","",VLOOKUP(B21,Data!$B$5:$J$439,9,FALSE)*D21)</f>
        <v>1.488</v>
      </c>
      <c r="V21" s="619">
        <f>IF(D21="","",VLOOKUP(B21,Data!$B$5:$J$439,9,FALSE)*D21)</f>
        <v>1.488</v>
      </c>
      <c r="W21" s="592"/>
      <c r="X21" s="592"/>
      <c r="Y21" s="592"/>
      <c r="Z21" s="592"/>
    </row>
    <row r="22" spans="1:26" s="625" customFormat="1" ht="20" customHeight="1">
      <c r="A22" s="614">
        <v>4</v>
      </c>
      <c r="B22" s="677" t="s">
        <v>932</v>
      </c>
      <c r="C22" s="673" t="str">
        <f>IF(D22="","",VLOOKUP(B22,Data!$B$5:$L$439,2,FALSE))</f>
        <v>VEH3630</v>
      </c>
      <c r="D22" s="620">
        <v>1</v>
      </c>
      <c r="E22" s="676"/>
      <c r="F22" s="615">
        <f>IF(D22="","",VLOOKUP(B22,Data!$B$5:$L$439,11,FALSE))</f>
        <v>2539.81</v>
      </c>
      <c r="G22" s="621">
        <f t="shared" si="0"/>
        <v>2539.81</v>
      </c>
      <c r="H22" s="616" t="str">
        <f>IF(D22="","",VLOOKUP(B22,Data!$B$5:$D$439,3,FALSE))</f>
        <v>C/T</v>
      </c>
      <c r="I22" s="617" t="str">
        <f>IF(D22="","",VLOOKUP(B22,Data!$B$5:$M$439,12,FALSE))</f>
        <v>Indonesia</v>
      </c>
      <c r="J22" s="622" t="s">
        <v>991</v>
      </c>
      <c r="K22" s="618">
        <f>IF(D22="","",VLOOKUP(B22,Data!$B$5:$E$439,4,FALSE)*D22)</f>
        <v>267</v>
      </c>
      <c r="L22" s="623">
        <f>IF(D22="","",VLOOKUP(B22,Data!$B$5:$F$439,5,FALSE)*D22)</f>
        <v>242</v>
      </c>
      <c r="M22" s="621"/>
      <c r="N22" s="670"/>
      <c r="O22" s="624"/>
      <c r="P22" s="671"/>
      <c r="Q22" s="671"/>
      <c r="R22" s="624"/>
      <c r="S22" s="624"/>
      <c r="T22" s="624"/>
      <c r="U22" s="619">
        <f>IF(D22="","",VLOOKUP(B22,Data!$B$5:$J$439,9,FALSE)*D22)</f>
        <v>1.488</v>
      </c>
      <c r="V22" s="619">
        <f>IF(D22="","",VLOOKUP(B22,Data!$B$5:$J$439,9,FALSE)*D22)</f>
        <v>1.488</v>
      </c>
      <c r="W22" s="592"/>
      <c r="X22" s="592"/>
      <c r="Y22" s="592"/>
      <c r="Z22" s="592"/>
    </row>
    <row r="23" spans="1:26" s="625" customFormat="1" ht="20" customHeight="1">
      <c r="A23" s="614">
        <v>5</v>
      </c>
      <c r="B23" s="677" t="s">
        <v>264</v>
      </c>
      <c r="C23" s="673" t="str">
        <f>IF(D23="","",VLOOKUP(B23,Data!$B$5:$L$439,2,FALSE))</f>
        <v>WN67630</v>
      </c>
      <c r="D23" s="620">
        <v>1</v>
      </c>
      <c r="E23" s="676" t="s">
        <v>957</v>
      </c>
      <c r="F23" s="615">
        <f>IF(D23="","",VLOOKUP(B23,Data!$B$5:$L$439,11,FALSE))</f>
        <v>3082.41</v>
      </c>
      <c r="G23" s="621">
        <f t="shared" si="0"/>
        <v>3082.41</v>
      </c>
      <c r="H23" s="616" t="str">
        <f>IF(D23="","",VLOOKUP(B23,Data!$B$5:$D$439,3,FALSE))</f>
        <v>C/T</v>
      </c>
      <c r="I23" s="617" t="str">
        <f>IF(D23="","",VLOOKUP(B23,Data!$B$5:$M$439,12,FALSE))</f>
        <v>Indonesia</v>
      </c>
      <c r="J23" s="622" t="s">
        <v>991</v>
      </c>
      <c r="K23" s="618">
        <f>IF(D23="","",VLOOKUP(B23,Data!$B$5:$E$439,4,FALSE)*D23)</f>
        <v>262</v>
      </c>
      <c r="L23" s="623">
        <f>IF(D23="","",VLOOKUP(B23,Data!$B$5:$F$439,5,FALSE)*D23)</f>
        <v>242</v>
      </c>
      <c r="M23" s="621"/>
      <c r="N23" s="670"/>
      <c r="O23" s="624"/>
      <c r="P23" s="671"/>
      <c r="Q23" s="671"/>
      <c r="R23" s="624"/>
      <c r="S23" s="624"/>
      <c r="T23" s="624"/>
      <c r="U23" s="619">
        <f>IF(D23="","",VLOOKUP(B23,Data!$B$5:$J$439,9,FALSE)*D23)</f>
        <v>1.518</v>
      </c>
      <c r="V23" s="619">
        <f>IF(D23="","",VLOOKUP(B23,Data!$B$5:$J$439,9,FALSE)*D23)</f>
        <v>1.518</v>
      </c>
      <c r="W23" s="592"/>
      <c r="X23" s="592"/>
      <c r="Y23" s="592"/>
      <c r="Z23" s="592"/>
    </row>
    <row r="24" spans="1:26" s="625" customFormat="1" ht="20" customHeight="1">
      <c r="A24" s="614">
        <v>6</v>
      </c>
      <c r="B24" s="677" t="s">
        <v>258</v>
      </c>
      <c r="C24" s="673" t="e">
        <f>IF(D24="","",VLOOKUP(B24,Data!$B$5:$L$439,2,FALSE))</f>
        <v>#N/A</v>
      </c>
      <c r="D24" s="620">
        <v>1</v>
      </c>
      <c r="E24" s="675"/>
      <c r="F24" s="615" t="e">
        <f>IF(D24="","",VLOOKUP(B24,Data!$B$5:$L$439,11,FALSE))</f>
        <v>#N/A</v>
      </c>
      <c r="G24" s="621" t="e">
        <f t="shared" si="0"/>
        <v>#N/A</v>
      </c>
      <c r="H24" s="616" t="e">
        <f>IF(D24="","",VLOOKUP(B24,Data!$B$5:$D$439,3,FALSE))</f>
        <v>#N/A</v>
      </c>
      <c r="I24" s="617" t="e">
        <f>IF(D24="","",VLOOKUP(B24,Data!$B$5:$M$439,12,FALSE))</f>
        <v>#N/A</v>
      </c>
      <c r="J24" s="622" t="s">
        <v>991</v>
      </c>
      <c r="K24" s="618" t="e">
        <f>IF(D24="","",VLOOKUP(B24,Data!$B$5:$E$439,4,FALSE)*D24)</f>
        <v>#N/A</v>
      </c>
      <c r="L24" s="623" t="e">
        <f>IF(D24="","",VLOOKUP(B24,Data!$B$5:$F$439,5,FALSE)*D24)</f>
        <v>#N/A</v>
      </c>
      <c r="M24" s="621"/>
      <c r="N24" s="670"/>
      <c r="O24" s="624"/>
      <c r="P24" s="671"/>
      <c r="Q24" s="671"/>
      <c r="R24" s="624"/>
      <c r="S24" s="624"/>
      <c r="T24" s="624"/>
      <c r="U24" s="619" t="e">
        <f>IF(D24="","",VLOOKUP(B24,Data!$B$5:$J$439,9,FALSE)*D24)</f>
        <v>#N/A</v>
      </c>
      <c r="V24" s="619" t="e">
        <f>IF(D24="","",VLOOKUP(B24,Data!$B$5:$J$439,9,FALSE)*D24)</f>
        <v>#N/A</v>
      </c>
      <c r="W24" s="592"/>
      <c r="X24" s="592"/>
      <c r="Y24" s="592"/>
      <c r="Z24" s="592"/>
    </row>
    <row r="25" spans="1:26" s="625" customFormat="1" ht="20" customHeight="1">
      <c r="A25" s="614">
        <v>7</v>
      </c>
      <c r="B25" s="677" t="s">
        <v>260</v>
      </c>
      <c r="C25" s="673" t="str">
        <f>IF(D25="","",VLOOKUP(B25,Data!$B$5:$L$439,2,FALSE))</f>
        <v>WN67620</v>
      </c>
      <c r="D25" s="620">
        <v>1</v>
      </c>
      <c r="E25" s="667"/>
      <c r="F25" s="615">
        <f>IF(D25="","",VLOOKUP(B25,Data!$B$5:$L$439,11,FALSE))</f>
        <v>3081.99</v>
      </c>
      <c r="G25" s="621">
        <f>IF(D25&gt;0,D25*F25,"-")</f>
        <v>3081.99</v>
      </c>
      <c r="H25" s="616" t="str">
        <f>IF(D25="","",VLOOKUP(B25,Data!$B$5:$D$439,3,FALSE))</f>
        <v>C/T</v>
      </c>
      <c r="I25" s="617" t="str">
        <f>IF(D25="","",VLOOKUP(B25,Data!$B$5:$M$439,12,FALSE))</f>
        <v>Indonesia</v>
      </c>
      <c r="J25" s="622" t="s">
        <v>991</v>
      </c>
      <c r="K25" s="618">
        <f>IF(D25="","",VLOOKUP(B25,Data!$B$5:$E$439,4,FALSE)*D25)</f>
        <v>262</v>
      </c>
      <c r="L25" s="623">
        <f>IF(D25="","",VLOOKUP(B25,Data!$B$5:$F$439,5,FALSE)*D25)</f>
        <v>242</v>
      </c>
      <c r="M25" s="621"/>
      <c r="N25" s="670"/>
      <c r="O25" s="624"/>
      <c r="P25" s="671"/>
      <c r="Q25" s="671"/>
      <c r="R25" s="624"/>
      <c r="S25" s="624"/>
      <c r="T25" s="624"/>
      <c r="U25" s="619">
        <f>IF(D25="","",VLOOKUP(B25,Data!$B$5:$J$439,9,FALSE)*D25)</f>
        <v>1.518</v>
      </c>
      <c r="V25" s="619">
        <f>IF(D25="","",VLOOKUP(B25,Data!$B$5:$J$439,9,FALSE)*D25)</f>
        <v>1.518</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IF(D26&gt;0,D26*F26,"-")</f>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0" customHeight="1">
      <c r="A27" s="614"/>
      <c r="B27" s="677"/>
      <c r="C27" s="673" t="str">
        <f>IF(D27="","",VLOOKUP(B27,Data!$B$5:$L$439,2,FALSE))</f>
        <v/>
      </c>
      <c r="D27" s="636"/>
      <c r="E27" s="675"/>
      <c r="F27" s="615" t="str">
        <f>IF(D27="","",VLOOKUP(B27,Data!$B$5:$L$439,11,FALSE))</f>
        <v/>
      </c>
      <c r="G27" s="621" t="str">
        <f>IF(D27&gt;0,D27*F27,"-")</f>
        <v>-</v>
      </c>
      <c r="H27" s="616" t="str">
        <f>IF(D27="","",VLOOKUP(B27,Data!$B$5:$D$439,3,FALSE))</f>
        <v/>
      </c>
      <c r="I27" s="617" t="str">
        <f>IF(D27="","",VLOOKUP(B27,Data!$B$5:$M$439,12,FALSE))</f>
        <v/>
      </c>
      <c r="J27" s="622"/>
      <c r="K27" s="618" t="str">
        <f>IF(D27="","",VLOOKUP(B27,Data!$B$5:$E$439,4,FALSE)*D27)</f>
        <v/>
      </c>
      <c r="L27" s="623" t="str">
        <f>IF(D27="","",VLOOKUP(B27,Data!$B$5:$F$439,5,FALSE)*D27)</f>
        <v/>
      </c>
      <c r="M27" s="621"/>
      <c r="N27" s="670"/>
      <c r="O27" s="624"/>
      <c r="P27" s="671"/>
      <c r="Q27" s="671"/>
      <c r="R27" s="624"/>
      <c r="S27" s="624"/>
      <c r="T27" s="624"/>
      <c r="U27" s="619" t="str">
        <f>IF(D27="","",VLOOKUP(B27,Data!$B$5:$J$439,9,FALSE)*D27)</f>
        <v/>
      </c>
      <c r="V27" s="619" t="str">
        <f>IF(D27="","",VLOOKUP(B27,Data!$B$5:$J$439,9,FALSE)*D27)</f>
        <v/>
      </c>
      <c r="W27" s="592"/>
      <c r="X27" s="592"/>
      <c r="Y27" s="592"/>
      <c r="Z27" s="592"/>
    </row>
    <row r="28" spans="1:26" s="625" customFormat="1" ht="23" customHeight="1">
      <c r="A28" s="614"/>
      <c r="B28" s="680"/>
      <c r="C28" s="623" t="str">
        <f>IF(D28="","",VLOOKUP(B28,Data!$B$5:$L$439,2,FALSE))</f>
        <v/>
      </c>
      <c r="D28" s="636"/>
      <c r="E28" s="626"/>
      <c r="F28" s="630"/>
      <c r="G28" s="630"/>
      <c r="H28" s="630"/>
      <c r="I28" s="626"/>
      <c r="J28" s="626"/>
      <c r="K28" s="630"/>
      <c r="L28" s="630"/>
      <c r="M28" s="630"/>
      <c r="N28" s="631"/>
      <c r="O28" s="632"/>
      <c r="P28" s="633"/>
      <c r="Q28" s="632"/>
      <c r="R28" s="632"/>
      <c r="S28" s="633"/>
      <c r="T28" s="634"/>
      <c r="U28" s="633"/>
      <c r="V28" s="635"/>
      <c r="Y28" s="592"/>
    </row>
    <row r="29" spans="1:26" s="625" customFormat="1" ht="20" customHeight="1">
      <c r="A29" s="614"/>
      <c r="B29" s="1053" t="s">
        <v>1013</v>
      </c>
      <c r="C29" s="1054"/>
      <c r="D29" s="666">
        <f>SUM(D18:D27)</f>
        <v>90</v>
      </c>
      <c r="E29" s="627"/>
      <c r="F29" s="628"/>
      <c r="G29" s="628" t="e">
        <f>SUM(G18:G28)</f>
        <v>#N/A</v>
      </c>
      <c r="H29" s="626"/>
      <c r="I29" s="626"/>
      <c r="J29" s="626"/>
      <c r="K29" s="628" t="e">
        <f>SUM(K18:K27)</f>
        <v>#N/A</v>
      </c>
      <c r="L29" s="628" t="e">
        <f>SUM(L18:L27)</f>
        <v>#N/A</v>
      </c>
      <c r="M29" s="628"/>
      <c r="N29" s="628"/>
      <c r="O29" s="628">
        <f>SUM(O16:O28)</f>
        <v>0</v>
      </c>
      <c r="P29" s="628"/>
      <c r="Q29" s="628"/>
      <c r="R29" s="628"/>
      <c r="S29" s="628"/>
      <c r="T29" s="628"/>
      <c r="U29" s="628"/>
      <c r="V29" s="629" t="e">
        <f>SUM(V18:V27)</f>
        <v>#N/A</v>
      </c>
      <c r="Y29" s="592"/>
    </row>
    <row r="30" spans="1:26" ht="20" customHeight="1">
      <c r="A30" s="614"/>
      <c r="B30" s="1055"/>
      <c r="C30" s="1056"/>
      <c r="D30" s="664"/>
      <c r="E30" s="644"/>
      <c r="F30" s="607" t="s">
        <v>534</v>
      </c>
      <c r="G30" s="604"/>
      <c r="H30" s="663"/>
      <c r="I30" s="663"/>
      <c r="J30" s="663"/>
      <c r="K30" s="608"/>
      <c r="L30" s="604"/>
      <c r="M30" s="646"/>
      <c r="N30" s="645"/>
      <c r="O30" s="645"/>
      <c r="P30" s="645"/>
      <c r="Q30" s="645"/>
      <c r="R30" s="645"/>
      <c r="S30" s="645"/>
      <c r="T30" s="646"/>
      <c r="U30" s="646"/>
      <c r="V30" s="606"/>
    </row>
    <row r="31" spans="1:26" ht="13">
      <c r="A31" s="540" t="s">
        <v>527</v>
      </c>
      <c r="B31" s="541"/>
      <c r="C31" s="536"/>
      <c r="D31" s="665" t="s">
        <v>82</v>
      </c>
      <c r="E31" s="640"/>
      <c r="F31" s="569" t="s">
        <v>83</v>
      </c>
      <c r="G31" s="571"/>
      <c r="H31" s="642" t="s">
        <v>84</v>
      </c>
      <c r="I31" s="653"/>
      <c r="J31" s="599" t="s">
        <v>85</v>
      </c>
      <c r="K31" s="599"/>
      <c r="L31" s="1057" t="s">
        <v>86</v>
      </c>
      <c r="M31" s="1058"/>
      <c r="N31" s="1058"/>
      <c r="O31" s="1058"/>
      <c r="P31" s="1058"/>
      <c r="Q31" s="1058"/>
      <c r="R31" s="1058"/>
      <c r="S31" s="1058"/>
      <c r="T31" s="1058"/>
      <c r="U31" s="1058"/>
      <c r="V31" s="1059"/>
    </row>
    <row r="32" spans="1:26" ht="13">
      <c r="A32" s="549" t="s">
        <v>528</v>
      </c>
      <c r="C32" s="561"/>
      <c r="D32" s="535" t="s">
        <v>88</v>
      </c>
      <c r="F32" s="1036"/>
      <c r="G32" s="1037"/>
      <c r="H32" s="549" t="s">
        <v>89</v>
      </c>
      <c r="I32" s="654"/>
      <c r="J32" s="601" t="s">
        <v>90</v>
      </c>
      <c r="K32" s="601"/>
      <c r="L32" s="597"/>
      <c r="V32" s="602"/>
    </row>
    <row r="33" spans="1:22">
      <c r="A33" s="549" t="s">
        <v>529</v>
      </c>
      <c r="C33" s="639"/>
      <c r="F33" s="1036"/>
      <c r="G33" s="1037"/>
      <c r="H33" s="549"/>
      <c r="I33" s="654"/>
      <c r="J33" s="601" t="s">
        <v>94</v>
      </c>
      <c r="K33" s="601"/>
      <c r="L33" s="597"/>
      <c r="V33" s="602"/>
    </row>
    <row r="34" spans="1:22">
      <c r="A34" s="644"/>
      <c r="B34" s="645"/>
      <c r="C34" s="655"/>
      <c r="D34" s="535" t="s">
        <v>95</v>
      </c>
      <c r="F34" s="609"/>
      <c r="G34" s="610"/>
      <c r="H34" s="549" t="s">
        <v>96</v>
      </c>
      <c r="I34" s="654"/>
      <c r="J34" s="601"/>
      <c r="K34" s="601"/>
      <c r="L34" s="597"/>
      <c r="V34" s="602"/>
    </row>
    <row r="35" spans="1:22" ht="13">
      <c r="A35" s="540" t="s">
        <v>97</v>
      </c>
      <c r="B35" s="640"/>
      <c r="C35" s="638"/>
      <c r="D35" s="535" t="s">
        <v>98</v>
      </c>
      <c r="F35" s="573" t="s">
        <v>99</v>
      </c>
      <c r="G35" s="572"/>
      <c r="H35" s="549" t="s">
        <v>89</v>
      </c>
      <c r="I35" s="654"/>
      <c r="J35" s="601" t="s">
        <v>100</v>
      </c>
      <c r="K35" s="601"/>
      <c r="L35" s="597"/>
      <c r="V35" s="602"/>
    </row>
    <row r="36" spans="1:22" ht="13">
      <c r="A36" s="549" t="s">
        <v>552</v>
      </c>
      <c r="C36" s="639"/>
      <c r="D36" s="535" t="s">
        <v>101</v>
      </c>
      <c r="F36" s="574"/>
      <c r="G36" s="611"/>
      <c r="H36" s="549" t="s">
        <v>102</v>
      </c>
      <c r="I36" s="654"/>
      <c r="J36" s="601" t="s">
        <v>530</v>
      </c>
      <c r="K36" s="601"/>
      <c r="L36" s="1060" t="s">
        <v>104</v>
      </c>
      <c r="M36" s="1061"/>
      <c r="N36" s="1061"/>
      <c r="O36" s="1061"/>
      <c r="P36" s="1061"/>
      <c r="Q36" s="1061"/>
      <c r="R36" s="1061"/>
      <c r="S36" s="1061"/>
      <c r="T36" s="1061"/>
      <c r="U36" s="1061"/>
      <c r="V36" s="1040"/>
    </row>
    <row r="37" spans="1:22">
      <c r="A37" s="644"/>
      <c r="B37" s="645"/>
      <c r="C37" s="646"/>
      <c r="D37" s="584"/>
      <c r="E37" s="645"/>
      <c r="F37" s="1046" t="s">
        <v>1010</v>
      </c>
      <c r="G37" s="1047"/>
      <c r="H37" s="1046" t="s">
        <v>1012</v>
      </c>
      <c r="I37" s="1047"/>
      <c r="J37" s="605" t="s">
        <v>105</v>
      </c>
      <c r="K37" s="605"/>
      <c r="L37" s="1050" t="s">
        <v>106</v>
      </c>
      <c r="M37" s="1051"/>
      <c r="N37" s="1051"/>
      <c r="O37" s="1051"/>
      <c r="P37" s="1051"/>
      <c r="Q37" s="1051"/>
      <c r="R37" s="1051"/>
      <c r="S37" s="1051"/>
      <c r="T37" s="1051"/>
      <c r="U37" s="1051"/>
      <c r="V37" s="1032"/>
    </row>
    <row r="43" spans="1:22" ht="34" customHeight="1"/>
    <row r="44" spans="1:22" ht="23.25" customHeight="1">
      <c r="A44" s="612" t="s">
        <v>947</v>
      </c>
      <c r="B44" s="593"/>
      <c r="C44" s="612" t="s">
        <v>603</v>
      </c>
      <c r="D44" s="592"/>
      <c r="F44" s="612" t="s">
        <v>941</v>
      </c>
      <c r="H44" s="612" t="s">
        <v>603</v>
      </c>
    </row>
    <row r="45" spans="1:22" ht="20">
      <c r="A45" s="612" t="s">
        <v>948</v>
      </c>
      <c r="B45" s="593"/>
      <c r="C45" s="612" t="s">
        <v>952</v>
      </c>
      <c r="D45" s="592"/>
      <c r="F45" s="612" t="s">
        <v>942</v>
      </c>
      <c r="H45" s="612" t="s">
        <v>952</v>
      </c>
    </row>
    <row r="46" spans="1:22" ht="20">
      <c r="A46" s="612" t="s">
        <v>949</v>
      </c>
      <c r="B46" s="593"/>
      <c r="C46" s="612" t="s">
        <v>952</v>
      </c>
      <c r="D46" s="592"/>
      <c r="F46" s="612" t="s">
        <v>943</v>
      </c>
      <c r="H46" s="612" t="s">
        <v>603</v>
      </c>
    </row>
    <row r="47" spans="1:22" ht="17.75" customHeight="1">
      <c r="A47" s="612" t="s">
        <v>950</v>
      </c>
      <c r="B47" s="593"/>
      <c r="C47" s="612" t="s">
        <v>603</v>
      </c>
      <c r="D47" s="592"/>
      <c r="F47" s="612" t="s">
        <v>944</v>
      </c>
      <c r="H47" s="612" t="s">
        <v>603</v>
      </c>
    </row>
    <row r="48" spans="1:22" ht="17.75" customHeight="1">
      <c r="A48" s="612" t="s">
        <v>951</v>
      </c>
      <c r="B48" s="593"/>
      <c r="C48" s="612" t="s">
        <v>603</v>
      </c>
      <c r="D48" s="592"/>
      <c r="F48" s="612" t="s">
        <v>946</v>
      </c>
      <c r="H48" s="612" t="s">
        <v>603</v>
      </c>
    </row>
    <row r="49" spans="6:8" ht="17.75" customHeight="1">
      <c r="F49" s="612" t="s">
        <v>945</v>
      </c>
      <c r="H49" s="612" t="s">
        <v>603</v>
      </c>
    </row>
    <row r="50" spans="6:8" ht="17.75" customHeight="1"/>
    <row r="51" spans="6:8" ht="17.75" customHeight="1"/>
  </sheetData>
  <mergeCells count="9">
    <mergeCell ref="F37:G37"/>
    <mergeCell ref="H37:I37"/>
    <mergeCell ref="L37:V37"/>
    <mergeCell ref="Q1:T1"/>
    <mergeCell ref="B29:C30"/>
    <mergeCell ref="L31:V31"/>
    <mergeCell ref="F32:G32"/>
    <mergeCell ref="F33:G33"/>
    <mergeCell ref="L36:V36"/>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Z50"/>
  <sheetViews>
    <sheetView topLeftCell="A13" zoomScale="70" zoomScaleNormal="70" zoomScaleSheetLayoutView="115" workbookViewId="0">
      <selection activeCell="J25" sqref="J25"/>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701"/>
      <c r="I10" s="702"/>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75"/>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354</v>
      </c>
      <c r="C19" s="673" t="str">
        <f>IF(D19="","",VLOOKUP(B19,Data!$B$5:$L$439,2,FALSE))</f>
        <v>VFV5540</v>
      </c>
      <c r="D19" s="620">
        <v>4</v>
      </c>
      <c r="E19" s="675" t="s">
        <v>999</v>
      </c>
      <c r="F19" s="615">
        <f>IF(D19="","",VLOOKUP(B19,Data!$B$5:$L$439,11,FALSE))</f>
        <v>4274.5</v>
      </c>
      <c r="G19" s="621">
        <f t="shared" ref="G19:G24" si="0">IF(D19&gt;0,D19*F19,"-")</f>
        <v>17098</v>
      </c>
      <c r="H19" s="616" t="str">
        <f>IF(D19="","",VLOOKUP(B19,Data!$B$5:$D$439,3,FALSE))</f>
        <v>C/T</v>
      </c>
      <c r="I19" s="617" t="str">
        <f>IF(D19="","",VLOOKUP(B19,Data!$B$5:$M$439,12,FALSE))</f>
        <v>Indonesia</v>
      </c>
      <c r="J19" s="622" t="s">
        <v>991</v>
      </c>
      <c r="K19" s="618">
        <f>IF(D19="","",VLOOKUP(B19,Data!$B$5:$E$439,4,FALSE)*D19)</f>
        <v>1220</v>
      </c>
      <c r="L19" s="623">
        <f>IF(D19="","",VLOOKUP(B19,Data!$B$5:$F$439,5,FALSE)*D19)</f>
        <v>1048</v>
      </c>
      <c r="M19" s="621"/>
      <c r="N19" s="670"/>
      <c r="O19" s="624"/>
      <c r="P19" s="671"/>
      <c r="Q19" s="671"/>
      <c r="R19" s="624"/>
      <c r="S19" s="624"/>
      <c r="T19" s="624"/>
      <c r="U19" s="619">
        <f>IF(D19="","",VLOOKUP(B19,Data!$B$5:$J$439,9,FALSE)*D19)</f>
        <v>6.1360000000000001</v>
      </c>
      <c r="V19" s="619">
        <f>IF(D19="","",VLOOKUP(B19,Data!$B$5:$J$439,9,FALSE)*D19)</f>
        <v>6.1360000000000001</v>
      </c>
      <c r="W19" s="592"/>
      <c r="X19" s="592"/>
      <c r="Y19" s="592"/>
      <c r="Z19" s="592"/>
    </row>
    <row r="20" spans="1:26" s="625" customFormat="1" ht="20" customHeight="1">
      <c r="A20" s="614">
        <v>2</v>
      </c>
      <c r="B20" s="677" t="s">
        <v>358</v>
      </c>
      <c r="C20" s="673" t="str">
        <f>IF(D20="","",VLOOKUP(B20,Data!$B$5:$L$439,2,FALSE))</f>
        <v>VFV5550</v>
      </c>
      <c r="D20" s="620">
        <v>7</v>
      </c>
      <c r="E20" s="675"/>
      <c r="F20" s="615">
        <f>IF(D20="","",VLOOKUP(B20,Data!$B$5:$L$439,11,FALSE))</f>
        <v>4274.57</v>
      </c>
      <c r="G20" s="621">
        <f t="shared" si="0"/>
        <v>29921.989999999998</v>
      </c>
      <c r="H20" s="616" t="str">
        <f>IF(D20="","",VLOOKUP(B20,Data!$B$5:$D$439,3,FALSE))</f>
        <v>C/T</v>
      </c>
      <c r="I20" s="617" t="str">
        <f>IF(D20="","",VLOOKUP(B20,Data!$B$5:$M$439,12,FALSE))</f>
        <v>Indonesia</v>
      </c>
      <c r="J20" s="622" t="s">
        <v>991</v>
      </c>
      <c r="K20" s="618">
        <f>IF(D20="","",VLOOKUP(B20,Data!$B$5:$E$439,4,FALSE)*D20)</f>
        <v>2135</v>
      </c>
      <c r="L20" s="623">
        <f>IF(D20="","",VLOOKUP(B20,Data!$B$5:$F$439,5,FALSE)*D20)</f>
        <v>1834</v>
      </c>
      <c r="M20" s="621"/>
      <c r="N20" s="670"/>
      <c r="O20" s="624"/>
      <c r="P20" s="671"/>
      <c r="Q20" s="671"/>
      <c r="R20" s="624"/>
      <c r="S20" s="624"/>
      <c r="T20" s="624"/>
      <c r="U20" s="619">
        <f>IF(D20="","",VLOOKUP(B20,Data!$B$5:$J$439,9,FALSE)*D20)</f>
        <v>10.738</v>
      </c>
      <c r="V20" s="619">
        <f>IF(D20="","",VLOOKUP(B20,Data!$B$5:$J$439,9,FALSE)*D20)</f>
        <v>10.738</v>
      </c>
      <c r="W20" s="592"/>
      <c r="X20" s="592"/>
      <c r="Y20" s="592"/>
      <c r="Z20" s="592"/>
    </row>
    <row r="21" spans="1:26" s="625" customFormat="1" ht="20" customHeight="1">
      <c r="A21" s="614">
        <v>3</v>
      </c>
      <c r="B21" s="677" t="s">
        <v>40</v>
      </c>
      <c r="C21" s="673" t="e">
        <f>IF(D21="","",VLOOKUP(B21,Data!$B$5:$L$439,2,FALSE))</f>
        <v>#N/A</v>
      </c>
      <c r="D21" s="620">
        <v>1</v>
      </c>
      <c r="E21" s="675" t="s">
        <v>526</v>
      </c>
      <c r="F21" s="615" t="e">
        <f>IF(D21="","",VLOOKUP(B21,Data!$B$5:$L$439,11,FALSE))</f>
        <v>#N/A</v>
      </c>
      <c r="G21" s="621" t="e">
        <f t="shared" si="0"/>
        <v>#N/A</v>
      </c>
      <c r="H21" s="616" t="e">
        <f>IF(D21="","",VLOOKUP(B21,Data!$B$5:$D$439,3,FALSE))</f>
        <v>#N/A</v>
      </c>
      <c r="I21" s="617" t="e">
        <f>IF(D21="","",VLOOKUP(B21,Data!$B$5:$M$439,12,FALSE))</f>
        <v>#N/A</v>
      </c>
      <c r="J21" s="622" t="s">
        <v>991</v>
      </c>
      <c r="K21" s="618" t="e">
        <f>IF(D21="","",VLOOKUP(B21,Data!$B$5:$E$439,4,FALSE)*D21)</f>
        <v>#N/A</v>
      </c>
      <c r="L21" s="623" t="e">
        <f>IF(D21="","",VLOOKUP(B21,Data!$B$5:$F$439,5,FALSE)*D21)</f>
        <v>#N/A</v>
      </c>
      <c r="M21" s="621"/>
      <c r="N21" s="670"/>
      <c r="O21" s="624"/>
      <c r="P21" s="671"/>
      <c r="Q21" s="671"/>
      <c r="R21" s="624"/>
      <c r="S21" s="624"/>
      <c r="T21" s="624"/>
      <c r="U21" s="619" t="e">
        <f>IF(D21="","",VLOOKUP(B21,Data!$B$5:$J$439,9,FALSE)*D21)</f>
        <v>#N/A</v>
      </c>
      <c r="V21" s="619" t="e">
        <f>IF(D21="","",VLOOKUP(B21,Data!$B$5:$J$439,9,FALSE)*D21)</f>
        <v>#N/A</v>
      </c>
      <c r="W21" s="592"/>
      <c r="X21" s="592"/>
      <c r="Y21" s="592"/>
      <c r="Z21" s="592"/>
    </row>
    <row r="22" spans="1:26" s="625" customFormat="1" ht="20" customHeight="1">
      <c r="A22" s="614">
        <v>4</v>
      </c>
      <c r="B22" s="677" t="s">
        <v>387</v>
      </c>
      <c r="C22" s="673" t="str">
        <f>IF(D22="","",VLOOKUP(B22,Data!$B$5:$L$439,2,FALSE))</f>
        <v>VFV5560</v>
      </c>
      <c r="D22" s="620">
        <v>16</v>
      </c>
      <c r="E22" s="676"/>
      <c r="F22" s="615">
        <f>IF(D22="","",VLOOKUP(B22,Data!$B$5:$L$439,11,FALSE))</f>
        <v>4224.12</v>
      </c>
      <c r="G22" s="621">
        <f t="shared" si="0"/>
        <v>67585.919999999998</v>
      </c>
      <c r="H22" s="616" t="str">
        <f>IF(D22="","",VLOOKUP(B22,Data!$B$5:$D$439,3,FALSE))</f>
        <v>C/T</v>
      </c>
      <c r="I22" s="617" t="str">
        <f>IF(D22="","",VLOOKUP(B22,Data!$B$5:$M$439,12,FALSE))</f>
        <v>Indonesia</v>
      </c>
      <c r="J22" s="622" t="s">
        <v>991</v>
      </c>
      <c r="K22" s="618">
        <f>IF(D22="","",VLOOKUP(B22,Data!$B$5:$E$439,4,FALSE)*D22)</f>
        <v>4736</v>
      </c>
      <c r="L22" s="623">
        <f>IF(D22="","",VLOOKUP(B22,Data!$B$5:$F$439,5,FALSE)*D22)</f>
        <v>4160</v>
      </c>
      <c r="M22" s="621"/>
      <c r="N22" s="670"/>
      <c r="O22" s="624"/>
      <c r="P22" s="671"/>
      <c r="Q22" s="671"/>
      <c r="R22" s="624"/>
      <c r="S22" s="624"/>
      <c r="T22" s="624"/>
      <c r="U22" s="619">
        <f>IF(D22="","",VLOOKUP(B22,Data!$B$5:$J$439,9,FALSE)*D22)</f>
        <v>24.544</v>
      </c>
      <c r="V22" s="619">
        <f>IF(D22="","",VLOOKUP(B22,Data!$B$5:$J$439,9,FALSE)*D22)</f>
        <v>24.544</v>
      </c>
      <c r="W22" s="592"/>
      <c r="X22" s="592"/>
      <c r="Y22" s="592"/>
      <c r="Z22" s="592"/>
    </row>
    <row r="23" spans="1:26" s="625" customFormat="1" ht="20" customHeight="1">
      <c r="A23" s="614">
        <v>5</v>
      </c>
      <c r="B23" s="677" t="s">
        <v>389</v>
      </c>
      <c r="C23" s="673" t="str">
        <f>IF(D23="","",VLOOKUP(B23,Data!$B$5:$L$439,2,FALSE))</f>
        <v>VFV5570</v>
      </c>
      <c r="D23" s="620">
        <v>15</v>
      </c>
      <c r="E23" s="676" t="s">
        <v>957</v>
      </c>
      <c r="F23" s="615">
        <f>IF(D23="","",VLOOKUP(B23,Data!$B$5:$L$439,11,FALSE))</f>
        <v>4224.12</v>
      </c>
      <c r="G23" s="621">
        <f t="shared" si="0"/>
        <v>63361.799999999996</v>
      </c>
      <c r="H23" s="616" t="str">
        <f>IF(D23="","",VLOOKUP(B23,Data!$B$5:$D$439,3,FALSE))</f>
        <v>C/T</v>
      </c>
      <c r="I23" s="617" t="str">
        <f>IF(D23="","",VLOOKUP(B23,Data!$B$5:$M$439,12,FALSE))</f>
        <v>Indonesia</v>
      </c>
      <c r="J23" s="622" t="s">
        <v>991</v>
      </c>
      <c r="K23" s="618">
        <f>IF(D23="","",VLOOKUP(B23,Data!$B$5:$E$439,4,FALSE)*D23)</f>
        <v>4440</v>
      </c>
      <c r="L23" s="623">
        <f>IF(D23="","",VLOOKUP(B23,Data!$B$5:$F$439,5,FALSE)*D23)</f>
        <v>3900</v>
      </c>
      <c r="M23" s="621"/>
      <c r="N23" s="670"/>
      <c r="O23" s="624"/>
      <c r="P23" s="671"/>
      <c r="Q23" s="671"/>
      <c r="R23" s="624"/>
      <c r="S23" s="624"/>
      <c r="T23" s="624"/>
      <c r="U23" s="619">
        <f>IF(D23="","",VLOOKUP(B23,Data!$B$5:$J$439,9,FALSE)*D23)</f>
        <v>23.01</v>
      </c>
      <c r="V23" s="619">
        <f>IF(D23="","",VLOOKUP(B23,Data!$B$5:$J$439,9,FALSE)*D23)</f>
        <v>23.01</v>
      </c>
      <c r="W23" s="592"/>
      <c r="X23" s="592"/>
      <c r="Y23" s="592"/>
      <c r="Z23" s="592"/>
    </row>
    <row r="24" spans="1:26" s="625" customFormat="1" ht="20" customHeight="1">
      <c r="A24" s="614"/>
      <c r="B24" s="677"/>
      <c r="C24" s="673" t="str">
        <f>IF(D24="","",VLOOKUP(B24,Data!$B$5:$L$439,2,FALSE))</f>
        <v/>
      </c>
      <c r="D24" s="620"/>
      <c r="E24" s="675"/>
      <c r="F24" s="615" t="str">
        <f>IF(D24="","",VLOOKUP(B24,Data!$B$5:$L$439,11,FALSE))</f>
        <v/>
      </c>
      <c r="G24" s="621" t="str">
        <f t="shared" si="0"/>
        <v>-</v>
      </c>
      <c r="H24" s="616" t="str">
        <f>IF(D24="","",VLOOKUP(B24,Data!$B$5:$D$439,3,FALSE))</f>
        <v/>
      </c>
      <c r="I24" s="617" t="str">
        <f>IF(D24="","",VLOOKUP(B24,Data!$B$5:$M$439,12,FALSE))</f>
        <v/>
      </c>
      <c r="J24" s="622"/>
      <c r="K24" s="618" t="str">
        <f>IF(D24="","",VLOOKUP(B24,Data!$B$5:$E$439,4,FALSE)*D24)</f>
        <v/>
      </c>
      <c r="L24" s="623" t="str">
        <f>IF(D24="","",VLOOKUP(B24,Data!$B$5:$F$439,5,FALSE)*D24)</f>
        <v/>
      </c>
      <c r="M24" s="621"/>
      <c r="N24" s="670"/>
      <c r="O24" s="624"/>
      <c r="P24" s="671"/>
      <c r="Q24" s="671"/>
      <c r="R24" s="624"/>
      <c r="S24" s="624"/>
      <c r="T24" s="624"/>
      <c r="U24" s="619" t="str">
        <f>IF(D24="","",VLOOKUP(B24,Data!$B$5:$J$439,9,FALSE)*D24)</f>
        <v/>
      </c>
      <c r="V24" s="619" t="str">
        <f>IF(D24="","",VLOOKUP(B24,Data!$B$5:$J$439,9,FALSE)*D24)</f>
        <v/>
      </c>
      <c r="W24" s="592"/>
      <c r="X24" s="592"/>
      <c r="Y24" s="592"/>
      <c r="Z24" s="592"/>
    </row>
    <row r="25" spans="1:26" s="625" customFormat="1" ht="20" customHeight="1">
      <c r="A25" s="614"/>
      <c r="B25" s="677"/>
      <c r="C25" s="673" t="str">
        <f>IF(D25="","",VLOOKUP(B25,Data!$B$5:$L$439,2,FALSE))</f>
        <v/>
      </c>
      <c r="D25" s="620"/>
      <c r="E25" s="667"/>
      <c r="F25" s="615" t="str">
        <f>IF(D25="","",VLOOKUP(B25,Data!$B$5:$L$439,11,FALSE))</f>
        <v/>
      </c>
      <c r="G25" s="621" t="str">
        <f>IF(D25&gt;0,D25*F25,"-")</f>
        <v>-</v>
      </c>
      <c r="H25" s="616" t="str">
        <f>IF(D25="","",VLOOKUP(B25,Data!$B$5:$D$439,3,FALSE))</f>
        <v/>
      </c>
      <c r="I25" s="617" t="str">
        <f>IF(D25="","",VLOOKUP(B25,Data!$B$5:$M$439,12,FALSE))</f>
        <v/>
      </c>
      <c r="J25" s="622"/>
      <c r="K25" s="618" t="str">
        <f>IF(D25="","",VLOOKUP(B25,Data!$B$5:$E$439,4,FALSE)*D25)</f>
        <v/>
      </c>
      <c r="L25" s="623" t="str">
        <f>IF(D25="","",VLOOKUP(B25,Data!$B$5:$F$439,5,FALSE)*D25)</f>
        <v/>
      </c>
      <c r="M25" s="621"/>
      <c r="N25" s="670"/>
      <c r="O25" s="624"/>
      <c r="P25" s="671"/>
      <c r="Q25" s="671"/>
      <c r="R25" s="624"/>
      <c r="S25" s="624"/>
      <c r="T25" s="624"/>
      <c r="U25" s="619" t="str">
        <f>IF(D25="","",VLOOKUP(B25,Data!$B$5:$J$439,9,FALSE)*D25)</f>
        <v/>
      </c>
      <c r="V25" s="619" t="str">
        <f>IF(D25="","",VLOOKUP(B25,Data!$B$5:$J$439,9,FALSE)*D25)</f>
        <v/>
      </c>
      <c r="W25" s="592"/>
      <c r="X25" s="592"/>
      <c r="Y25" s="592"/>
      <c r="Z25" s="592"/>
    </row>
    <row r="26" spans="1:26" s="625" customFormat="1" ht="20" customHeight="1">
      <c r="A26" s="614"/>
      <c r="B26" s="677"/>
      <c r="C26" s="673" t="str">
        <f>IF(D26="","",VLOOKUP(B26,Data!$B$5:$L$439,2,FALSE))</f>
        <v/>
      </c>
      <c r="D26" s="636"/>
      <c r="E26" s="675"/>
      <c r="F26" s="615" t="str">
        <f>IF(D26="","",VLOOKUP(B26,Data!$B$5:$L$439,11,FALSE))</f>
        <v/>
      </c>
      <c r="G26" s="621" t="str">
        <f>IF(D26&gt;0,D26*F26,"-")</f>
        <v>-</v>
      </c>
      <c r="H26" s="616" t="str">
        <f>IF(D26="","",VLOOKUP(B26,Data!$B$5:$D$439,3,FALSE))</f>
        <v/>
      </c>
      <c r="I26" s="617" t="str">
        <f>IF(D26="","",VLOOKUP(B26,Data!$B$5:$M$439,12,FALSE))</f>
        <v/>
      </c>
      <c r="J26" s="622"/>
      <c r="K26" s="618" t="str">
        <f>IF(D26="","",VLOOKUP(B26,Data!$B$5:$E$439,4,FALSE)*D26)</f>
        <v/>
      </c>
      <c r="L26" s="623" t="str">
        <f>IF(D26="","",VLOOKUP(B26,Data!$B$5:$F$439,5,FALSE)*D26)</f>
        <v/>
      </c>
      <c r="M26" s="621"/>
      <c r="N26" s="670"/>
      <c r="O26" s="624"/>
      <c r="P26" s="671"/>
      <c r="Q26" s="671"/>
      <c r="R26" s="624"/>
      <c r="S26" s="624"/>
      <c r="T26" s="624"/>
      <c r="U26" s="619" t="str">
        <f>IF(D26="","",VLOOKUP(B26,Data!$B$5:$J$439,9,FALSE)*D26)</f>
        <v/>
      </c>
      <c r="V26" s="619" t="str">
        <f>IF(D26="","",VLOOKUP(B26,Data!$B$5:$J$439,9,FALSE)*D26)</f>
        <v/>
      </c>
      <c r="W26" s="592"/>
      <c r="X26" s="592"/>
      <c r="Y26" s="592"/>
      <c r="Z26" s="592"/>
    </row>
    <row r="27" spans="1:26" s="625" customFormat="1" ht="23" customHeight="1">
      <c r="A27" s="614"/>
      <c r="B27" s="680"/>
      <c r="C27" s="623" t="str">
        <f>IF(D27="","",VLOOKUP(B27,Data!$B$5:$L$439,2,FALSE))</f>
        <v/>
      </c>
      <c r="D27" s="636"/>
      <c r="E27" s="626"/>
      <c r="F27" s="630"/>
      <c r="G27" s="630"/>
      <c r="H27" s="630"/>
      <c r="I27" s="626"/>
      <c r="J27" s="626"/>
      <c r="K27" s="630"/>
      <c r="L27" s="630"/>
      <c r="M27" s="630"/>
      <c r="N27" s="631"/>
      <c r="O27" s="632"/>
      <c r="P27" s="633"/>
      <c r="Q27" s="632"/>
      <c r="R27" s="632"/>
      <c r="S27" s="633"/>
      <c r="T27" s="634"/>
      <c r="U27" s="633"/>
      <c r="V27" s="635"/>
      <c r="Y27" s="592"/>
    </row>
    <row r="28" spans="1:26" s="625" customFormat="1" ht="20" customHeight="1">
      <c r="A28" s="614"/>
      <c r="B28" s="1053" t="s">
        <v>1016</v>
      </c>
      <c r="C28" s="1054"/>
      <c r="D28" s="666">
        <f>SUM(D18:D26)</f>
        <v>43</v>
      </c>
      <c r="E28" s="627"/>
      <c r="F28" s="628"/>
      <c r="G28" s="628" t="e">
        <f>SUM(G18:G27)</f>
        <v>#N/A</v>
      </c>
      <c r="H28" s="626"/>
      <c r="I28" s="626"/>
      <c r="J28" s="626"/>
      <c r="K28" s="628" t="e">
        <f>SUM(K18:K26)</f>
        <v>#N/A</v>
      </c>
      <c r="L28" s="628" t="e">
        <f>SUM(L18:L26)</f>
        <v>#N/A</v>
      </c>
      <c r="M28" s="628"/>
      <c r="N28" s="628"/>
      <c r="O28" s="628">
        <f>SUM(O16:O27)</f>
        <v>0</v>
      </c>
      <c r="P28" s="628"/>
      <c r="Q28" s="628"/>
      <c r="R28" s="628"/>
      <c r="S28" s="628"/>
      <c r="T28" s="628"/>
      <c r="U28" s="628"/>
      <c r="V28" s="629" t="e">
        <f>SUM(V18:V26)</f>
        <v>#N/A</v>
      </c>
      <c r="Y28" s="592"/>
    </row>
    <row r="29" spans="1:26" ht="20" customHeight="1">
      <c r="A29" s="614"/>
      <c r="B29" s="1055"/>
      <c r="C29" s="1056"/>
      <c r="D29" s="664"/>
      <c r="E29" s="644"/>
      <c r="F29" s="607" t="s">
        <v>534</v>
      </c>
      <c r="G29" s="604"/>
      <c r="H29" s="663"/>
      <c r="I29" s="663"/>
      <c r="J29" s="663"/>
      <c r="K29" s="608"/>
      <c r="L29" s="604"/>
      <c r="M29" s="646"/>
      <c r="N29" s="645"/>
      <c r="O29" s="645"/>
      <c r="P29" s="645"/>
      <c r="Q29" s="645"/>
      <c r="R29" s="645"/>
      <c r="S29" s="645"/>
      <c r="T29" s="646"/>
      <c r="U29" s="646"/>
      <c r="V29" s="606"/>
    </row>
    <row r="30" spans="1:26" ht="13">
      <c r="A30" s="540" t="s">
        <v>527</v>
      </c>
      <c r="B30" s="541"/>
      <c r="C30" s="536"/>
      <c r="D30" s="665" t="s">
        <v>82</v>
      </c>
      <c r="E30" s="640"/>
      <c r="F30" s="569" t="s">
        <v>83</v>
      </c>
      <c r="G30" s="571"/>
      <c r="H30" s="642" t="s">
        <v>84</v>
      </c>
      <c r="I30" s="653"/>
      <c r="J30" s="599" t="s">
        <v>85</v>
      </c>
      <c r="K30" s="599"/>
      <c r="L30" s="1057" t="s">
        <v>86</v>
      </c>
      <c r="M30" s="1058"/>
      <c r="N30" s="1058"/>
      <c r="O30" s="1058"/>
      <c r="P30" s="1058"/>
      <c r="Q30" s="1058"/>
      <c r="R30" s="1058"/>
      <c r="S30" s="1058"/>
      <c r="T30" s="1058"/>
      <c r="U30" s="1058"/>
      <c r="V30" s="1059"/>
    </row>
    <row r="31" spans="1:26" ht="13">
      <c r="A31" s="549" t="s">
        <v>528</v>
      </c>
      <c r="C31" s="561"/>
      <c r="D31" s="535" t="s">
        <v>88</v>
      </c>
      <c r="F31" s="1036"/>
      <c r="G31" s="1037"/>
      <c r="H31" s="549" t="s">
        <v>89</v>
      </c>
      <c r="I31" s="654"/>
      <c r="J31" s="601" t="s">
        <v>90</v>
      </c>
      <c r="K31" s="601"/>
      <c r="L31" s="597"/>
      <c r="V31" s="602"/>
    </row>
    <row r="32" spans="1:26">
      <c r="A32" s="549" t="s">
        <v>529</v>
      </c>
      <c r="C32" s="639"/>
      <c r="F32" s="1036"/>
      <c r="G32" s="1037"/>
      <c r="H32" s="549"/>
      <c r="I32" s="654"/>
      <c r="J32" s="601" t="s">
        <v>94</v>
      </c>
      <c r="K32" s="601"/>
      <c r="L32" s="597"/>
      <c r="V32" s="602"/>
    </row>
    <row r="33" spans="1:22">
      <c r="A33" s="644"/>
      <c r="B33" s="645"/>
      <c r="C33" s="655"/>
      <c r="D33" s="535" t="s">
        <v>95</v>
      </c>
      <c r="F33" s="609"/>
      <c r="G33" s="610"/>
      <c r="H33" s="549" t="s">
        <v>96</v>
      </c>
      <c r="I33" s="654"/>
      <c r="J33" s="601"/>
      <c r="K33" s="601"/>
      <c r="L33" s="597"/>
      <c r="V33" s="602"/>
    </row>
    <row r="34" spans="1:22" ht="13">
      <c r="A34" s="540" t="s">
        <v>97</v>
      </c>
      <c r="B34" s="640"/>
      <c r="C34" s="638"/>
      <c r="D34" s="535" t="s">
        <v>98</v>
      </c>
      <c r="F34" s="573" t="s">
        <v>99</v>
      </c>
      <c r="G34" s="572"/>
      <c r="H34" s="549" t="s">
        <v>89</v>
      </c>
      <c r="I34" s="654"/>
      <c r="J34" s="601" t="s">
        <v>100</v>
      </c>
      <c r="K34" s="601"/>
      <c r="L34" s="597"/>
      <c r="V34" s="602"/>
    </row>
    <row r="35" spans="1:22" ht="13">
      <c r="A35" s="549" t="s">
        <v>552</v>
      </c>
      <c r="C35" s="639"/>
      <c r="D35" s="535" t="s">
        <v>101</v>
      </c>
      <c r="F35" s="574"/>
      <c r="G35" s="611"/>
      <c r="H35" s="549" t="s">
        <v>102</v>
      </c>
      <c r="I35" s="654"/>
      <c r="J35" s="601" t="s">
        <v>530</v>
      </c>
      <c r="K35" s="601"/>
      <c r="L35" s="1060" t="s">
        <v>104</v>
      </c>
      <c r="M35" s="1061"/>
      <c r="N35" s="1061"/>
      <c r="O35" s="1061"/>
      <c r="P35" s="1061"/>
      <c r="Q35" s="1061"/>
      <c r="R35" s="1061"/>
      <c r="S35" s="1061"/>
      <c r="T35" s="1061"/>
      <c r="U35" s="1061"/>
      <c r="V35" s="1040"/>
    </row>
    <row r="36" spans="1:22">
      <c r="A36" s="644"/>
      <c r="B36" s="645"/>
      <c r="C36" s="646"/>
      <c r="D36" s="584"/>
      <c r="E36" s="645"/>
      <c r="F36" s="1046" t="s">
        <v>1010</v>
      </c>
      <c r="G36" s="1047"/>
      <c r="H36" s="1046" t="s">
        <v>1015</v>
      </c>
      <c r="I36" s="1047"/>
      <c r="J36" s="605" t="s">
        <v>105</v>
      </c>
      <c r="K36" s="605"/>
      <c r="L36" s="1050" t="s">
        <v>106</v>
      </c>
      <c r="M36" s="1051"/>
      <c r="N36" s="1051"/>
      <c r="O36" s="1051"/>
      <c r="P36" s="1051"/>
      <c r="Q36" s="1051"/>
      <c r="R36" s="1051"/>
      <c r="S36" s="1051"/>
      <c r="T36" s="1051"/>
      <c r="U36" s="1051"/>
      <c r="V36" s="1032"/>
    </row>
    <row r="42" spans="1:22" ht="34" customHeight="1"/>
    <row r="43" spans="1:22" ht="23.25" customHeight="1">
      <c r="A43" s="612" t="s">
        <v>947</v>
      </c>
      <c r="B43" s="593"/>
      <c r="C43" s="612" t="s">
        <v>603</v>
      </c>
      <c r="D43" s="592"/>
      <c r="F43" s="612" t="s">
        <v>941</v>
      </c>
      <c r="H43" s="612" t="s">
        <v>603</v>
      </c>
    </row>
    <row r="44" spans="1:22" ht="20">
      <c r="A44" s="612" t="s">
        <v>948</v>
      </c>
      <c r="B44" s="593"/>
      <c r="C44" s="612" t="s">
        <v>952</v>
      </c>
      <c r="D44" s="592"/>
      <c r="F44" s="612" t="s">
        <v>942</v>
      </c>
      <c r="H44" s="612" t="s">
        <v>952</v>
      </c>
    </row>
    <row r="45" spans="1:22" ht="20">
      <c r="A45" s="612" t="s">
        <v>949</v>
      </c>
      <c r="B45" s="593"/>
      <c r="C45" s="612" t="s">
        <v>952</v>
      </c>
      <c r="D45" s="592"/>
      <c r="F45" s="612" t="s">
        <v>943</v>
      </c>
      <c r="H45" s="612" t="s">
        <v>603</v>
      </c>
    </row>
    <row r="46" spans="1:22" ht="17.75" customHeight="1">
      <c r="A46" s="612" t="s">
        <v>950</v>
      </c>
      <c r="B46" s="593"/>
      <c r="C46" s="612" t="s">
        <v>603</v>
      </c>
      <c r="D46" s="592"/>
      <c r="F46" s="612" t="s">
        <v>944</v>
      </c>
      <c r="H46" s="612" t="s">
        <v>603</v>
      </c>
    </row>
    <row r="47" spans="1:22" ht="17.75" customHeight="1">
      <c r="A47" s="612" t="s">
        <v>951</v>
      </c>
      <c r="B47" s="593"/>
      <c r="C47" s="612" t="s">
        <v>603</v>
      </c>
      <c r="D47" s="592"/>
      <c r="F47" s="612" t="s">
        <v>946</v>
      </c>
      <c r="H47" s="612" t="s">
        <v>603</v>
      </c>
    </row>
    <row r="48" spans="1:22" ht="17.75" customHeight="1">
      <c r="F48" s="612" t="s">
        <v>945</v>
      </c>
      <c r="H48" s="612" t="s">
        <v>603</v>
      </c>
    </row>
    <row r="49" ht="17.75" customHeight="1"/>
    <row r="50" ht="17.75" customHeight="1"/>
  </sheetData>
  <mergeCells count="9">
    <mergeCell ref="F36:G36"/>
    <mergeCell ref="H36:I36"/>
    <mergeCell ref="L36:V36"/>
    <mergeCell ref="Q1:T1"/>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49"/>
  <sheetViews>
    <sheetView topLeftCell="A10" zoomScale="70" zoomScaleNormal="70" zoomScaleSheetLayoutView="115" workbookViewId="0">
      <selection activeCell="J25" sqref="J25"/>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701"/>
      <c r="I10" s="702"/>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75"/>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c r="B19" s="677" t="s">
        <v>660</v>
      </c>
      <c r="C19" s="673" t="str">
        <f>IF(D19="","",VLOOKUP(B19,Data!$B$5:$L$439,2,FALSE))</f>
        <v>VAN1280</v>
      </c>
      <c r="D19" s="620">
        <v>21</v>
      </c>
      <c r="E19" s="675" t="s">
        <v>999</v>
      </c>
      <c r="F19" s="615">
        <f>IF(D19="","",VLOOKUP(B19,Data!$B$5:$L$439,11,FALSE))</f>
        <v>2162.66</v>
      </c>
      <c r="G19" s="621">
        <f t="shared" ref="G19:G25" si="0">IF(D19&gt;0,D19*F19,"-")</f>
        <v>45415.86</v>
      </c>
      <c r="H19" s="616" t="str">
        <f>IF(D19="","",VLOOKUP(B19,Data!$B$5:$D$439,3,FALSE))</f>
        <v>C/T</v>
      </c>
      <c r="I19" s="617" t="str">
        <f>IF(D19="","",VLOOKUP(B19,Data!$B$5:$M$439,12,FALSE))</f>
        <v>Indonesia</v>
      </c>
      <c r="J19" s="622" t="s">
        <v>991</v>
      </c>
      <c r="K19" s="618">
        <f>IF(D19="","",VLOOKUP(B19,Data!$B$5:$E$439,4,FALSE)*D19)</f>
        <v>5502</v>
      </c>
      <c r="L19" s="623">
        <f>IF(D19="","",VLOOKUP(B19,Data!$B$5:$F$439,5,FALSE)*D19)</f>
        <v>4977</v>
      </c>
      <c r="M19" s="621"/>
      <c r="N19" s="670"/>
      <c r="O19" s="624"/>
      <c r="P19" s="671"/>
      <c r="Q19" s="671"/>
      <c r="R19" s="624"/>
      <c r="S19" s="624"/>
      <c r="T19" s="624"/>
      <c r="U19" s="619">
        <f>IF(D19="","",VLOOKUP(B19,Data!$B$5:$J$439,9,FALSE)*D19)</f>
        <v>31.248000000000001</v>
      </c>
      <c r="V19" s="619">
        <f>IF(D19="","",VLOOKUP(B19,Data!$B$5:$J$439,9,FALSE)*D19)</f>
        <v>31.248000000000001</v>
      </c>
      <c r="W19" s="592"/>
      <c r="X19" s="592"/>
      <c r="Y19" s="592"/>
      <c r="Z19" s="592"/>
    </row>
    <row r="20" spans="1:26" s="625" customFormat="1" ht="20" customHeight="1">
      <c r="A20" s="614"/>
      <c r="B20" s="677" t="s">
        <v>749</v>
      </c>
      <c r="C20" s="673" t="str">
        <f>IF(D20="","",VLOOKUP(B20,Data!$B$5:$L$439,2,FALSE))</f>
        <v>VAR8160</v>
      </c>
      <c r="D20" s="620">
        <v>38</v>
      </c>
      <c r="E20" s="676"/>
      <c r="F20" s="615">
        <f>IF(D20="","",VLOOKUP(B20,Data!$B$5:$L$439,11,FALSE))</f>
        <v>2438.41</v>
      </c>
      <c r="G20" s="621">
        <f t="shared" si="0"/>
        <v>92659.579999999987</v>
      </c>
      <c r="H20" s="616" t="str">
        <f>IF(D20="","",VLOOKUP(B20,Data!$B$5:$D$439,3,FALSE))</f>
        <v>C/T</v>
      </c>
      <c r="I20" s="617" t="str">
        <f>IF(D20="","",VLOOKUP(B20,Data!$B$5:$M$439,12,FALSE))</f>
        <v>Indonesia</v>
      </c>
      <c r="J20" s="622" t="s">
        <v>991</v>
      </c>
      <c r="K20" s="618">
        <f>IF(D20="","",VLOOKUP(B20,Data!$B$5:$E$439,4,FALSE)*D20)</f>
        <v>9652</v>
      </c>
      <c r="L20" s="623">
        <f>IF(D20="","",VLOOKUP(B20,Data!$B$5:$F$439,5,FALSE)*D20)</f>
        <v>8702</v>
      </c>
      <c r="M20" s="621"/>
      <c r="N20" s="670"/>
      <c r="O20" s="624"/>
      <c r="P20" s="671"/>
      <c r="Q20" s="671"/>
      <c r="R20" s="624"/>
      <c r="S20" s="624"/>
      <c r="T20" s="624"/>
      <c r="U20" s="619">
        <f>IF(D20="","",VLOOKUP(B20,Data!$B$5:$J$439,9,FALSE)*D20)</f>
        <v>56.391999999999996</v>
      </c>
      <c r="V20" s="619">
        <f>IF(D20="","",VLOOKUP(B20,Data!$B$5:$J$439,9,FALSE)*D20)</f>
        <v>56.391999999999996</v>
      </c>
      <c r="W20" s="592"/>
      <c r="X20" s="592"/>
      <c r="Y20" s="592"/>
      <c r="Z20" s="592"/>
    </row>
    <row r="21" spans="1:26" s="625" customFormat="1" ht="20" customHeight="1">
      <c r="A21" s="614"/>
      <c r="B21" s="677" t="s">
        <v>750</v>
      </c>
      <c r="C21" s="673" t="str">
        <f>IF(D21="","",VLOOKUP(B21,Data!$B$5:$L$439,2,FALSE))</f>
        <v>VAR8170</v>
      </c>
      <c r="D21" s="620">
        <v>32</v>
      </c>
      <c r="E21" s="706" t="s">
        <v>533</v>
      </c>
      <c r="F21" s="615">
        <f>IF(D21="","",VLOOKUP(B21,Data!$B$5:$L$439,11,FALSE))</f>
        <v>2438.41</v>
      </c>
      <c r="G21" s="621">
        <f t="shared" si="0"/>
        <v>78029.119999999995</v>
      </c>
      <c r="H21" s="616" t="str">
        <f>IF(D21="","",VLOOKUP(B21,Data!$B$5:$D$439,3,FALSE))</f>
        <v>C/T</v>
      </c>
      <c r="I21" s="617" t="str">
        <f>IF(D21="","",VLOOKUP(B21,Data!$B$5:$M$439,12,FALSE))</f>
        <v>Indonesia</v>
      </c>
      <c r="J21" s="622" t="s">
        <v>991</v>
      </c>
      <c r="K21" s="618">
        <f>IF(D21="","",VLOOKUP(B21,Data!$B$5:$E$439,4,FALSE)*D21)</f>
        <v>8128</v>
      </c>
      <c r="L21" s="623">
        <f>IF(D21="","",VLOOKUP(B21,Data!$B$5:$F$439,5,FALSE)*D21)</f>
        <v>7328</v>
      </c>
      <c r="M21" s="621"/>
      <c r="N21" s="670"/>
      <c r="O21" s="624"/>
      <c r="P21" s="671"/>
      <c r="Q21" s="671"/>
      <c r="R21" s="624"/>
      <c r="S21" s="624"/>
      <c r="T21" s="624"/>
      <c r="U21" s="619">
        <f>IF(D21="","",VLOOKUP(B21,Data!$B$5:$J$439,9,FALSE)*D21)</f>
        <v>47.488</v>
      </c>
      <c r="V21" s="619">
        <f>IF(D21="","",VLOOKUP(B21,Data!$B$5:$J$439,9,FALSE)*D21)</f>
        <v>47.488</v>
      </c>
      <c r="W21" s="592"/>
      <c r="X21" s="592"/>
      <c r="Y21" s="592"/>
      <c r="Z21" s="592"/>
    </row>
    <row r="22" spans="1:26" s="625" customFormat="1" ht="20" customHeight="1">
      <c r="A22" s="614"/>
      <c r="B22" s="677" t="s">
        <v>240</v>
      </c>
      <c r="C22" s="673" t="str">
        <f>IF(D22="","",VLOOKUP(B22,Data!$B$5:$L$439,2,FALSE))</f>
        <v>VFV5520</v>
      </c>
      <c r="D22" s="620">
        <v>11</v>
      </c>
      <c r="E22" s="675"/>
      <c r="F22" s="615">
        <f>IF(D22="","",VLOOKUP(B22,Data!$B$5:$L$439,11,FALSE))</f>
        <v>2589.08</v>
      </c>
      <c r="G22" s="621">
        <f t="shared" si="0"/>
        <v>28479.879999999997</v>
      </c>
      <c r="H22" s="616" t="str">
        <f>IF(D22="","",VLOOKUP(B22,Data!$B$5:$D$439,3,FALSE))</f>
        <v>C/T</v>
      </c>
      <c r="I22" s="617" t="str">
        <f>IF(D22="","",VLOOKUP(B22,Data!$B$5:$M$439,12,FALSE))</f>
        <v>Indonesia</v>
      </c>
      <c r="J22" s="622" t="s">
        <v>991</v>
      </c>
      <c r="K22" s="618">
        <f>IF(D22="","",VLOOKUP(B22,Data!$B$5:$E$439,4,FALSE)*D22)</f>
        <v>2750</v>
      </c>
      <c r="L22" s="623">
        <f>IF(D22="","",VLOOKUP(B22,Data!$B$5:$F$439,5,FALSE)*D22)</f>
        <v>2607</v>
      </c>
      <c r="M22" s="621"/>
      <c r="N22" s="670"/>
      <c r="O22" s="624"/>
      <c r="P22" s="671"/>
      <c r="Q22" s="671"/>
      <c r="R22" s="624"/>
      <c r="S22" s="624"/>
      <c r="T22" s="624"/>
      <c r="U22" s="619">
        <f>IF(D22="","",VLOOKUP(B22,Data!$B$5:$J$439,9,FALSE)*D22)</f>
        <v>14.773</v>
      </c>
      <c r="V22" s="619">
        <f>IF(D22="","",VLOOKUP(B22,Data!$B$5:$J$439,9,FALSE)*D22)</f>
        <v>14.773</v>
      </c>
      <c r="W22" s="592"/>
      <c r="X22" s="592"/>
      <c r="Y22" s="592"/>
      <c r="Z22" s="592"/>
    </row>
    <row r="23" spans="1:26" s="625" customFormat="1" ht="20" customHeight="1">
      <c r="A23" s="614"/>
      <c r="B23" s="677" t="s">
        <v>241</v>
      </c>
      <c r="C23" s="673" t="str">
        <f>IF(D23="","",VLOOKUP(B23,Data!$B$5:$L$439,2,FALSE))</f>
        <v>VFV5530</v>
      </c>
      <c r="D23" s="620">
        <v>33</v>
      </c>
      <c r="E23" s="676" t="s">
        <v>962</v>
      </c>
      <c r="F23" s="615">
        <f>IF(D23="","",VLOOKUP(B23,Data!$B$5:$L$439,11,FALSE))</f>
        <v>2589.08</v>
      </c>
      <c r="G23" s="621">
        <f t="shared" si="0"/>
        <v>85439.64</v>
      </c>
      <c r="H23" s="616" t="str">
        <f>IF(D23="","",VLOOKUP(B23,Data!$B$5:$D$439,3,FALSE))</f>
        <v>C/T</v>
      </c>
      <c r="I23" s="617" t="str">
        <f>IF(D23="","",VLOOKUP(B23,Data!$B$5:$M$439,12,FALSE))</f>
        <v>Indonesia</v>
      </c>
      <c r="J23" s="622" t="s">
        <v>991</v>
      </c>
      <c r="K23" s="618">
        <f>IF(D23="","",VLOOKUP(B23,Data!$B$5:$E$439,4,FALSE)*D23)</f>
        <v>8250</v>
      </c>
      <c r="L23" s="623">
        <f>IF(D23="","",VLOOKUP(B23,Data!$B$5:$F$439,5,FALSE)*D23)</f>
        <v>7821</v>
      </c>
      <c r="M23" s="621"/>
      <c r="N23" s="670"/>
      <c r="O23" s="624"/>
      <c r="P23" s="671"/>
      <c r="Q23" s="671"/>
      <c r="R23" s="624"/>
      <c r="S23" s="624"/>
      <c r="T23" s="624"/>
      <c r="U23" s="619">
        <f>IF(D23="","",VLOOKUP(B23,Data!$B$5:$J$439,9,FALSE)*D23)</f>
        <v>44.319000000000003</v>
      </c>
      <c r="V23" s="619">
        <f>IF(D23="","",VLOOKUP(B23,Data!$B$5:$J$439,9,FALSE)*D23)</f>
        <v>44.319000000000003</v>
      </c>
      <c r="W23" s="592"/>
      <c r="X23" s="592"/>
      <c r="Y23" s="592"/>
      <c r="Z23" s="592"/>
    </row>
    <row r="24" spans="1:26" s="625" customFormat="1" ht="20" customHeight="1">
      <c r="A24" s="614"/>
      <c r="B24" s="677"/>
      <c r="C24" s="673" t="str">
        <f>IF(D24="","",VLOOKUP(B24,Data!$B$5:$L$439,2,FALSE))</f>
        <v/>
      </c>
      <c r="D24" s="636"/>
      <c r="E24" s="675"/>
      <c r="F24" s="615" t="str">
        <f>IF(D24="","",VLOOKUP(B24,Data!$B$5:$L$439,11,FALSE))</f>
        <v/>
      </c>
      <c r="G24" s="621" t="str">
        <f t="shared" si="0"/>
        <v>-</v>
      </c>
      <c r="H24" s="616" t="str">
        <f>IF(D24="","",VLOOKUP(B24,Data!$B$5:$D$439,3,FALSE))</f>
        <v/>
      </c>
      <c r="I24" s="617" t="str">
        <f>IF(D24="","",VLOOKUP(B24,Data!$B$5:$M$439,12,FALSE))</f>
        <v/>
      </c>
      <c r="J24" s="622"/>
      <c r="K24" s="618" t="str">
        <f>IF(D24="","",VLOOKUP(B24,Data!$B$5:$E$439,4,FALSE)*D24)</f>
        <v/>
      </c>
      <c r="L24" s="623" t="str">
        <f>IF(D24="","",VLOOKUP(B24,Data!$B$5:$F$439,5,FALSE)*D24)</f>
        <v/>
      </c>
      <c r="M24" s="621"/>
      <c r="N24" s="670"/>
      <c r="O24" s="624"/>
      <c r="P24" s="671"/>
      <c r="Q24" s="671"/>
      <c r="R24" s="624"/>
      <c r="S24" s="624"/>
      <c r="T24" s="624"/>
      <c r="U24" s="619" t="str">
        <f>IF(D24="","",VLOOKUP(B24,Data!$B$5:$J$439,9,FALSE)*D24)</f>
        <v/>
      </c>
      <c r="V24" s="619" t="str">
        <f>IF(D24="","",VLOOKUP(B24,Data!$B$5:$J$439,9,FALSE)*D24)</f>
        <v/>
      </c>
      <c r="W24" s="592"/>
      <c r="X24" s="592"/>
      <c r="Y24" s="592"/>
      <c r="Z24" s="592"/>
    </row>
    <row r="25" spans="1:26" s="625" customFormat="1" ht="20" customHeight="1">
      <c r="A25" s="614"/>
      <c r="B25" s="677"/>
      <c r="C25" s="673" t="str">
        <f>IF(D25="","",VLOOKUP(B25,Data!$B$5:$L$439,2,FALSE))</f>
        <v/>
      </c>
      <c r="D25" s="636"/>
      <c r="E25" s="675"/>
      <c r="F25" s="615" t="str">
        <f>IF(D25="","",VLOOKUP(B25,Data!$B$5:$L$439,11,FALSE))</f>
        <v/>
      </c>
      <c r="G25" s="621" t="str">
        <f t="shared" si="0"/>
        <v>-</v>
      </c>
      <c r="H25" s="616" t="str">
        <f>IF(D25="","",VLOOKUP(B25,Data!$B$5:$D$439,3,FALSE))</f>
        <v/>
      </c>
      <c r="I25" s="617" t="str">
        <f>IF(D25="","",VLOOKUP(B25,Data!$B$5:$M$439,12,FALSE))</f>
        <v/>
      </c>
      <c r="J25" s="622"/>
      <c r="K25" s="618" t="str">
        <f>IF(D25="","",VLOOKUP(B25,Data!$B$5:$E$439,4,FALSE)*D25)</f>
        <v/>
      </c>
      <c r="L25" s="623" t="str">
        <f>IF(D25="","",VLOOKUP(B25,Data!$B$5:$F$439,5,FALSE)*D25)</f>
        <v/>
      </c>
      <c r="M25" s="621"/>
      <c r="N25" s="670"/>
      <c r="O25" s="624"/>
      <c r="P25" s="671"/>
      <c r="Q25" s="671"/>
      <c r="R25" s="624"/>
      <c r="S25" s="624"/>
      <c r="T25" s="624"/>
      <c r="U25" s="619" t="str">
        <f>IF(D25="","",VLOOKUP(B25,Data!$B$5:$J$439,9,FALSE)*D25)</f>
        <v/>
      </c>
      <c r="V25" s="619" t="str">
        <f>IF(D25="","",VLOOKUP(B25,Data!$B$5:$J$439,9,FALSE)*D25)</f>
        <v/>
      </c>
      <c r="W25" s="592"/>
      <c r="X25" s="592"/>
      <c r="Y25" s="592"/>
      <c r="Z25" s="592"/>
    </row>
    <row r="26" spans="1:26" s="625" customFormat="1" ht="23" customHeight="1">
      <c r="A26" s="614"/>
      <c r="B26" s="680"/>
      <c r="C26" s="623" t="str">
        <f>IF(D26="","",VLOOKUP(B26,Data!$B$5:$L$439,2,FALSE))</f>
        <v/>
      </c>
      <c r="D26" s="636"/>
      <c r="E26" s="626"/>
      <c r="F26" s="630"/>
      <c r="G26" s="630"/>
      <c r="H26" s="630"/>
      <c r="I26" s="626"/>
      <c r="J26" s="626"/>
      <c r="K26" s="630"/>
      <c r="L26" s="630"/>
      <c r="M26" s="630"/>
      <c r="N26" s="631"/>
      <c r="O26" s="632"/>
      <c r="P26" s="633"/>
      <c r="Q26" s="632"/>
      <c r="R26" s="632"/>
      <c r="S26" s="633"/>
      <c r="T26" s="634"/>
      <c r="U26" s="633"/>
      <c r="V26" s="635"/>
      <c r="Y26" s="592"/>
    </row>
    <row r="27" spans="1:26" s="625" customFormat="1" ht="20" customHeight="1">
      <c r="A27" s="614"/>
      <c r="B27" s="1053" t="s">
        <v>1017</v>
      </c>
      <c r="C27" s="1054"/>
      <c r="D27" s="666">
        <f>SUM(D18:D25)</f>
        <v>135</v>
      </c>
      <c r="E27" s="627"/>
      <c r="F27" s="628"/>
      <c r="G27" s="628">
        <f>SUM(G18:G26)</f>
        <v>330024.08</v>
      </c>
      <c r="H27" s="626"/>
      <c r="I27" s="626"/>
      <c r="J27" s="626"/>
      <c r="K27" s="628">
        <f>SUM(K18:K25)</f>
        <v>34282</v>
      </c>
      <c r="L27" s="628">
        <f>SUM(L18:L25)</f>
        <v>31435</v>
      </c>
      <c r="M27" s="628"/>
      <c r="N27" s="628"/>
      <c r="O27" s="628">
        <f>SUM(O16:O26)</f>
        <v>0</v>
      </c>
      <c r="P27" s="628"/>
      <c r="Q27" s="628"/>
      <c r="R27" s="628"/>
      <c r="S27" s="628"/>
      <c r="T27" s="628"/>
      <c r="U27" s="628"/>
      <c r="V27" s="629">
        <f>SUM(V18:V25)</f>
        <v>194.21999999999997</v>
      </c>
      <c r="Y27" s="592"/>
    </row>
    <row r="28" spans="1:26" ht="20" customHeight="1">
      <c r="A28" s="614"/>
      <c r="B28" s="1055"/>
      <c r="C28" s="1056"/>
      <c r="D28" s="664"/>
      <c r="E28" s="644"/>
      <c r="F28" s="607" t="s">
        <v>534</v>
      </c>
      <c r="G28" s="604"/>
      <c r="H28" s="663"/>
      <c r="I28" s="663"/>
      <c r="J28" s="663"/>
      <c r="K28" s="608"/>
      <c r="L28" s="604"/>
      <c r="M28" s="646"/>
      <c r="N28" s="645"/>
      <c r="O28" s="645"/>
      <c r="P28" s="645"/>
      <c r="Q28" s="645"/>
      <c r="R28" s="645"/>
      <c r="S28" s="645"/>
      <c r="T28" s="646"/>
      <c r="U28" s="646"/>
      <c r="V28" s="606"/>
    </row>
    <row r="29" spans="1:26" ht="13">
      <c r="A29" s="540" t="s">
        <v>527</v>
      </c>
      <c r="B29" s="541"/>
      <c r="C29" s="536"/>
      <c r="D29" s="665" t="s">
        <v>82</v>
      </c>
      <c r="E29" s="640"/>
      <c r="F29" s="569" t="s">
        <v>83</v>
      </c>
      <c r="G29" s="571"/>
      <c r="H29" s="642" t="s">
        <v>84</v>
      </c>
      <c r="I29" s="653"/>
      <c r="J29" s="599" t="s">
        <v>85</v>
      </c>
      <c r="K29" s="599"/>
      <c r="L29" s="1057" t="s">
        <v>86</v>
      </c>
      <c r="M29" s="1058"/>
      <c r="N29" s="1058"/>
      <c r="O29" s="1058"/>
      <c r="P29" s="1058"/>
      <c r="Q29" s="1058"/>
      <c r="R29" s="1058"/>
      <c r="S29" s="1058"/>
      <c r="T29" s="1058"/>
      <c r="U29" s="1058"/>
      <c r="V29" s="1059"/>
    </row>
    <row r="30" spans="1:26" ht="13">
      <c r="A30" s="549" t="s">
        <v>528</v>
      </c>
      <c r="C30" s="561"/>
      <c r="D30" s="535" t="s">
        <v>88</v>
      </c>
      <c r="F30" s="1036"/>
      <c r="G30" s="1037"/>
      <c r="H30" s="549" t="s">
        <v>89</v>
      </c>
      <c r="I30" s="654"/>
      <c r="J30" s="601" t="s">
        <v>90</v>
      </c>
      <c r="K30" s="601"/>
      <c r="L30" s="597"/>
      <c r="V30" s="602"/>
    </row>
    <row r="31" spans="1:26">
      <c r="A31" s="549" t="s">
        <v>529</v>
      </c>
      <c r="C31" s="639"/>
      <c r="F31" s="1036"/>
      <c r="G31" s="1037"/>
      <c r="H31" s="549"/>
      <c r="I31" s="654"/>
      <c r="J31" s="601" t="s">
        <v>94</v>
      </c>
      <c r="K31" s="601"/>
      <c r="L31" s="597"/>
      <c r="V31" s="602"/>
    </row>
    <row r="32" spans="1:26">
      <c r="A32" s="644"/>
      <c r="B32" s="645"/>
      <c r="C32" s="655"/>
      <c r="D32" s="535" t="s">
        <v>95</v>
      </c>
      <c r="F32" s="609"/>
      <c r="G32" s="610"/>
      <c r="H32" s="549" t="s">
        <v>96</v>
      </c>
      <c r="I32" s="654"/>
      <c r="J32" s="601"/>
      <c r="K32" s="601"/>
      <c r="L32" s="597"/>
      <c r="V32" s="602"/>
    </row>
    <row r="33" spans="1:22" ht="13">
      <c r="A33" s="540" t="s">
        <v>97</v>
      </c>
      <c r="B33" s="640"/>
      <c r="C33" s="638"/>
      <c r="D33" s="535" t="s">
        <v>98</v>
      </c>
      <c r="F33" s="573" t="s">
        <v>99</v>
      </c>
      <c r="G33" s="572"/>
      <c r="H33" s="549" t="s">
        <v>89</v>
      </c>
      <c r="I33" s="654"/>
      <c r="J33" s="601" t="s">
        <v>100</v>
      </c>
      <c r="K33" s="601"/>
      <c r="L33" s="597"/>
      <c r="V33" s="602"/>
    </row>
    <row r="34" spans="1:22" ht="13">
      <c r="A34" s="549" t="s">
        <v>552</v>
      </c>
      <c r="C34" s="639"/>
      <c r="D34" s="535" t="s">
        <v>101</v>
      </c>
      <c r="F34" s="574"/>
      <c r="G34" s="611"/>
      <c r="H34" s="549" t="s">
        <v>102</v>
      </c>
      <c r="I34" s="654"/>
      <c r="J34" s="601" t="s">
        <v>530</v>
      </c>
      <c r="K34" s="601"/>
      <c r="L34" s="1060" t="s">
        <v>104</v>
      </c>
      <c r="M34" s="1061"/>
      <c r="N34" s="1061"/>
      <c r="O34" s="1061"/>
      <c r="P34" s="1061"/>
      <c r="Q34" s="1061"/>
      <c r="R34" s="1061"/>
      <c r="S34" s="1061"/>
      <c r="T34" s="1061"/>
      <c r="U34" s="1061"/>
      <c r="V34" s="1040"/>
    </row>
    <row r="35" spans="1:22">
      <c r="A35" s="644"/>
      <c r="B35" s="645"/>
      <c r="C35" s="646"/>
      <c r="D35" s="584"/>
      <c r="E35" s="645"/>
      <c r="F35" s="1046" t="s">
        <v>1010</v>
      </c>
      <c r="G35" s="1047"/>
      <c r="H35" s="1046" t="s">
        <v>1015</v>
      </c>
      <c r="I35" s="1047"/>
      <c r="J35" s="605" t="s">
        <v>105</v>
      </c>
      <c r="K35" s="605"/>
      <c r="L35" s="1050" t="s">
        <v>106</v>
      </c>
      <c r="M35" s="1051"/>
      <c r="N35" s="1051"/>
      <c r="O35" s="1051"/>
      <c r="P35" s="1051"/>
      <c r="Q35" s="1051"/>
      <c r="R35" s="1051"/>
      <c r="S35" s="1051"/>
      <c r="T35" s="1051"/>
      <c r="U35" s="1051"/>
      <c r="V35" s="1032"/>
    </row>
    <row r="41" spans="1:22" ht="34" customHeight="1"/>
    <row r="42" spans="1:22" ht="23.25" customHeight="1">
      <c r="A42" s="612" t="s">
        <v>947</v>
      </c>
      <c r="B42" s="593"/>
      <c r="C42" s="612" t="s">
        <v>603</v>
      </c>
      <c r="D42" s="592"/>
      <c r="F42" s="612" t="s">
        <v>941</v>
      </c>
      <c r="H42" s="612" t="s">
        <v>603</v>
      </c>
    </row>
    <row r="43" spans="1:22" ht="20">
      <c r="A43" s="612" t="s">
        <v>948</v>
      </c>
      <c r="B43" s="593"/>
      <c r="C43" s="612" t="s">
        <v>952</v>
      </c>
      <c r="D43" s="592"/>
      <c r="F43" s="612" t="s">
        <v>942</v>
      </c>
      <c r="H43" s="612" t="s">
        <v>952</v>
      </c>
    </row>
    <row r="44" spans="1:22" ht="20">
      <c r="A44" s="612" t="s">
        <v>949</v>
      </c>
      <c r="B44" s="593"/>
      <c r="C44" s="612" t="s">
        <v>952</v>
      </c>
      <c r="D44" s="592"/>
      <c r="F44" s="612" t="s">
        <v>943</v>
      </c>
      <c r="H44" s="612" t="s">
        <v>603</v>
      </c>
    </row>
    <row r="45" spans="1:22" ht="17.75" customHeight="1">
      <c r="A45" s="612" t="s">
        <v>950</v>
      </c>
      <c r="B45" s="593"/>
      <c r="C45" s="612" t="s">
        <v>603</v>
      </c>
      <c r="D45" s="592"/>
      <c r="F45" s="612" t="s">
        <v>944</v>
      </c>
      <c r="H45" s="612" t="s">
        <v>603</v>
      </c>
    </row>
    <row r="46" spans="1:22" ht="17.75" customHeight="1">
      <c r="A46" s="612" t="s">
        <v>951</v>
      </c>
      <c r="B46" s="593"/>
      <c r="C46" s="612" t="s">
        <v>603</v>
      </c>
      <c r="D46" s="592"/>
      <c r="F46" s="612" t="s">
        <v>946</v>
      </c>
      <c r="H46" s="612" t="s">
        <v>603</v>
      </c>
    </row>
    <row r="47" spans="1:22" ht="17.75" customHeight="1">
      <c r="F47" s="612" t="s">
        <v>945</v>
      </c>
      <c r="H47" s="612" t="s">
        <v>603</v>
      </c>
    </row>
    <row r="48" spans="1:22" ht="17.75" customHeight="1"/>
    <row r="49" ht="17.75" customHeight="1"/>
  </sheetData>
  <mergeCells count="9">
    <mergeCell ref="F35:G35"/>
    <mergeCell ref="H35:I35"/>
    <mergeCell ref="L35:V35"/>
    <mergeCell ref="Q1:T1"/>
    <mergeCell ref="B27:C28"/>
    <mergeCell ref="L29:V29"/>
    <mergeCell ref="F30:G30"/>
    <mergeCell ref="F31:G31"/>
    <mergeCell ref="L34:V34"/>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49"/>
  <sheetViews>
    <sheetView topLeftCell="A10" zoomScale="70" zoomScaleNormal="70" zoomScaleSheetLayoutView="115" workbookViewId="0">
      <selection activeCell="J25" sqref="J25"/>
    </sheetView>
  </sheetViews>
  <sheetFormatPr defaultColWidth="9.1796875" defaultRowHeight="12.5"/>
  <cols>
    <col min="1" max="1" width="6.54296875" style="592" customWidth="1"/>
    <col min="2" max="2" width="37.08984375" style="592" bestFit="1" customWidth="1"/>
    <col min="3" max="3" width="14.81640625" style="592" bestFit="1" customWidth="1"/>
    <col min="4" max="4" width="9.81640625" style="535" customWidth="1"/>
    <col min="5" max="5" width="13.453125" style="592" customWidth="1"/>
    <col min="6" max="6" width="13.54296875" style="593" customWidth="1"/>
    <col min="7" max="7" width="15.81640625" style="593" customWidth="1"/>
    <col min="8" max="8" width="6.81640625" style="592" customWidth="1"/>
    <col min="9" max="9" width="13.453125" style="592" bestFit="1" customWidth="1"/>
    <col min="10" max="10" width="15.453125" style="592" customWidth="1"/>
    <col min="11" max="12" width="13.54296875" style="593" customWidth="1"/>
    <col min="13" max="13" width="0.1796875" style="592" customWidth="1"/>
    <col min="14" max="20" width="3.81640625" style="592" customWidth="1"/>
    <col min="21" max="21" width="0.1796875" style="592" customWidth="1"/>
    <col min="22" max="22" width="13.1796875" style="594" customWidth="1"/>
    <col min="23" max="23" width="7" style="592" customWidth="1"/>
    <col min="24" max="24" width="12.81640625" style="592" bestFit="1" customWidth="1"/>
    <col min="25" max="16384" width="9.1796875" style="592"/>
  </cols>
  <sheetData>
    <row r="1" spans="1:22" ht="13">
      <c r="A1" s="537"/>
      <c r="B1" s="537"/>
      <c r="Q1" s="1052"/>
      <c r="R1" s="1052"/>
      <c r="S1" s="1052"/>
      <c r="T1" s="1052"/>
    </row>
    <row r="2" spans="1:22" ht="13">
      <c r="N2" s="585"/>
      <c r="O2" s="585"/>
      <c r="Q2" s="585"/>
      <c r="R2" s="585"/>
      <c r="S2" s="585"/>
      <c r="T2" s="585"/>
    </row>
    <row r="3" spans="1:22" ht="20">
      <c r="A3" s="538" t="s">
        <v>42</v>
      </c>
      <c r="B3" s="538"/>
      <c r="C3" s="538"/>
      <c r="D3" s="656"/>
      <c r="E3" s="538"/>
      <c r="F3" s="562"/>
      <c r="G3" s="562"/>
      <c r="H3" s="538"/>
      <c r="I3" s="538"/>
      <c r="J3" s="538"/>
      <c r="K3" s="562"/>
      <c r="L3" s="562"/>
      <c r="M3" s="538"/>
      <c r="N3" s="538"/>
      <c r="O3" s="538"/>
      <c r="P3" s="538"/>
      <c r="Q3" s="538"/>
      <c r="R3" s="538"/>
      <c r="S3" s="538"/>
      <c r="T3" s="538"/>
      <c r="U3" s="538"/>
      <c r="V3" s="539"/>
    </row>
    <row r="4" spans="1:22" ht="3.75" customHeight="1"/>
    <row r="5" spans="1:22">
      <c r="A5" s="592" t="s">
        <v>503</v>
      </c>
      <c r="H5" s="637" t="s">
        <v>44</v>
      </c>
      <c r="I5" s="613">
        <f ca="1">TODAY()</f>
        <v>44823</v>
      </c>
      <c r="J5" s="613"/>
      <c r="K5" s="595"/>
      <c r="L5" s="596"/>
      <c r="M5" s="637"/>
      <c r="N5" s="637"/>
      <c r="O5" s="637"/>
      <c r="P5" s="637"/>
      <c r="Q5" s="637"/>
      <c r="R5" s="637"/>
      <c r="S5" s="637"/>
      <c r="T5" s="637"/>
      <c r="U5" s="637"/>
    </row>
    <row r="6" spans="1:22" ht="13">
      <c r="A6" s="540" t="s">
        <v>45</v>
      </c>
      <c r="B6" s="541"/>
      <c r="C6" s="638"/>
      <c r="D6" s="657"/>
      <c r="E6" s="541"/>
      <c r="F6" s="569" t="s">
        <v>46</v>
      </c>
      <c r="G6" s="566"/>
      <c r="H6" s="542" t="s">
        <v>47</v>
      </c>
      <c r="I6" s="543"/>
      <c r="J6" s="544"/>
      <c r="K6" s="569" t="s">
        <v>48</v>
      </c>
      <c r="L6" s="566"/>
      <c r="M6" s="544"/>
      <c r="N6" s="544"/>
      <c r="O6" s="540"/>
      <c r="P6" s="544"/>
      <c r="Q6" s="544"/>
      <c r="R6" s="544"/>
      <c r="S6" s="544"/>
      <c r="T6" s="541"/>
      <c r="U6" s="541"/>
      <c r="V6" s="588"/>
    </row>
    <row r="7" spans="1:22" ht="13">
      <c r="A7" s="549" t="s">
        <v>544</v>
      </c>
      <c r="C7" s="639"/>
      <c r="D7" s="658" t="s">
        <v>49</v>
      </c>
      <c r="E7" s="546"/>
      <c r="F7" s="570" t="s">
        <v>50</v>
      </c>
      <c r="G7" s="563"/>
      <c r="H7" s="545" t="s">
        <v>51</v>
      </c>
      <c r="I7" s="547"/>
      <c r="J7" s="546"/>
      <c r="K7" s="570" t="s">
        <v>52</v>
      </c>
      <c r="L7" s="563"/>
      <c r="M7" s="546"/>
      <c r="N7" s="546"/>
      <c r="O7" s="545" t="s">
        <v>53</v>
      </c>
      <c r="P7" s="546"/>
      <c r="Q7" s="546"/>
      <c r="R7" s="546"/>
      <c r="S7" s="546"/>
      <c r="T7" s="546"/>
      <c r="U7" s="546"/>
      <c r="V7" s="548"/>
    </row>
    <row r="8" spans="1:22">
      <c r="A8" s="549" t="s">
        <v>545</v>
      </c>
      <c r="C8" s="639"/>
      <c r="D8" s="583"/>
      <c r="F8" s="597"/>
      <c r="G8" s="598"/>
      <c r="H8" s="549"/>
      <c r="J8" s="638"/>
      <c r="K8" s="597"/>
      <c r="L8" s="599"/>
      <c r="N8" s="638"/>
      <c r="T8" s="640"/>
      <c r="U8" s="640"/>
      <c r="V8" s="600"/>
    </row>
    <row r="9" spans="1:22">
      <c r="A9" s="549" t="s">
        <v>546</v>
      </c>
      <c r="C9" s="639"/>
      <c r="D9" s="583" t="s">
        <v>54</v>
      </c>
      <c r="F9" s="597" t="s">
        <v>55</v>
      </c>
      <c r="G9" s="598"/>
      <c r="H9" s="549" t="s">
        <v>56</v>
      </c>
      <c r="J9" s="639"/>
      <c r="K9" s="597" t="s">
        <v>547</v>
      </c>
      <c r="L9" s="601"/>
      <c r="N9" s="639"/>
      <c r="O9" s="592" t="s">
        <v>58</v>
      </c>
      <c r="V9" s="602"/>
    </row>
    <row r="10" spans="1:22" ht="13">
      <c r="A10" s="549" t="s">
        <v>548</v>
      </c>
      <c r="C10" s="586" t="s">
        <v>549</v>
      </c>
      <c r="D10" s="583" t="s">
        <v>59</v>
      </c>
      <c r="F10" s="597"/>
      <c r="G10" s="598"/>
      <c r="H10" s="704"/>
      <c r="I10" s="705"/>
      <c r="J10" s="641"/>
      <c r="K10" s="597"/>
      <c r="L10" s="601"/>
      <c r="N10" s="639"/>
      <c r="V10" s="602"/>
    </row>
    <row r="11" spans="1:22" ht="13">
      <c r="A11" s="549" t="s">
        <v>550</v>
      </c>
      <c r="C11" s="639"/>
      <c r="D11" s="659"/>
      <c r="E11" s="643"/>
      <c r="F11" s="597" t="s">
        <v>60</v>
      </c>
      <c r="G11" s="598"/>
      <c r="H11" s="549" t="s">
        <v>61</v>
      </c>
      <c r="J11" s="639"/>
      <c r="K11" s="597" t="s">
        <v>551</v>
      </c>
      <c r="L11" s="601"/>
      <c r="N11" s="639"/>
      <c r="O11" s="592" t="s">
        <v>63</v>
      </c>
      <c r="V11" s="602"/>
    </row>
    <row r="12" spans="1:22">
      <c r="A12" s="644" t="s">
        <v>64</v>
      </c>
      <c r="C12" s="639"/>
      <c r="D12" s="583" t="s">
        <v>65</v>
      </c>
      <c r="F12" s="597"/>
      <c r="G12" s="598"/>
      <c r="H12" s="549"/>
      <c r="J12" s="639"/>
      <c r="K12" s="597"/>
      <c r="L12" s="601"/>
      <c r="N12" s="639"/>
      <c r="V12" s="602"/>
    </row>
    <row r="13" spans="1:22">
      <c r="A13" s="644"/>
      <c r="B13" s="645"/>
      <c r="C13" s="646"/>
      <c r="D13" s="583" t="s">
        <v>66</v>
      </c>
      <c r="F13" s="603"/>
      <c r="G13" s="604"/>
      <c r="H13" s="644"/>
      <c r="I13" s="645"/>
      <c r="J13" s="646"/>
      <c r="K13" s="603"/>
      <c r="L13" s="605"/>
      <c r="M13" s="645"/>
      <c r="N13" s="646"/>
      <c r="O13" s="645"/>
      <c r="P13" s="645"/>
      <c r="Q13" s="645"/>
      <c r="R13" s="645"/>
      <c r="S13" s="645"/>
      <c r="T13" s="645"/>
      <c r="U13" s="645"/>
      <c r="V13" s="606"/>
    </row>
    <row r="14" spans="1:22">
      <c r="A14" s="550" t="s">
        <v>505</v>
      </c>
      <c r="B14" s="647" t="s">
        <v>506</v>
      </c>
      <c r="C14" s="647"/>
      <c r="D14" s="660" t="s">
        <v>507</v>
      </c>
      <c r="E14" s="552" t="s">
        <v>508</v>
      </c>
      <c r="F14" s="564" t="s">
        <v>509</v>
      </c>
      <c r="G14" s="564" t="s">
        <v>72</v>
      </c>
      <c r="H14" s="551" t="s">
        <v>510</v>
      </c>
      <c r="I14" s="551" t="s">
        <v>511</v>
      </c>
      <c r="J14" s="587" t="s">
        <v>512</v>
      </c>
      <c r="K14" s="567" t="s">
        <v>513</v>
      </c>
      <c r="L14" s="567" t="s">
        <v>514</v>
      </c>
      <c r="M14" s="553"/>
      <c r="N14" s="553" t="s">
        <v>515</v>
      </c>
      <c r="O14" s="550"/>
      <c r="P14" s="550"/>
      <c r="Q14" s="550"/>
      <c r="R14" s="550"/>
      <c r="S14" s="550"/>
      <c r="T14" s="550"/>
      <c r="U14" s="550"/>
      <c r="V14" s="554" t="s">
        <v>516</v>
      </c>
    </row>
    <row r="15" spans="1:22">
      <c r="A15" s="648"/>
      <c r="B15" s="642"/>
      <c r="C15" s="638"/>
      <c r="D15" s="661" t="s">
        <v>517</v>
      </c>
      <c r="E15" s="555" t="s">
        <v>520</v>
      </c>
      <c r="F15" s="565" t="s">
        <v>521</v>
      </c>
      <c r="G15" s="565" t="s">
        <v>521</v>
      </c>
      <c r="H15" s="552"/>
      <c r="I15" s="552"/>
      <c r="J15" s="552"/>
      <c r="K15" s="565" t="s">
        <v>522</v>
      </c>
      <c r="L15" s="568" t="s">
        <v>522</v>
      </c>
      <c r="M15" s="556"/>
      <c r="N15" s="557" t="s">
        <v>523</v>
      </c>
      <c r="O15" s="558"/>
      <c r="P15" s="558"/>
      <c r="Q15" s="558"/>
      <c r="R15" s="558"/>
      <c r="S15" s="558"/>
      <c r="T15" s="559"/>
      <c r="U15" s="559"/>
      <c r="V15" s="560" t="s">
        <v>76</v>
      </c>
    </row>
    <row r="16" spans="1:22" ht="14">
      <c r="A16" s="577"/>
      <c r="B16" s="649" t="s">
        <v>524</v>
      </c>
      <c r="C16" s="650"/>
      <c r="D16" s="662"/>
      <c r="E16" s="577"/>
      <c r="F16" s="589"/>
      <c r="G16" s="589"/>
      <c r="H16" s="577"/>
      <c r="I16" s="577"/>
      <c r="J16" s="577"/>
      <c r="K16" s="589"/>
      <c r="L16" s="590"/>
      <c r="M16" s="576"/>
      <c r="N16" s="651"/>
      <c r="O16" s="651"/>
      <c r="P16" s="651"/>
      <c r="Q16" s="651"/>
      <c r="R16" s="651"/>
      <c r="S16" s="651"/>
      <c r="T16" s="576"/>
      <c r="U16" s="576"/>
      <c r="V16" s="591"/>
    </row>
    <row r="17" spans="1:26" ht="14">
      <c r="A17" s="577"/>
      <c r="B17" s="575"/>
      <c r="C17" s="651"/>
      <c r="D17" s="662"/>
      <c r="E17" s="577"/>
      <c r="F17" s="589"/>
      <c r="G17" s="589"/>
      <c r="H17" s="579"/>
      <c r="I17" s="579"/>
      <c r="J17" s="579"/>
      <c r="K17" s="578"/>
      <c r="L17" s="580"/>
      <c r="M17" s="581"/>
      <c r="N17" s="652"/>
      <c r="O17" s="652"/>
      <c r="P17" s="652"/>
      <c r="Q17" s="652"/>
      <c r="R17" s="652"/>
      <c r="S17" s="652"/>
      <c r="T17" s="581"/>
      <c r="U17" s="581"/>
      <c r="V17" s="582"/>
    </row>
    <row r="18" spans="1:26" s="625" customFormat="1" ht="20" customHeight="1">
      <c r="A18" s="614"/>
      <c r="B18" s="674" t="s">
        <v>992</v>
      </c>
      <c r="C18" s="673"/>
      <c r="D18" s="620"/>
      <c r="E18" s="675"/>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614">
        <v>1</v>
      </c>
      <c r="B19" s="677" t="s">
        <v>747</v>
      </c>
      <c r="C19" s="673" t="str">
        <f>IF(D19="","",VLOOKUP(B19,Data!$B$5:$L$439,2,FALSE))</f>
        <v>VAR8140</v>
      </c>
      <c r="D19" s="620">
        <v>13</v>
      </c>
      <c r="E19" s="675" t="s">
        <v>999</v>
      </c>
      <c r="F19" s="615">
        <f>IF(D19="","",VLOOKUP(B19,Data!$B$5:$L$439,11,FALSE))</f>
        <v>2209.64</v>
      </c>
      <c r="G19" s="621">
        <f>IF(D19&gt;0,D19*F19,"-")</f>
        <v>28725.32</v>
      </c>
      <c r="H19" s="616" t="str">
        <f>IF(D19="","",VLOOKUP(B19,Data!$B$5:$D$439,3,FALSE))</f>
        <v>C/T</v>
      </c>
      <c r="I19" s="617" t="str">
        <f>IF(D19="","",VLOOKUP(B19,Data!$B$5:$M$439,12,FALSE))</f>
        <v>Indonesia</v>
      </c>
      <c r="J19" s="622" t="s">
        <v>991</v>
      </c>
      <c r="K19" s="618">
        <f>IF(D19="","",VLOOKUP(B19,Data!$B$5:$E$439,4,FALSE)*D19)</f>
        <v>3094</v>
      </c>
      <c r="L19" s="623">
        <f>IF(D19="","",VLOOKUP(B19,Data!$B$5:$F$439,5,FALSE)*D19)</f>
        <v>2808</v>
      </c>
      <c r="M19" s="621"/>
      <c r="N19" s="670"/>
      <c r="O19" s="624"/>
      <c r="P19" s="671"/>
      <c r="Q19" s="671"/>
      <c r="R19" s="624"/>
      <c r="S19" s="624"/>
      <c r="T19" s="624"/>
      <c r="U19" s="619">
        <f>IF(D19="","",VLOOKUP(B19,Data!$B$5:$J$439,9,FALSE)*D19)</f>
        <v>17.082000000000001</v>
      </c>
      <c r="V19" s="619">
        <f>IF(D19="","",VLOOKUP(B19,Data!$B$5:$J$439,9,FALSE)*D19)</f>
        <v>17.082000000000001</v>
      </c>
      <c r="W19" s="592"/>
      <c r="X19" s="592"/>
      <c r="Y19" s="592"/>
      <c r="Z19" s="592"/>
    </row>
    <row r="20" spans="1:26" s="625" customFormat="1" ht="20" customHeight="1">
      <c r="A20" s="614">
        <v>2</v>
      </c>
      <c r="B20" s="677" t="s">
        <v>748</v>
      </c>
      <c r="C20" s="673" t="str">
        <f>IF(D20="","",VLOOKUP(B20,Data!$B$5:$L$439,2,FALSE))</f>
        <v>VAR8150</v>
      </c>
      <c r="D20" s="620">
        <v>8</v>
      </c>
      <c r="E20" s="675"/>
      <c r="F20" s="615">
        <f>IF(D20="","",VLOOKUP(B20,Data!$B$5:$L$439,11,FALSE))</f>
        <v>2209.64</v>
      </c>
      <c r="G20" s="621">
        <f>IF(D20&gt;0,D20*F20,"-")</f>
        <v>17677.12</v>
      </c>
      <c r="H20" s="616" t="str">
        <f>IF(D20="","",VLOOKUP(B20,Data!$B$5:$D$439,3,FALSE))</f>
        <v>C/T</v>
      </c>
      <c r="I20" s="617" t="str">
        <f>IF(D20="","",VLOOKUP(B20,Data!$B$5:$M$439,12,FALSE))</f>
        <v>Indonesia</v>
      </c>
      <c r="J20" s="622" t="s">
        <v>991</v>
      </c>
      <c r="K20" s="618">
        <f>IF(D20="","",VLOOKUP(B20,Data!$B$5:$E$439,4,FALSE)*D20)</f>
        <v>1904</v>
      </c>
      <c r="L20" s="623">
        <f>IF(D20="","",VLOOKUP(B20,Data!$B$5:$F$439,5,FALSE)*D20)</f>
        <v>1728</v>
      </c>
      <c r="M20" s="621"/>
      <c r="N20" s="670"/>
      <c r="O20" s="624"/>
      <c r="P20" s="671"/>
      <c r="Q20" s="671"/>
      <c r="R20" s="624"/>
      <c r="S20" s="624"/>
      <c r="T20" s="624"/>
      <c r="U20" s="619">
        <f>IF(D20="","",VLOOKUP(B20,Data!$B$5:$J$439,9,FALSE)*D20)</f>
        <v>10.512</v>
      </c>
      <c r="V20" s="619">
        <f>IF(D20="","",VLOOKUP(B20,Data!$B$5:$J$439,9,FALSE)*D20)</f>
        <v>10.512</v>
      </c>
      <c r="W20" s="592"/>
      <c r="X20" s="592"/>
      <c r="Y20" s="592"/>
      <c r="Z20" s="592"/>
    </row>
    <row r="21" spans="1:26" s="625" customFormat="1" ht="20" customHeight="1">
      <c r="A21" s="614">
        <v>3</v>
      </c>
      <c r="B21" s="677" t="s">
        <v>240</v>
      </c>
      <c r="C21" s="673" t="str">
        <f>IF(D21="","",VLOOKUP(B21,Data!$B$5:$L$439,2,FALSE))</f>
        <v>VFV5520</v>
      </c>
      <c r="D21" s="620">
        <v>53</v>
      </c>
      <c r="E21" s="675" t="s">
        <v>526</v>
      </c>
      <c r="F21" s="615">
        <f>IF(D21="","",VLOOKUP(B21,Data!$B$5:$L$439,11,FALSE))</f>
        <v>2589.08</v>
      </c>
      <c r="G21" s="621">
        <f>IF(D21&gt;0,D21*F21,"-")</f>
        <v>137221.24</v>
      </c>
      <c r="H21" s="616" t="str">
        <f>IF(D21="","",VLOOKUP(B21,Data!$B$5:$D$439,3,FALSE))</f>
        <v>C/T</v>
      </c>
      <c r="I21" s="617" t="str">
        <f>IF(D21="","",VLOOKUP(B21,Data!$B$5:$M$439,12,FALSE))</f>
        <v>Indonesia</v>
      </c>
      <c r="J21" s="622" t="s">
        <v>991</v>
      </c>
      <c r="K21" s="618">
        <f>IF(D21="","",VLOOKUP(B21,Data!$B$5:$E$439,4,FALSE)*D21)</f>
        <v>13250</v>
      </c>
      <c r="L21" s="623">
        <f>IF(D21="","",VLOOKUP(B21,Data!$B$5:$F$439,5,FALSE)*D21)</f>
        <v>12561</v>
      </c>
      <c r="M21" s="621"/>
      <c r="N21" s="670"/>
      <c r="O21" s="624"/>
      <c r="P21" s="671"/>
      <c r="Q21" s="671"/>
      <c r="R21" s="624"/>
      <c r="S21" s="624"/>
      <c r="T21" s="624"/>
      <c r="U21" s="619">
        <f>IF(D21="","",VLOOKUP(B21,Data!$B$5:$J$439,9,FALSE)*D21)</f>
        <v>71.179000000000002</v>
      </c>
      <c r="V21" s="619">
        <f>IF(D21="","",VLOOKUP(B21,Data!$B$5:$J$439,9,FALSE)*D21)</f>
        <v>71.179000000000002</v>
      </c>
      <c r="W21" s="592"/>
      <c r="X21" s="592"/>
      <c r="Y21" s="592"/>
      <c r="Z21" s="592"/>
    </row>
    <row r="22" spans="1:26" s="625" customFormat="1" ht="20" customHeight="1">
      <c r="A22" s="614"/>
      <c r="B22" s="674" t="s">
        <v>1022</v>
      </c>
      <c r="C22" s="673"/>
      <c r="D22" s="620"/>
      <c r="E22" s="675"/>
      <c r="F22" s="615"/>
      <c r="G22" s="621"/>
      <c r="H22" s="616"/>
      <c r="I22" s="617"/>
      <c r="J22" s="622"/>
      <c r="K22" s="618"/>
      <c r="L22" s="623"/>
      <c r="M22" s="621"/>
      <c r="N22" s="670"/>
      <c r="O22" s="624"/>
      <c r="P22" s="671"/>
      <c r="Q22" s="671"/>
      <c r="R22" s="624"/>
      <c r="S22" s="624"/>
      <c r="T22" s="624"/>
      <c r="U22" s="619"/>
      <c r="V22" s="619"/>
      <c r="W22" s="592"/>
      <c r="X22" s="592"/>
      <c r="Y22" s="592"/>
      <c r="Z22" s="592"/>
    </row>
    <row r="23" spans="1:26" s="625" customFormat="1" ht="20" customHeight="1">
      <c r="A23" s="614">
        <v>4</v>
      </c>
      <c r="B23" s="677" t="s">
        <v>749</v>
      </c>
      <c r="C23" s="673" t="str">
        <f>IF(D23="","",VLOOKUP(B23,Data!$B$5:$L$439,2,FALSE))</f>
        <v>VAR8160</v>
      </c>
      <c r="D23" s="620">
        <v>3</v>
      </c>
      <c r="E23" s="676" t="s">
        <v>957</v>
      </c>
      <c r="F23" s="615">
        <f>IF(D23="","",VLOOKUP(B23,Data!$B$5:$L$439,11,FALSE))</f>
        <v>2438.41</v>
      </c>
      <c r="G23" s="621">
        <f>IF(D23&gt;0,D23*F23,"-")</f>
        <v>7315.23</v>
      </c>
      <c r="H23" s="616" t="str">
        <f>IF(D23="","",VLOOKUP(B23,Data!$B$5:$D$439,3,FALSE))</f>
        <v>C/T</v>
      </c>
      <c r="I23" s="617" t="str">
        <f>IF(D23="","",VLOOKUP(B23,Data!$B$5:$M$439,12,FALSE))</f>
        <v>Indonesia</v>
      </c>
      <c r="J23" s="622" t="s">
        <v>1023</v>
      </c>
      <c r="K23" s="618">
        <f>IF(D23="","",VLOOKUP(B23,Data!$B$5:$E$439,4,FALSE)*D23)</f>
        <v>762</v>
      </c>
      <c r="L23" s="623">
        <f>IF(D23="","",VLOOKUP(B23,Data!$B$5:$F$439,5,FALSE)*D23)</f>
        <v>687</v>
      </c>
      <c r="M23" s="621"/>
      <c r="N23" s="670"/>
      <c r="O23" s="624"/>
      <c r="P23" s="671"/>
      <c r="Q23" s="671"/>
      <c r="R23" s="624"/>
      <c r="S23" s="624"/>
      <c r="T23" s="624"/>
      <c r="U23" s="619">
        <f>IF(D23="","",VLOOKUP(B23,Data!$B$5:$J$439,9,FALSE)*D23)</f>
        <v>4.452</v>
      </c>
      <c r="V23" s="619">
        <f>IF(D23="","",VLOOKUP(B23,Data!$B$5:$J$439,9,FALSE)*D23)</f>
        <v>4.452</v>
      </c>
      <c r="W23" s="592"/>
      <c r="X23" s="592"/>
      <c r="Y23" s="592"/>
      <c r="Z23" s="592"/>
    </row>
    <row r="24" spans="1:26" s="625" customFormat="1" ht="20" customHeight="1">
      <c r="A24" s="614">
        <v>5</v>
      </c>
      <c r="B24" s="677" t="s">
        <v>750</v>
      </c>
      <c r="C24" s="673" t="str">
        <f>IF(D24="","",VLOOKUP(B24,Data!$B$5:$L$439,2,FALSE))</f>
        <v>VAR8170</v>
      </c>
      <c r="D24" s="620">
        <v>3</v>
      </c>
      <c r="E24" s="676"/>
      <c r="F24" s="615">
        <f>IF(D24="","",VLOOKUP(B24,Data!$B$5:$L$439,11,FALSE))</f>
        <v>2438.41</v>
      </c>
      <c r="G24" s="621">
        <f>IF(D24&gt;0,D24*F24,"-")</f>
        <v>7315.23</v>
      </c>
      <c r="H24" s="616" t="str">
        <f>IF(D24="","",VLOOKUP(B24,Data!$B$5:$D$439,3,FALSE))</f>
        <v>C/T</v>
      </c>
      <c r="I24" s="617" t="str">
        <f>IF(D24="","",VLOOKUP(B24,Data!$B$5:$M$439,12,FALSE))</f>
        <v>Indonesia</v>
      </c>
      <c r="J24" s="622" t="s">
        <v>1023</v>
      </c>
      <c r="K24" s="618">
        <f>IF(D24="","",VLOOKUP(B24,Data!$B$5:$E$439,4,FALSE)*D24)</f>
        <v>762</v>
      </c>
      <c r="L24" s="623">
        <f>IF(D24="","",VLOOKUP(B24,Data!$B$5:$F$439,5,FALSE)*D24)</f>
        <v>687</v>
      </c>
      <c r="M24" s="621"/>
      <c r="N24" s="670"/>
      <c r="O24" s="624"/>
      <c r="P24" s="671"/>
      <c r="Q24" s="671"/>
      <c r="R24" s="624"/>
      <c r="S24" s="624"/>
      <c r="T24" s="624"/>
      <c r="U24" s="619">
        <f>IF(D24="","",VLOOKUP(B24,Data!$B$5:$J$439,9,FALSE)*D24)</f>
        <v>4.452</v>
      </c>
      <c r="V24" s="619">
        <f>IF(D24="","",VLOOKUP(B24,Data!$B$5:$J$439,9,FALSE)*D24)</f>
        <v>4.452</v>
      </c>
      <c r="W24" s="592"/>
      <c r="X24" s="592"/>
      <c r="Y24" s="592"/>
      <c r="Z24" s="592"/>
    </row>
    <row r="25" spans="1:26" s="625" customFormat="1" ht="20" customHeight="1">
      <c r="A25" s="614"/>
      <c r="B25" s="677"/>
      <c r="C25" s="673" t="str">
        <f>IF(D25="","",VLOOKUP(B25,Data!$B$5:$L$439,2,FALSE))</f>
        <v/>
      </c>
      <c r="D25" s="636"/>
      <c r="E25" s="675"/>
      <c r="F25" s="615" t="str">
        <f>IF(D25="","",VLOOKUP(B25,Data!$B$5:$L$439,11,FALSE))</f>
        <v/>
      </c>
      <c r="G25" s="621" t="str">
        <f>IF(D25&gt;0,D25*F25,"-")</f>
        <v>-</v>
      </c>
      <c r="H25" s="616" t="str">
        <f>IF(D25="","",VLOOKUP(B25,Data!$B$5:$D$439,3,FALSE))</f>
        <v/>
      </c>
      <c r="I25" s="617" t="str">
        <f>IF(D25="","",VLOOKUP(B25,Data!$B$5:$M$439,12,FALSE))</f>
        <v/>
      </c>
      <c r="J25" s="622"/>
      <c r="K25" s="618" t="str">
        <f>IF(D25="","",VLOOKUP(B25,Data!$B$5:$E$439,4,FALSE)*D25)</f>
        <v/>
      </c>
      <c r="L25" s="623" t="str">
        <f>IF(D25="","",VLOOKUP(B25,Data!$B$5:$F$439,5,FALSE)*D25)</f>
        <v/>
      </c>
      <c r="M25" s="621"/>
      <c r="N25" s="670"/>
      <c r="O25" s="624"/>
      <c r="P25" s="671"/>
      <c r="Q25" s="671"/>
      <c r="R25" s="624"/>
      <c r="S25" s="624"/>
      <c r="T25" s="624"/>
      <c r="U25" s="619" t="str">
        <f>IF(D25="","",VLOOKUP(B25,Data!$B$5:$J$439,9,FALSE)*D25)</f>
        <v/>
      </c>
      <c r="V25" s="619" t="str">
        <f>IF(D25="","",VLOOKUP(B25,Data!$B$5:$J$439,9,FALSE)*D25)</f>
        <v/>
      </c>
      <c r="W25" s="592"/>
      <c r="X25" s="592"/>
      <c r="Y25" s="592"/>
      <c r="Z25" s="592"/>
    </row>
    <row r="26" spans="1:26" s="625" customFormat="1" ht="23" customHeight="1">
      <c r="A26" s="614"/>
      <c r="B26" s="680"/>
      <c r="C26" s="623" t="str">
        <f>IF(D26="","",VLOOKUP(B26,Data!$B$5:$L$439,2,FALSE))</f>
        <v/>
      </c>
      <c r="D26" s="636"/>
      <c r="E26" s="626"/>
      <c r="F26" s="630"/>
      <c r="G26" s="630"/>
      <c r="H26" s="630"/>
      <c r="I26" s="626"/>
      <c r="J26" s="626"/>
      <c r="K26" s="630"/>
      <c r="L26" s="630"/>
      <c r="M26" s="630"/>
      <c r="N26" s="631"/>
      <c r="O26" s="632"/>
      <c r="P26" s="633"/>
      <c r="Q26" s="632"/>
      <c r="R26" s="632"/>
      <c r="S26" s="633"/>
      <c r="T26" s="634"/>
      <c r="U26" s="633"/>
      <c r="V26" s="635"/>
      <c r="Y26" s="592"/>
    </row>
    <row r="27" spans="1:26" s="625" customFormat="1" ht="20" customHeight="1">
      <c r="A27" s="614"/>
      <c r="B27" s="1053" t="s">
        <v>1018</v>
      </c>
      <c r="C27" s="1054"/>
      <c r="D27" s="666">
        <f>SUM(D18:D25)</f>
        <v>80</v>
      </c>
      <c r="E27" s="627"/>
      <c r="F27" s="628"/>
      <c r="G27" s="628">
        <f>SUM(G18:G26)</f>
        <v>198254.14</v>
      </c>
      <c r="H27" s="626"/>
      <c r="I27" s="626"/>
      <c r="J27" s="626"/>
      <c r="K27" s="628">
        <f>SUM(K18:K25)</f>
        <v>19772</v>
      </c>
      <c r="L27" s="628">
        <f>SUM(L18:L25)</f>
        <v>18471</v>
      </c>
      <c r="M27" s="628"/>
      <c r="N27" s="628"/>
      <c r="O27" s="628">
        <f>SUM(O16:O26)</f>
        <v>0</v>
      </c>
      <c r="P27" s="628"/>
      <c r="Q27" s="628"/>
      <c r="R27" s="628"/>
      <c r="S27" s="628"/>
      <c r="T27" s="628"/>
      <c r="U27" s="628"/>
      <c r="V27" s="629">
        <f>SUM(V18:V25)</f>
        <v>107.67699999999999</v>
      </c>
      <c r="Y27" s="592"/>
    </row>
    <row r="28" spans="1:26" ht="20" customHeight="1">
      <c r="A28" s="614"/>
      <c r="B28" s="1055"/>
      <c r="C28" s="1056"/>
      <c r="D28" s="664"/>
      <c r="E28" s="644"/>
      <c r="F28" s="607" t="s">
        <v>534</v>
      </c>
      <c r="G28" s="604"/>
      <c r="H28" s="663"/>
      <c r="I28" s="663"/>
      <c r="J28" s="663"/>
      <c r="K28" s="608"/>
      <c r="L28" s="604"/>
      <c r="M28" s="646"/>
      <c r="N28" s="645"/>
      <c r="O28" s="645"/>
      <c r="P28" s="645"/>
      <c r="Q28" s="645"/>
      <c r="R28" s="645"/>
      <c r="S28" s="645"/>
      <c r="T28" s="646"/>
      <c r="U28" s="646"/>
      <c r="V28" s="606"/>
    </row>
    <row r="29" spans="1:26" ht="13">
      <c r="A29" s="540" t="s">
        <v>527</v>
      </c>
      <c r="B29" s="541"/>
      <c r="C29" s="536"/>
      <c r="D29" s="665" t="s">
        <v>82</v>
      </c>
      <c r="E29" s="640"/>
      <c r="F29" s="569" t="s">
        <v>83</v>
      </c>
      <c r="G29" s="571"/>
      <c r="H29" s="642" t="s">
        <v>84</v>
      </c>
      <c r="I29" s="653"/>
      <c r="J29" s="599" t="s">
        <v>85</v>
      </c>
      <c r="K29" s="599"/>
      <c r="L29" s="1057" t="s">
        <v>86</v>
      </c>
      <c r="M29" s="1058"/>
      <c r="N29" s="1058"/>
      <c r="O29" s="1058"/>
      <c r="P29" s="1058"/>
      <c r="Q29" s="1058"/>
      <c r="R29" s="1058"/>
      <c r="S29" s="1058"/>
      <c r="T29" s="1058"/>
      <c r="U29" s="1058"/>
      <c r="V29" s="1059"/>
    </row>
    <row r="30" spans="1:26" ht="13">
      <c r="A30" s="549" t="s">
        <v>528</v>
      </c>
      <c r="C30" s="561"/>
      <c r="D30" s="535" t="s">
        <v>88</v>
      </c>
      <c r="F30" s="1036"/>
      <c r="G30" s="1037"/>
      <c r="H30" s="549" t="s">
        <v>89</v>
      </c>
      <c r="I30" s="654"/>
      <c r="J30" s="601" t="s">
        <v>90</v>
      </c>
      <c r="K30" s="601"/>
      <c r="L30" s="597"/>
      <c r="V30" s="602"/>
    </row>
    <row r="31" spans="1:26">
      <c r="A31" s="549" t="s">
        <v>529</v>
      </c>
      <c r="C31" s="639"/>
      <c r="F31" s="1036"/>
      <c r="G31" s="1037"/>
      <c r="H31" s="549"/>
      <c r="I31" s="654"/>
      <c r="J31" s="601" t="s">
        <v>94</v>
      </c>
      <c r="K31" s="601"/>
      <c r="L31" s="597"/>
      <c r="V31" s="602"/>
    </row>
    <row r="32" spans="1:26">
      <c r="A32" s="644"/>
      <c r="B32" s="645"/>
      <c r="C32" s="655"/>
      <c r="D32" s="535" t="s">
        <v>95</v>
      </c>
      <c r="F32" s="609"/>
      <c r="G32" s="610"/>
      <c r="H32" s="549" t="s">
        <v>96</v>
      </c>
      <c r="I32" s="654"/>
      <c r="J32" s="601"/>
      <c r="K32" s="601"/>
      <c r="L32" s="597"/>
      <c r="V32" s="602"/>
    </row>
    <row r="33" spans="1:22" ht="13">
      <c r="A33" s="540" t="s">
        <v>97</v>
      </c>
      <c r="B33" s="640"/>
      <c r="C33" s="638"/>
      <c r="D33" s="535" t="s">
        <v>98</v>
      </c>
      <c r="F33" s="573" t="s">
        <v>99</v>
      </c>
      <c r="G33" s="572"/>
      <c r="H33" s="549" t="s">
        <v>89</v>
      </c>
      <c r="I33" s="654"/>
      <c r="J33" s="601" t="s">
        <v>100</v>
      </c>
      <c r="K33" s="601"/>
      <c r="L33" s="597"/>
      <c r="V33" s="602"/>
    </row>
    <row r="34" spans="1:22" ht="13">
      <c r="A34" s="549" t="s">
        <v>552</v>
      </c>
      <c r="C34" s="639"/>
      <c r="D34" s="535" t="s">
        <v>101</v>
      </c>
      <c r="F34" s="574"/>
      <c r="G34" s="611"/>
      <c r="H34" s="549" t="s">
        <v>102</v>
      </c>
      <c r="I34" s="654"/>
      <c r="J34" s="601" t="s">
        <v>530</v>
      </c>
      <c r="K34" s="601"/>
      <c r="L34" s="1060" t="s">
        <v>104</v>
      </c>
      <c r="M34" s="1061"/>
      <c r="N34" s="1061"/>
      <c r="O34" s="1061"/>
      <c r="P34" s="1061"/>
      <c r="Q34" s="1061"/>
      <c r="R34" s="1061"/>
      <c r="S34" s="1061"/>
      <c r="T34" s="1061"/>
      <c r="U34" s="1061"/>
      <c r="V34" s="1040"/>
    </row>
    <row r="35" spans="1:22">
      <c r="A35" s="644"/>
      <c r="B35" s="645"/>
      <c r="C35" s="646"/>
      <c r="D35" s="584"/>
      <c r="E35" s="645"/>
      <c r="F35" s="1046" t="s">
        <v>1021</v>
      </c>
      <c r="G35" s="1047"/>
      <c r="H35" s="1046" t="s">
        <v>1020</v>
      </c>
      <c r="I35" s="1047"/>
      <c r="J35" s="605" t="s">
        <v>105</v>
      </c>
      <c r="K35" s="605"/>
      <c r="L35" s="1050" t="s">
        <v>106</v>
      </c>
      <c r="M35" s="1051"/>
      <c r="N35" s="1051"/>
      <c r="O35" s="1051"/>
      <c r="P35" s="1051"/>
      <c r="Q35" s="1051"/>
      <c r="R35" s="1051"/>
      <c r="S35" s="1051"/>
      <c r="T35" s="1051"/>
      <c r="U35" s="1051"/>
      <c r="V35" s="1032"/>
    </row>
    <row r="41" spans="1:22" ht="34" customHeight="1"/>
    <row r="42" spans="1:22" ht="23.25" customHeight="1">
      <c r="A42" s="612" t="s">
        <v>947</v>
      </c>
      <c r="B42" s="593"/>
      <c r="C42" s="612" t="s">
        <v>603</v>
      </c>
      <c r="D42" s="592"/>
      <c r="F42" s="612" t="s">
        <v>941</v>
      </c>
      <c r="H42" s="612" t="s">
        <v>603</v>
      </c>
    </row>
    <row r="43" spans="1:22" ht="20">
      <c r="A43" s="612" t="s">
        <v>948</v>
      </c>
      <c r="B43" s="593"/>
      <c r="C43" s="612" t="s">
        <v>952</v>
      </c>
      <c r="D43" s="592"/>
      <c r="F43" s="612" t="s">
        <v>942</v>
      </c>
      <c r="H43" s="612" t="s">
        <v>952</v>
      </c>
    </row>
    <row r="44" spans="1:22" ht="20">
      <c r="A44" s="612" t="s">
        <v>949</v>
      </c>
      <c r="B44" s="593"/>
      <c r="C44" s="612" t="s">
        <v>952</v>
      </c>
      <c r="D44" s="592"/>
      <c r="F44" s="612" t="s">
        <v>943</v>
      </c>
      <c r="H44" s="612" t="s">
        <v>603</v>
      </c>
    </row>
    <row r="45" spans="1:22" ht="17.75" customHeight="1">
      <c r="A45" s="612" t="s">
        <v>950</v>
      </c>
      <c r="B45" s="593"/>
      <c r="C45" s="612" t="s">
        <v>603</v>
      </c>
      <c r="D45" s="592"/>
      <c r="F45" s="612" t="s">
        <v>944</v>
      </c>
      <c r="H45" s="612" t="s">
        <v>603</v>
      </c>
    </row>
    <row r="46" spans="1:22" ht="17.75" customHeight="1">
      <c r="A46" s="612" t="s">
        <v>951</v>
      </c>
      <c r="B46" s="593"/>
      <c r="C46" s="612" t="s">
        <v>603</v>
      </c>
      <c r="D46" s="592"/>
      <c r="F46" s="612" t="s">
        <v>946</v>
      </c>
      <c r="H46" s="612" t="s">
        <v>603</v>
      </c>
    </row>
    <row r="47" spans="1:22" ht="17.75" customHeight="1">
      <c r="F47" s="612" t="s">
        <v>945</v>
      </c>
      <c r="H47" s="612" t="s">
        <v>603</v>
      </c>
    </row>
    <row r="48" spans="1:22" ht="17.75" customHeight="1"/>
    <row r="49" ht="17.75" customHeight="1"/>
  </sheetData>
  <mergeCells count="9">
    <mergeCell ref="F35:G35"/>
    <mergeCell ref="H35:I35"/>
    <mergeCell ref="L35:V35"/>
    <mergeCell ref="Q1:T1"/>
    <mergeCell ref="B27:C28"/>
    <mergeCell ref="L29:V29"/>
    <mergeCell ref="F30:G30"/>
    <mergeCell ref="F31:G31"/>
    <mergeCell ref="L34:V34"/>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Z49"/>
  <sheetViews>
    <sheetView zoomScale="70" zoomScaleNormal="70" zoomScaleSheetLayoutView="115" workbookViewId="0">
      <selection activeCell="J25" sqref="J25"/>
    </sheetView>
  </sheetViews>
  <sheetFormatPr defaultColWidth="9.1796875" defaultRowHeight="12.5"/>
  <cols>
    <col min="1" max="1" width="6.54296875" style="708" customWidth="1"/>
    <col min="2" max="2" width="37.08984375" style="708" bestFit="1"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749"/>
      <c r="I10" s="750"/>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798"/>
      <c r="B19" s="815" t="s">
        <v>660</v>
      </c>
      <c r="C19" s="800" t="s">
        <v>663</v>
      </c>
      <c r="D19" s="801">
        <v>25</v>
      </c>
      <c r="E19" s="802" t="s">
        <v>999</v>
      </c>
      <c r="F19" s="803">
        <f>IF(D19="","",VLOOKUP(B19,Data!$B$5:$L$439,11,FALSE))</f>
        <v>2162.66</v>
      </c>
      <c r="G19" s="804">
        <f t="shared" ref="G19:G25" si="0">IF(D19&gt;0,D19*F19,"-")</f>
        <v>54066.5</v>
      </c>
      <c r="H19" s="805" t="str">
        <f>IF(D19="","",VLOOKUP(B19,Data!$B$5:$D$439,3,FALSE))</f>
        <v>C/T</v>
      </c>
      <c r="I19" s="806" t="str">
        <f>IF(D19="","",VLOOKUP(B19,Data!$B$5:$M$439,12,FALSE))</f>
        <v>Indonesia</v>
      </c>
      <c r="J19" s="622" t="s">
        <v>1023</v>
      </c>
      <c r="K19" s="808">
        <f>IF(D19="","",VLOOKUP(B19,Data!$B$5:$E$439,4,FALSE)*D19)</f>
        <v>6550</v>
      </c>
      <c r="L19" s="809">
        <f>IF(D19="","",VLOOKUP(B19,Data!$B$5:$F$439,5,FALSE)*D19)</f>
        <v>5925</v>
      </c>
      <c r="M19" s="804"/>
      <c r="N19" s="810"/>
      <c r="O19" s="811"/>
      <c r="P19" s="812"/>
      <c r="Q19" s="812"/>
      <c r="R19" s="811"/>
      <c r="S19" s="811"/>
      <c r="T19" s="811"/>
      <c r="U19" s="813">
        <f>IF(D19="","",VLOOKUP(B19,Data!$B$5:$J$439,9,FALSE)*D19)</f>
        <v>37.200000000000003</v>
      </c>
      <c r="V19" s="813">
        <f>IF(D19="","",VLOOKUP(B19,Data!$B$5:$J$439,9,FALSE)*D19)</f>
        <v>37.200000000000003</v>
      </c>
      <c r="W19" s="708"/>
      <c r="X19" s="708"/>
      <c r="Y19" s="708"/>
      <c r="Z19" s="708"/>
    </row>
    <row r="20" spans="1:26" s="814" customFormat="1" ht="20" customHeight="1">
      <c r="A20" s="798"/>
      <c r="B20" s="815" t="s">
        <v>661</v>
      </c>
      <c r="C20" s="800" t="s">
        <v>662</v>
      </c>
      <c r="D20" s="801">
        <v>20</v>
      </c>
      <c r="E20" s="816"/>
      <c r="F20" s="803">
        <f>IF(D20="","",VLOOKUP(B20,Data!$B$5:$L$439,11,FALSE))</f>
        <v>2162.66</v>
      </c>
      <c r="G20" s="804">
        <f t="shared" si="0"/>
        <v>43253.2</v>
      </c>
      <c r="H20" s="805" t="str">
        <f>IF(D20="","",VLOOKUP(B20,Data!$B$5:$D$439,3,FALSE))</f>
        <v>C/T</v>
      </c>
      <c r="I20" s="806" t="str">
        <f>IF(D20="","",VLOOKUP(B20,Data!$B$5:$M$439,12,FALSE))</f>
        <v>Indonesia</v>
      </c>
      <c r="J20" s="622" t="s">
        <v>1023</v>
      </c>
      <c r="K20" s="808">
        <f>IF(D20="","",VLOOKUP(B20,Data!$B$5:$E$439,4,FALSE)*D20)</f>
        <v>5240</v>
      </c>
      <c r="L20" s="809">
        <f>IF(D20="","",VLOOKUP(B20,Data!$B$5:$F$439,5,FALSE)*D20)</f>
        <v>4740</v>
      </c>
      <c r="M20" s="804"/>
      <c r="N20" s="810"/>
      <c r="O20" s="811"/>
      <c r="P20" s="812"/>
      <c r="Q20" s="812"/>
      <c r="R20" s="811"/>
      <c r="S20" s="811"/>
      <c r="T20" s="811"/>
      <c r="U20" s="813">
        <f>IF(D20="","",VLOOKUP(B20,Data!$B$5:$J$439,9,FALSE)*D20)</f>
        <v>29.759999999999998</v>
      </c>
      <c r="V20" s="813">
        <f>IF(D20="","",VLOOKUP(B20,Data!$B$5:$J$439,9,FALSE)*D20)</f>
        <v>29.759999999999998</v>
      </c>
      <c r="W20" s="708"/>
      <c r="X20" s="708"/>
      <c r="Y20" s="708"/>
      <c r="Z20" s="708"/>
    </row>
    <row r="21" spans="1:26" s="814" customFormat="1" ht="20" customHeight="1">
      <c r="A21" s="798"/>
      <c r="B21" s="815"/>
      <c r="C21" s="800" t="str">
        <f>IF(D21="","",VLOOKUP(B21,Data!$B$5:$L$439,2,FALSE))</f>
        <v/>
      </c>
      <c r="D21" s="801"/>
      <c r="E21" s="817" t="s">
        <v>533</v>
      </c>
      <c r="F21" s="803" t="str">
        <f>IF(D21="","",VLOOKUP(B21,Data!$B$5:$L$439,11,FALSE))</f>
        <v/>
      </c>
      <c r="G21" s="804" t="str">
        <f t="shared" si="0"/>
        <v>-</v>
      </c>
      <c r="H21" s="805" t="str">
        <f>IF(D21="","",VLOOKUP(B21,Data!$B$5:$D$439,3,FALSE))</f>
        <v/>
      </c>
      <c r="I21" s="806" t="str">
        <f>IF(D21="","",VLOOKUP(B21,Data!$B$5:$M$439,12,FALSE))</f>
        <v/>
      </c>
      <c r="J21" s="807"/>
      <c r="K21" s="808" t="str">
        <f>IF(D21="","",VLOOKUP(B21,Data!$B$5:$E$439,4,FALSE)*D21)</f>
        <v/>
      </c>
      <c r="L21" s="809" t="str">
        <f>IF(D21="","",VLOOKUP(B21,Data!$B$5:$F$439,5,FALSE)*D21)</f>
        <v/>
      </c>
      <c r="M21" s="804"/>
      <c r="N21" s="810"/>
      <c r="O21" s="811"/>
      <c r="P21" s="812"/>
      <c r="Q21" s="812"/>
      <c r="R21" s="811"/>
      <c r="S21" s="811"/>
      <c r="T21" s="811"/>
      <c r="U21" s="813" t="str">
        <f>IF(D21="","",VLOOKUP(B21,Data!$B$5:$J$439,9,FALSE)*D21)</f>
        <v/>
      </c>
      <c r="V21" s="813" t="str">
        <f>IF(D21="","",VLOOKUP(B21,Data!$B$5:$J$439,9,FALSE)*D21)</f>
        <v/>
      </c>
      <c r="W21" s="708"/>
      <c r="X21" s="708"/>
      <c r="Y21" s="708"/>
      <c r="Z21" s="708"/>
    </row>
    <row r="22" spans="1:26" s="814" customFormat="1" ht="20" customHeight="1">
      <c r="A22" s="798"/>
      <c r="B22" s="815"/>
      <c r="C22" s="800" t="str">
        <f>IF(D22="","",VLOOKUP(B22,Data!$B$5:$L$439,2,FALSE))</f>
        <v/>
      </c>
      <c r="D22" s="801"/>
      <c r="E22" s="802"/>
      <c r="F22" s="803" t="str">
        <f>IF(D22="","",VLOOKUP(B22,Data!$B$5:$L$439,11,FALSE))</f>
        <v/>
      </c>
      <c r="G22" s="804" t="str">
        <f t="shared" si="0"/>
        <v>-</v>
      </c>
      <c r="H22" s="805" t="str">
        <f>IF(D22="","",VLOOKUP(B22,Data!$B$5:$D$439,3,FALSE))</f>
        <v/>
      </c>
      <c r="I22" s="806" t="str">
        <f>IF(D22="","",VLOOKUP(B22,Data!$B$5:$M$439,12,FALSE))</f>
        <v/>
      </c>
      <c r="J22" s="807"/>
      <c r="K22" s="808" t="str">
        <f>IF(D22="","",VLOOKUP(B22,Data!$B$5:$E$439,4,FALSE)*D22)</f>
        <v/>
      </c>
      <c r="L22" s="809" t="str">
        <f>IF(D22="","",VLOOKUP(B22,Data!$B$5:$F$439,5,FALSE)*D22)</f>
        <v/>
      </c>
      <c r="M22" s="804"/>
      <c r="N22" s="810"/>
      <c r="O22" s="811"/>
      <c r="P22" s="812"/>
      <c r="Q22" s="812"/>
      <c r="R22" s="811"/>
      <c r="S22" s="811"/>
      <c r="T22" s="811"/>
      <c r="U22" s="813" t="str">
        <f>IF(D22="","",VLOOKUP(B22,Data!$B$5:$J$439,9,FALSE)*D22)</f>
        <v/>
      </c>
      <c r="V22" s="813" t="str">
        <f>IF(D22="","",VLOOKUP(B22,Data!$B$5:$J$439,9,FALSE)*D22)</f>
        <v/>
      </c>
      <c r="W22" s="708"/>
      <c r="X22" s="708"/>
      <c r="Y22" s="708"/>
      <c r="Z22" s="708"/>
    </row>
    <row r="23" spans="1:26" s="814" customFormat="1" ht="20" customHeight="1">
      <c r="A23" s="798"/>
      <c r="B23" s="815"/>
      <c r="C23" s="800" t="str">
        <f>IF(D23="","",VLOOKUP(B23,Data!$B$5:$L$439,2,FALSE))</f>
        <v/>
      </c>
      <c r="D23" s="801"/>
      <c r="E23" s="816" t="s">
        <v>533</v>
      </c>
      <c r="F23" s="803" t="str">
        <f>IF(D23="","",VLOOKUP(B23,Data!$B$5:$L$439,11,FALSE))</f>
        <v/>
      </c>
      <c r="G23" s="804" t="str">
        <f t="shared" si="0"/>
        <v>-</v>
      </c>
      <c r="H23" s="805" t="str">
        <f>IF(D23="","",VLOOKUP(B23,Data!$B$5:$D$439,3,FALSE))</f>
        <v/>
      </c>
      <c r="I23" s="806" t="str">
        <f>IF(D23="","",VLOOKUP(B23,Data!$B$5:$M$439,12,FALSE))</f>
        <v/>
      </c>
      <c r="J23" s="807"/>
      <c r="K23" s="808" t="str">
        <f>IF(D23="","",VLOOKUP(B23,Data!$B$5:$E$439,4,FALSE)*D23)</f>
        <v/>
      </c>
      <c r="L23" s="809" t="str">
        <f>IF(D23="","",VLOOKUP(B23,Data!$B$5:$F$439,5,FALSE)*D23)</f>
        <v/>
      </c>
      <c r="M23" s="804"/>
      <c r="N23" s="810"/>
      <c r="O23" s="811"/>
      <c r="P23" s="812"/>
      <c r="Q23" s="812"/>
      <c r="R23" s="811"/>
      <c r="S23" s="811"/>
      <c r="T23" s="811"/>
      <c r="U23" s="813" t="str">
        <f>IF(D23="","",VLOOKUP(B23,Data!$B$5:$J$439,9,FALSE)*D23)</f>
        <v/>
      </c>
      <c r="V23" s="813" t="str">
        <f>IF(D23="","",VLOOKUP(B23,Data!$B$5:$J$439,9,FALSE)*D23)</f>
        <v/>
      </c>
      <c r="W23" s="708"/>
      <c r="X23" s="708"/>
      <c r="Y23" s="708"/>
      <c r="Z23" s="708"/>
    </row>
    <row r="24" spans="1:26" s="814" customFormat="1" ht="20" customHeight="1">
      <c r="A24" s="798"/>
      <c r="B24" s="815"/>
      <c r="C24" s="800" t="str">
        <f>IF(D24="","",VLOOKUP(B24,Data!$B$5:$L$439,2,FALSE))</f>
        <v/>
      </c>
      <c r="D24" s="818"/>
      <c r="E24" s="802"/>
      <c r="F24" s="803" t="str">
        <f>IF(D24="","",VLOOKUP(B24,Data!$B$5:$L$439,11,FALSE))</f>
        <v/>
      </c>
      <c r="G24" s="804" t="str">
        <f t="shared" si="0"/>
        <v>-</v>
      </c>
      <c r="H24" s="805" t="str">
        <f>IF(D24="","",VLOOKUP(B24,Data!$B$5:$D$439,3,FALSE))</f>
        <v/>
      </c>
      <c r="I24" s="806" t="str">
        <f>IF(D24="","",VLOOKUP(B24,Data!$B$5:$M$439,12,FALSE))</f>
        <v/>
      </c>
      <c r="J24" s="807"/>
      <c r="K24" s="808" t="str">
        <f>IF(D24="","",VLOOKUP(B24,Data!$B$5:$E$439,4,FALSE)*D24)</f>
        <v/>
      </c>
      <c r="L24" s="809" t="str">
        <f>IF(D24="","",VLOOKUP(B24,Data!$B$5:$F$439,5,FALSE)*D24)</f>
        <v/>
      </c>
      <c r="M24" s="804"/>
      <c r="N24" s="810"/>
      <c r="O24" s="811"/>
      <c r="P24" s="812"/>
      <c r="Q24" s="812"/>
      <c r="R24" s="811"/>
      <c r="S24" s="811"/>
      <c r="T24" s="811"/>
      <c r="U24" s="813" t="str">
        <f>IF(D24="","",VLOOKUP(B24,Data!$B$5:$J$439,9,FALSE)*D24)</f>
        <v/>
      </c>
      <c r="V24" s="813" t="str">
        <f>IF(D24="","",VLOOKUP(B24,Data!$B$5:$J$439,9,FALSE)*D24)</f>
        <v/>
      </c>
      <c r="W24" s="708"/>
      <c r="X24" s="708"/>
      <c r="Y24" s="708"/>
      <c r="Z24" s="708"/>
    </row>
    <row r="25" spans="1:26" s="814" customFormat="1" ht="20" customHeight="1">
      <c r="A25" s="798"/>
      <c r="B25" s="815"/>
      <c r="C25" s="800" t="str">
        <f>IF(D25="","",VLOOKUP(B25,Data!$B$5:$L$439,2,FALSE))</f>
        <v/>
      </c>
      <c r="D25" s="818"/>
      <c r="E25" s="802"/>
      <c r="F25" s="803" t="str">
        <f>IF(D25="","",VLOOKUP(B25,Data!$B$5:$L$439,11,FALSE))</f>
        <v/>
      </c>
      <c r="G25" s="804" t="str">
        <f t="shared" si="0"/>
        <v>-</v>
      </c>
      <c r="H25" s="805" t="str">
        <f>IF(D25="","",VLOOKUP(B25,Data!$B$5:$D$439,3,FALSE))</f>
        <v/>
      </c>
      <c r="I25" s="806" t="str">
        <f>IF(D25="","",VLOOKUP(B25,Data!$B$5:$M$439,12,FALSE))</f>
        <v/>
      </c>
      <c r="J25" s="807"/>
      <c r="K25" s="808" t="str">
        <f>IF(D25="","",VLOOKUP(B25,Data!$B$5:$E$439,4,FALSE)*D25)</f>
        <v/>
      </c>
      <c r="L25" s="809" t="str">
        <f>IF(D25="","",VLOOKUP(B25,Data!$B$5:$F$439,5,FALSE)*D25)</f>
        <v/>
      </c>
      <c r="M25" s="804"/>
      <c r="N25" s="810"/>
      <c r="O25" s="811"/>
      <c r="P25" s="812"/>
      <c r="Q25" s="812"/>
      <c r="R25" s="811"/>
      <c r="S25" s="811"/>
      <c r="T25" s="811"/>
      <c r="U25" s="813" t="str">
        <f>IF(D25="","",VLOOKUP(B25,Data!$B$5:$J$439,9,FALSE)*D25)</f>
        <v/>
      </c>
      <c r="V25" s="813" t="str">
        <f>IF(D25="","",VLOOKUP(B25,Data!$B$5:$J$439,9,FALSE)*D25)</f>
        <v/>
      </c>
      <c r="W25" s="708"/>
      <c r="X25" s="708"/>
      <c r="Y25" s="708"/>
      <c r="Z25" s="708"/>
    </row>
    <row r="26" spans="1:26" s="814" customFormat="1" ht="23" customHeight="1">
      <c r="A26" s="798"/>
      <c r="B26" s="819"/>
      <c r="C26" s="809" t="str">
        <f>IF(D26="","",VLOOKUP(B26,Data!$B$5:$L$439,2,FALSE))</f>
        <v/>
      </c>
      <c r="D26" s="818"/>
      <c r="E26" s="820"/>
      <c r="F26" s="821"/>
      <c r="G26" s="821"/>
      <c r="H26" s="821"/>
      <c r="I26" s="820"/>
      <c r="J26" s="820"/>
      <c r="K26" s="821"/>
      <c r="L26" s="821"/>
      <c r="M26" s="821"/>
      <c r="N26" s="822"/>
      <c r="O26" s="823"/>
      <c r="P26" s="824"/>
      <c r="Q26" s="823"/>
      <c r="R26" s="823"/>
      <c r="S26" s="824"/>
      <c r="T26" s="825"/>
      <c r="U26" s="824"/>
      <c r="V26" s="826"/>
      <c r="Y26" s="708"/>
    </row>
    <row r="27" spans="1:26" s="814" customFormat="1" ht="20" customHeight="1">
      <c r="A27" s="798"/>
      <c r="B27" s="1066" t="s">
        <v>1019</v>
      </c>
      <c r="C27" s="1067"/>
      <c r="D27" s="827">
        <f>SUM(D18:D25)</f>
        <v>45</v>
      </c>
      <c r="E27" s="828"/>
      <c r="F27" s="829"/>
      <c r="G27" s="829">
        <f>SUM(G18:G26)</f>
        <v>97319.7</v>
      </c>
      <c r="H27" s="820"/>
      <c r="I27" s="820"/>
      <c r="J27" s="820"/>
      <c r="K27" s="829">
        <f>SUM(K18:K25)</f>
        <v>11790</v>
      </c>
      <c r="L27" s="829">
        <f>SUM(L18:L25)</f>
        <v>10665</v>
      </c>
      <c r="M27" s="829"/>
      <c r="N27" s="829"/>
      <c r="O27" s="829">
        <f>SUM(O16:O26)</f>
        <v>0</v>
      </c>
      <c r="P27" s="829"/>
      <c r="Q27" s="829"/>
      <c r="R27" s="829"/>
      <c r="S27" s="829"/>
      <c r="T27" s="829"/>
      <c r="U27" s="829"/>
      <c r="V27" s="830">
        <f>SUM(V18:V25)</f>
        <v>66.960000000000008</v>
      </c>
      <c r="Y27" s="708"/>
    </row>
    <row r="28" spans="1:26" ht="20" customHeight="1">
      <c r="A28" s="798"/>
      <c r="B28" s="1068"/>
      <c r="C28" s="1069"/>
      <c r="D28" s="831"/>
      <c r="E28" s="754"/>
      <c r="F28" s="832" t="s">
        <v>534</v>
      </c>
      <c r="G28" s="758"/>
      <c r="H28" s="833"/>
      <c r="I28" s="833"/>
      <c r="J28" s="833"/>
      <c r="K28" s="834"/>
      <c r="L28" s="758"/>
      <c r="M28" s="756"/>
      <c r="N28" s="755"/>
      <c r="O28" s="755"/>
      <c r="P28" s="755"/>
      <c r="Q28" s="755"/>
      <c r="R28" s="755"/>
      <c r="S28" s="755"/>
      <c r="T28" s="756"/>
      <c r="U28" s="756"/>
      <c r="V28" s="760"/>
    </row>
    <row r="29" spans="1:26" ht="13">
      <c r="A29" s="721" t="s">
        <v>527</v>
      </c>
      <c r="B29" s="722"/>
      <c r="C29" s="835"/>
      <c r="D29" s="836" t="s">
        <v>82</v>
      </c>
      <c r="E29" s="744"/>
      <c r="F29" s="725" t="s">
        <v>83</v>
      </c>
      <c r="G29" s="837"/>
      <c r="H29" s="772" t="s">
        <v>84</v>
      </c>
      <c r="I29" s="838"/>
      <c r="J29" s="743" t="s">
        <v>85</v>
      </c>
      <c r="K29" s="743"/>
      <c r="L29" s="1070" t="s">
        <v>86</v>
      </c>
      <c r="M29" s="1071"/>
      <c r="N29" s="1071"/>
      <c r="O29" s="1071"/>
      <c r="P29" s="1071"/>
      <c r="Q29" s="1071"/>
      <c r="R29" s="1071"/>
      <c r="S29" s="1071"/>
      <c r="T29" s="1071"/>
      <c r="U29" s="1071"/>
      <c r="V29" s="1072"/>
    </row>
    <row r="30" spans="1:26" ht="13">
      <c r="A30" s="731" t="s">
        <v>528</v>
      </c>
      <c r="C30" s="839"/>
      <c r="D30" s="709" t="s">
        <v>88</v>
      </c>
      <c r="F30" s="1073"/>
      <c r="G30" s="1074"/>
      <c r="H30" s="731" t="s">
        <v>89</v>
      </c>
      <c r="I30" s="840"/>
      <c r="J30" s="746" t="s">
        <v>90</v>
      </c>
      <c r="K30" s="746"/>
      <c r="L30" s="741"/>
      <c r="V30" s="747"/>
    </row>
    <row r="31" spans="1:26">
      <c r="A31" s="731" t="s">
        <v>529</v>
      </c>
      <c r="C31" s="732"/>
      <c r="F31" s="1073"/>
      <c r="G31" s="1074"/>
      <c r="H31" s="731"/>
      <c r="I31" s="840"/>
      <c r="J31" s="746" t="s">
        <v>94</v>
      </c>
      <c r="K31" s="746"/>
      <c r="L31" s="741"/>
      <c r="V31" s="747"/>
    </row>
    <row r="32" spans="1:26">
      <c r="A32" s="754"/>
      <c r="B32" s="755"/>
      <c r="C32" s="841"/>
      <c r="D32" s="709" t="s">
        <v>95</v>
      </c>
      <c r="F32" s="842"/>
      <c r="G32" s="843"/>
      <c r="H32" s="731" t="s">
        <v>96</v>
      </c>
      <c r="I32" s="840"/>
      <c r="J32" s="746"/>
      <c r="K32" s="746"/>
      <c r="L32" s="741"/>
      <c r="V32" s="747"/>
    </row>
    <row r="33" spans="1:22" ht="13">
      <c r="A33" s="721" t="s">
        <v>97</v>
      </c>
      <c r="B33" s="744"/>
      <c r="C33" s="723"/>
      <c r="D33" s="709" t="s">
        <v>98</v>
      </c>
      <c r="F33" s="844" t="s">
        <v>99</v>
      </c>
      <c r="G33" s="845"/>
      <c r="H33" s="731" t="s">
        <v>89</v>
      </c>
      <c r="I33" s="840"/>
      <c r="J33" s="746" t="s">
        <v>100</v>
      </c>
      <c r="K33" s="746"/>
      <c r="L33" s="741"/>
      <c r="V33" s="747"/>
    </row>
    <row r="34" spans="1:22" ht="13">
      <c r="A34" s="731" t="s">
        <v>552</v>
      </c>
      <c r="C34" s="732"/>
      <c r="D34" s="709" t="s">
        <v>101</v>
      </c>
      <c r="F34" s="846"/>
      <c r="G34" s="847"/>
      <c r="H34" s="731" t="s">
        <v>102</v>
      </c>
      <c r="I34" s="840"/>
      <c r="J34" s="746" t="s">
        <v>530</v>
      </c>
      <c r="K34" s="746"/>
      <c r="L34" s="1075" t="s">
        <v>104</v>
      </c>
      <c r="M34" s="1076"/>
      <c r="N34" s="1076"/>
      <c r="O34" s="1076"/>
      <c r="P34" s="1076"/>
      <c r="Q34" s="1076"/>
      <c r="R34" s="1076"/>
      <c r="S34" s="1076"/>
      <c r="T34" s="1076"/>
      <c r="U34" s="1076"/>
      <c r="V34" s="1077"/>
    </row>
    <row r="35" spans="1:22">
      <c r="A35" s="754"/>
      <c r="B35" s="755"/>
      <c r="C35" s="756"/>
      <c r="D35" s="848"/>
      <c r="E35" s="755"/>
      <c r="F35" s="1046" t="s">
        <v>1021</v>
      </c>
      <c r="G35" s="1047"/>
      <c r="H35" s="1046" t="s">
        <v>1020</v>
      </c>
      <c r="I35" s="1047"/>
      <c r="J35" s="759" t="s">
        <v>105</v>
      </c>
      <c r="K35" s="759"/>
      <c r="L35" s="1062" t="s">
        <v>106</v>
      </c>
      <c r="M35" s="1063"/>
      <c r="N35" s="1063"/>
      <c r="O35" s="1063"/>
      <c r="P35" s="1063"/>
      <c r="Q35" s="1063"/>
      <c r="R35" s="1063"/>
      <c r="S35" s="1063"/>
      <c r="T35" s="1063"/>
      <c r="U35" s="1063"/>
      <c r="V35" s="1064"/>
    </row>
    <row r="41" spans="1:22" ht="34" customHeight="1"/>
    <row r="42" spans="1:22" ht="23.25" customHeight="1">
      <c r="A42" s="849" t="s">
        <v>947</v>
      </c>
      <c r="B42" s="710"/>
      <c r="C42" s="849" t="s">
        <v>603</v>
      </c>
      <c r="D42" s="708"/>
      <c r="F42" s="849" t="s">
        <v>941</v>
      </c>
      <c r="H42" s="849" t="s">
        <v>603</v>
      </c>
    </row>
    <row r="43" spans="1:22" ht="20">
      <c r="A43" s="849" t="s">
        <v>948</v>
      </c>
      <c r="B43" s="710"/>
      <c r="C43" s="849" t="s">
        <v>952</v>
      </c>
      <c r="D43" s="708"/>
      <c r="F43" s="849" t="s">
        <v>942</v>
      </c>
      <c r="H43" s="849" t="s">
        <v>952</v>
      </c>
    </row>
    <row r="44" spans="1:22" ht="20">
      <c r="A44" s="849" t="s">
        <v>949</v>
      </c>
      <c r="B44" s="710"/>
      <c r="C44" s="849" t="s">
        <v>952</v>
      </c>
      <c r="D44" s="708"/>
      <c r="F44" s="849" t="s">
        <v>943</v>
      </c>
      <c r="H44" s="849" t="s">
        <v>603</v>
      </c>
    </row>
    <row r="45" spans="1:22" ht="17.75" customHeight="1">
      <c r="A45" s="849" t="s">
        <v>950</v>
      </c>
      <c r="B45" s="710"/>
      <c r="C45" s="849" t="s">
        <v>603</v>
      </c>
      <c r="D45" s="708"/>
      <c r="F45" s="849" t="s">
        <v>944</v>
      </c>
      <c r="H45" s="849" t="s">
        <v>603</v>
      </c>
    </row>
    <row r="46" spans="1:22" ht="17.75" customHeight="1">
      <c r="A46" s="849" t="s">
        <v>951</v>
      </c>
      <c r="B46" s="710"/>
      <c r="C46" s="849" t="s">
        <v>603</v>
      </c>
      <c r="D46" s="708"/>
      <c r="F46" s="849" t="s">
        <v>946</v>
      </c>
      <c r="H46" s="849" t="s">
        <v>603</v>
      </c>
    </row>
    <row r="47" spans="1:22" ht="17.75" customHeight="1">
      <c r="F47" s="849" t="s">
        <v>945</v>
      </c>
      <c r="H47" s="849" t="s">
        <v>603</v>
      </c>
    </row>
    <row r="48" spans="1:22" ht="17.75" customHeight="1"/>
    <row r="49" ht="17.75" customHeight="1"/>
  </sheetData>
  <mergeCells count="9">
    <mergeCell ref="F35:G35"/>
    <mergeCell ref="H35:I35"/>
    <mergeCell ref="L35:V35"/>
    <mergeCell ref="Q1:T1"/>
    <mergeCell ref="B27:C28"/>
    <mergeCell ref="L29:V29"/>
    <mergeCell ref="F30:G30"/>
    <mergeCell ref="F31:G31"/>
    <mergeCell ref="L34:V34"/>
  </mergeCells>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Z51"/>
  <sheetViews>
    <sheetView topLeftCell="A10" zoomScale="70" zoomScaleNormal="70" zoomScaleSheetLayoutView="115" workbookViewId="0">
      <selection activeCell="J25" sqref="J25"/>
    </sheetView>
  </sheetViews>
  <sheetFormatPr defaultColWidth="9.1796875" defaultRowHeight="12.5"/>
  <cols>
    <col min="1" max="1" width="6.54296875" style="708" customWidth="1"/>
    <col min="2" max="2" width="37.08984375" style="708" bestFit="1"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50"/>
      <c r="I10" s="851"/>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852">
        <v>1</v>
      </c>
      <c r="B19" s="815" t="s">
        <v>387</v>
      </c>
      <c r="C19" s="800" t="str">
        <f>IF(D19="","",VLOOKUP(B19,Data!$B$5:$L$439,2,FALSE))</f>
        <v>VFV5560</v>
      </c>
      <c r="D19" s="801">
        <v>6</v>
      </c>
      <c r="E19" s="802" t="s">
        <v>999</v>
      </c>
      <c r="F19" s="803">
        <f>IF(D19="","",VLOOKUP(B19,Data!$B$5:$L$439,11,FALSE))</f>
        <v>4224.12</v>
      </c>
      <c r="G19" s="804">
        <f t="shared" ref="G19:G27" si="0">IF(D19&gt;0,D19*F19,"-")</f>
        <v>25344.720000000001</v>
      </c>
      <c r="H19" s="805" t="str">
        <f>IF(D19="","",VLOOKUP(B19,Data!$B$5:$D$439,3,FALSE))</f>
        <v>C/T</v>
      </c>
      <c r="I19" s="806" t="str">
        <f>IF(D19="","",VLOOKUP(B19,Data!$B$5:$M$439,12,FALSE))</f>
        <v>Indonesia</v>
      </c>
      <c r="J19" s="622" t="s">
        <v>1023</v>
      </c>
      <c r="K19" s="808">
        <f>IF(D19="","",VLOOKUP(B19,Data!$B$5:$E$439,4,FALSE)*D19)</f>
        <v>1776</v>
      </c>
      <c r="L19" s="809">
        <f>IF(D19="","",VLOOKUP(B19,Data!$B$5:$F$439,5,FALSE)*D19)</f>
        <v>1560</v>
      </c>
      <c r="M19" s="804"/>
      <c r="N19" s="810"/>
      <c r="O19" s="811"/>
      <c r="P19" s="812"/>
      <c r="Q19" s="812"/>
      <c r="R19" s="811"/>
      <c r="S19" s="811"/>
      <c r="T19" s="811"/>
      <c r="U19" s="813">
        <f>IF(D19="","",VLOOKUP(B19,Data!$B$5:$J$439,9,FALSE)*D19)</f>
        <v>9.2040000000000006</v>
      </c>
      <c r="V19" s="813">
        <f>IF(D19="","",VLOOKUP(B19,Data!$B$5:$J$439,9,FALSE)*D19)</f>
        <v>9.2040000000000006</v>
      </c>
      <c r="W19" s="708"/>
      <c r="X19" s="708"/>
      <c r="Y19" s="708"/>
      <c r="Z19" s="708"/>
    </row>
    <row r="20" spans="1:26" s="814" customFormat="1" ht="20" customHeight="1">
      <c r="A20" s="852">
        <v>2</v>
      </c>
      <c r="B20" s="815" t="s">
        <v>389</v>
      </c>
      <c r="C20" s="800" t="str">
        <f>IF(D20="","",VLOOKUP(B20,Data!$B$5:$L$439,2,FALSE))</f>
        <v>VFV5570</v>
      </c>
      <c r="D20" s="801">
        <v>8</v>
      </c>
      <c r="E20" s="816"/>
      <c r="F20" s="803">
        <f>IF(D20="","",VLOOKUP(B20,Data!$B$5:$L$439,11,FALSE))</f>
        <v>4224.12</v>
      </c>
      <c r="G20" s="804">
        <f t="shared" si="0"/>
        <v>33792.959999999999</v>
      </c>
      <c r="H20" s="805" t="str">
        <f>IF(D20="","",VLOOKUP(B20,Data!$B$5:$D$439,3,FALSE))</f>
        <v>C/T</v>
      </c>
      <c r="I20" s="806" t="str">
        <f>IF(D20="","",VLOOKUP(B20,Data!$B$5:$M$439,12,FALSE))</f>
        <v>Indonesia</v>
      </c>
      <c r="J20" s="622" t="s">
        <v>1023</v>
      </c>
      <c r="K20" s="808">
        <f>IF(D20="","",VLOOKUP(B20,Data!$B$5:$E$439,4,FALSE)*D20)</f>
        <v>2368</v>
      </c>
      <c r="L20" s="809">
        <f>IF(D20="","",VLOOKUP(B20,Data!$B$5:$F$439,5,FALSE)*D20)</f>
        <v>2080</v>
      </c>
      <c r="M20" s="804"/>
      <c r="N20" s="810"/>
      <c r="O20" s="811"/>
      <c r="P20" s="812"/>
      <c r="Q20" s="812"/>
      <c r="R20" s="811"/>
      <c r="S20" s="811"/>
      <c r="T20" s="811"/>
      <c r="U20" s="813">
        <f>IF(D20="","",VLOOKUP(B20,Data!$B$5:$J$439,9,FALSE)*D20)</f>
        <v>12.272</v>
      </c>
      <c r="V20" s="813">
        <f>IF(D20="","",VLOOKUP(B20,Data!$B$5:$J$439,9,FALSE)*D20)</f>
        <v>12.272</v>
      </c>
      <c r="W20" s="708"/>
      <c r="X20" s="708"/>
      <c r="Y20" s="708"/>
      <c r="Z20" s="708"/>
    </row>
    <row r="21" spans="1:26" s="814" customFormat="1" ht="20" customHeight="1">
      <c r="A21" s="852">
        <v>3</v>
      </c>
      <c r="B21" s="815" t="s">
        <v>398</v>
      </c>
      <c r="C21" s="800" t="str">
        <f>IF(D21="","",VLOOKUP(B21,Data!$B$5:$L$439,2,FALSE))</f>
        <v>VFV5580</v>
      </c>
      <c r="D21" s="801">
        <v>3</v>
      </c>
      <c r="E21" s="817" t="s">
        <v>533</v>
      </c>
      <c r="F21" s="803">
        <f>IF(D21="","",VLOOKUP(B21,Data!$B$5:$L$439,11,FALSE))</f>
        <v>4347.66</v>
      </c>
      <c r="G21" s="804">
        <f t="shared" si="0"/>
        <v>13042.98</v>
      </c>
      <c r="H21" s="805" t="str">
        <f>IF(D21="","",VLOOKUP(B21,Data!$B$5:$D$439,3,FALSE))</f>
        <v>C/T</v>
      </c>
      <c r="I21" s="806" t="str">
        <f>IF(D21="","",VLOOKUP(B21,Data!$B$5:$M$439,12,FALSE))</f>
        <v>Indonesia</v>
      </c>
      <c r="J21" s="622" t="s">
        <v>1023</v>
      </c>
      <c r="K21" s="808">
        <f>IF(D21="","",VLOOKUP(B21,Data!$B$5:$E$439,4,FALSE)*D21)</f>
        <v>954</v>
      </c>
      <c r="L21" s="809">
        <f>IF(D21="","",VLOOKUP(B21,Data!$B$5:$F$439,5,FALSE)*D21)</f>
        <v>846</v>
      </c>
      <c r="M21" s="804"/>
      <c r="N21" s="810"/>
      <c r="O21" s="811"/>
      <c r="P21" s="812"/>
      <c r="Q21" s="812"/>
      <c r="R21" s="811"/>
      <c r="S21" s="811"/>
      <c r="T21" s="811"/>
      <c r="U21" s="813">
        <f>IF(D21="","",VLOOKUP(B21,Data!$B$5:$J$439,9,FALSE)*D21)</f>
        <v>5.4180000000000001</v>
      </c>
      <c r="V21" s="813">
        <f>IF(D21="","",VLOOKUP(B21,Data!$B$5:$J$439,9,FALSE)*D21)</f>
        <v>5.4180000000000001</v>
      </c>
      <c r="W21" s="708"/>
      <c r="X21" s="708"/>
      <c r="Y21" s="708"/>
      <c r="Z21" s="708"/>
    </row>
    <row r="22" spans="1:26" s="814" customFormat="1" ht="20" customHeight="1">
      <c r="A22" s="852">
        <v>4</v>
      </c>
      <c r="B22" s="815" t="s">
        <v>400</v>
      </c>
      <c r="C22" s="800" t="str">
        <f>IF(D22="","",VLOOKUP(B22,Data!$B$5:$L$439,2,FALSE))</f>
        <v>VFV5590</v>
      </c>
      <c r="D22" s="801">
        <v>5</v>
      </c>
      <c r="E22" s="802"/>
      <c r="F22" s="803">
        <f>IF(D22="","",VLOOKUP(B22,Data!$B$5:$L$439,11,FALSE))</f>
        <v>4347.5600000000004</v>
      </c>
      <c r="G22" s="804">
        <f t="shared" si="0"/>
        <v>21737.800000000003</v>
      </c>
      <c r="H22" s="805" t="str">
        <f>IF(D22="","",VLOOKUP(B22,Data!$B$5:$D$439,3,FALSE))</f>
        <v>C/T</v>
      </c>
      <c r="I22" s="806" t="str">
        <f>IF(D22="","",VLOOKUP(B22,Data!$B$5:$M$439,12,FALSE))</f>
        <v>Indonesia</v>
      </c>
      <c r="J22" s="622" t="s">
        <v>1023</v>
      </c>
      <c r="K22" s="808">
        <f>IF(D22="","",VLOOKUP(B22,Data!$B$5:$E$439,4,FALSE)*D22)</f>
        <v>1590</v>
      </c>
      <c r="L22" s="809">
        <f>IF(D22="","",VLOOKUP(B22,Data!$B$5:$F$439,5,FALSE)*D22)</f>
        <v>1410</v>
      </c>
      <c r="M22" s="804"/>
      <c r="N22" s="810"/>
      <c r="O22" s="811"/>
      <c r="P22" s="812"/>
      <c r="Q22" s="812"/>
      <c r="R22" s="811"/>
      <c r="S22" s="811"/>
      <c r="T22" s="811"/>
      <c r="U22" s="813">
        <f>IF(D22="","",VLOOKUP(B22,Data!$B$5:$J$439,9,FALSE)*D22)</f>
        <v>9.0300000000000011</v>
      </c>
      <c r="V22" s="813">
        <f>IF(D22="","",VLOOKUP(B22,Data!$B$5:$J$439,9,FALSE)*D22)</f>
        <v>9.0300000000000011</v>
      </c>
      <c r="W22" s="708"/>
      <c r="X22" s="708"/>
      <c r="Y22" s="708"/>
      <c r="Z22" s="708"/>
    </row>
    <row r="23" spans="1:26" s="814" customFormat="1" ht="20" customHeight="1">
      <c r="A23" s="852">
        <v>5</v>
      </c>
      <c r="B23" s="815" t="s">
        <v>660</v>
      </c>
      <c r="C23" s="800" t="str">
        <f>IF(D23="","",VLOOKUP(B23,Data!$B$5:$L$439,2,FALSE))</f>
        <v>VAN1280</v>
      </c>
      <c r="D23" s="801">
        <v>57</v>
      </c>
      <c r="E23" s="816" t="s">
        <v>962</v>
      </c>
      <c r="F23" s="803">
        <f>IF(D23="","",VLOOKUP(B23,Data!$B$5:$L$439,11,FALSE))</f>
        <v>2162.66</v>
      </c>
      <c r="G23" s="804">
        <f t="shared" si="0"/>
        <v>123271.62</v>
      </c>
      <c r="H23" s="805" t="str">
        <f>IF(D23="","",VLOOKUP(B23,Data!$B$5:$D$439,3,FALSE))</f>
        <v>C/T</v>
      </c>
      <c r="I23" s="806" t="str">
        <f>IF(D23="","",VLOOKUP(B23,Data!$B$5:$M$439,12,FALSE))</f>
        <v>Indonesia</v>
      </c>
      <c r="J23" s="622" t="s">
        <v>1023</v>
      </c>
      <c r="K23" s="808">
        <f>IF(D23="","",VLOOKUP(B23,Data!$B$5:$E$439,4,FALSE)*D23)</f>
        <v>14934</v>
      </c>
      <c r="L23" s="809">
        <f>IF(D23="","",VLOOKUP(B23,Data!$B$5:$F$439,5,FALSE)*D23)</f>
        <v>13509</v>
      </c>
      <c r="M23" s="804"/>
      <c r="N23" s="810"/>
      <c r="O23" s="811"/>
      <c r="P23" s="812"/>
      <c r="Q23" s="812"/>
      <c r="R23" s="811"/>
      <c r="S23" s="811"/>
      <c r="T23" s="811"/>
      <c r="U23" s="813">
        <f>IF(D23="","",VLOOKUP(B23,Data!$B$5:$J$439,9,FALSE)*D23)</f>
        <v>84.816000000000003</v>
      </c>
      <c r="V23" s="813">
        <f>IF(D23="","",VLOOKUP(B23,Data!$B$5:$J$439,9,FALSE)*D23)</f>
        <v>84.816000000000003</v>
      </c>
      <c r="W23" s="708"/>
      <c r="X23" s="708"/>
      <c r="Y23" s="708"/>
      <c r="Z23" s="708"/>
    </row>
    <row r="24" spans="1:26" s="814" customFormat="1" ht="20" customHeight="1">
      <c r="A24" s="852">
        <v>6</v>
      </c>
      <c r="B24" s="815" t="s">
        <v>661</v>
      </c>
      <c r="C24" s="800" t="str">
        <f>IF(D24="","",VLOOKUP(B24,Data!$B$5:$L$439,2,FALSE))</f>
        <v>VAN1290</v>
      </c>
      <c r="D24" s="818">
        <v>18</v>
      </c>
      <c r="E24" s="802"/>
      <c r="F24" s="803">
        <f>IF(D24="","",VLOOKUP(B24,Data!$B$5:$L$439,11,FALSE))</f>
        <v>2162.66</v>
      </c>
      <c r="G24" s="804">
        <f t="shared" si="0"/>
        <v>38927.879999999997</v>
      </c>
      <c r="H24" s="805" t="str">
        <f>IF(D24="","",VLOOKUP(B24,Data!$B$5:$D$439,3,FALSE))</f>
        <v>C/T</v>
      </c>
      <c r="I24" s="806" t="str">
        <f>IF(D24="","",VLOOKUP(B24,Data!$B$5:$M$439,12,FALSE))</f>
        <v>Indonesia</v>
      </c>
      <c r="J24" s="622" t="s">
        <v>1023</v>
      </c>
      <c r="K24" s="808">
        <f>IF(D24="","",VLOOKUP(B24,Data!$B$5:$E$439,4,FALSE)*D24)</f>
        <v>4716</v>
      </c>
      <c r="L24" s="809">
        <f>IF(D24="","",VLOOKUP(B24,Data!$B$5:$F$439,5,FALSE)*D24)</f>
        <v>4266</v>
      </c>
      <c r="M24" s="804"/>
      <c r="N24" s="810"/>
      <c r="O24" s="811"/>
      <c r="P24" s="812"/>
      <c r="Q24" s="812"/>
      <c r="R24" s="811"/>
      <c r="S24" s="811"/>
      <c r="T24" s="811"/>
      <c r="U24" s="813">
        <f>IF(D24="","",VLOOKUP(B24,Data!$B$5:$J$439,9,FALSE)*D24)</f>
        <v>26.783999999999999</v>
      </c>
      <c r="V24" s="813">
        <f>IF(D24="","",VLOOKUP(B24,Data!$B$5:$J$439,9,FALSE)*D24)</f>
        <v>26.783999999999999</v>
      </c>
      <c r="W24" s="708"/>
      <c r="X24" s="708"/>
      <c r="Y24" s="708"/>
      <c r="Z24" s="708"/>
    </row>
    <row r="25" spans="1:26" s="814" customFormat="1" ht="20" customHeight="1">
      <c r="A25" s="852">
        <v>7</v>
      </c>
      <c r="B25" s="815" t="s">
        <v>749</v>
      </c>
      <c r="C25" s="800" t="str">
        <f>IF(D25="","",VLOOKUP(B25,Data!$B$5:$L$439,2,FALSE))</f>
        <v>VAR8160</v>
      </c>
      <c r="D25" s="818">
        <v>6</v>
      </c>
      <c r="E25" s="802"/>
      <c r="F25" s="803">
        <f>IF(D25="","",VLOOKUP(B25,Data!$B$5:$L$439,11,FALSE))</f>
        <v>2438.41</v>
      </c>
      <c r="G25" s="804">
        <f t="shared" si="0"/>
        <v>14630.46</v>
      </c>
      <c r="H25" s="805" t="str">
        <f>IF(D25="","",VLOOKUP(B25,Data!$B$5:$D$439,3,FALSE))</f>
        <v>C/T</v>
      </c>
      <c r="I25" s="806" t="str">
        <f>IF(D25="","",VLOOKUP(B25,Data!$B$5:$M$439,12,FALSE))</f>
        <v>Indonesia</v>
      </c>
      <c r="J25" s="622" t="s">
        <v>1023</v>
      </c>
      <c r="K25" s="808">
        <f>IF(D25="","",VLOOKUP(B25,Data!$B$5:$E$439,4,FALSE)*D25)</f>
        <v>1524</v>
      </c>
      <c r="L25" s="809">
        <f>IF(D25="","",VLOOKUP(B25,Data!$B$5:$F$439,5,FALSE)*D25)</f>
        <v>1374</v>
      </c>
      <c r="M25" s="804"/>
      <c r="N25" s="810"/>
      <c r="O25" s="811"/>
      <c r="P25" s="812"/>
      <c r="Q25" s="812"/>
      <c r="R25" s="811"/>
      <c r="S25" s="811"/>
      <c r="T25" s="811"/>
      <c r="U25" s="813">
        <f>IF(D25="","",VLOOKUP(B25,Data!$B$5:$J$439,9,FALSE)*D25)</f>
        <v>8.9039999999999999</v>
      </c>
      <c r="V25" s="813">
        <f>IF(D25="","",VLOOKUP(B25,Data!$B$5:$J$439,9,FALSE)*D25)</f>
        <v>8.9039999999999999</v>
      </c>
      <c r="W25" s="708"/>
      <c r="X25" s="708"/>
      <c r="Y25" s="708"/>
      <c r="Z25" s="708"/>
    </row>
    <row r="26" spans="1:26" s="814" customFormat="1" ht="20" customHeight="1">
      <c r="A26" s="852">
        <v>8</v>
      </c>
      <c r="B26" s="815" t="s">
        <v>750</v>
      </c>
      <c r="C26" s="800" t="str">
        <f>IF(D26="","",VLOOKUP(B26,Data!$B$5:$L$439,2,FALSE))</f>
        <v>VAR8170</v>
      </c>
      <c r="D26" s="818">
        <v>9</v>
      </c>
      <c r="E26" s="802"/>
      <c r="F26" s="803">
        <f>IF(D26="","",VLOOKUP(B26,Data!$B$5:$L$439,11,FALSE))</f>
        <v>2438.41</v>
      </c>
      <c r="G26" s="804">
        <f>IF(D26&gt;0,D26*F26,"-")</f>
        <v>21945.69</v>
      </c>
      <c r="H26" s="805" t="str">
        <f>IF(D26="","",VLOOKUP(B26,Data!$B$5:$D$439,3,FALSE))</f>
        <v>C/T</v>
      </c>
      <c r="I26" s="806" t="str">
        <f>IF(D26="","",VLOOKUP(B26,Data!$B$5:$M$439,12,FALSE))</f>
        <v>Indonesia</v>
      </c>
      <c r="J26" s="622" t="s">
        <v>1023</v>
      </c>
      <c r="K26" s="808">
        <f>IF(D26="","",VLOOKUP(B26,Data!$B$5:$E$439,4,FALSE)*D26)</f>
        <v>2286</v>
      </c>
      <c r="L26" s="809">
        <f>IF(D26="","",VLOOKUP(B26,Data!$B$5:$F$439,5,FALSE)*D26)</f>
        <v>2061</v>
      </c>
      <c r="M26" s="804"/>
      <c r="N26" s="810"/>
      <c r="O26" s="811"/>
      <c r="P26" s="812"/>
      <c r="Q26" s="812"/>
      <c r="R26" s="811"/>
      <c r="S26" s="811"/>
      <c r="T26" s="811"/>
      <c r="U26" s="813">
        <f>IF(D26="","",VLOOKUP(B26,Data!$B$5:$J$439,9,FALSE)*D26)</f>
        <v>13.356</v>
      </c>
      <c r="V26" s="813">
        <f>IF(D26="","",VLOOKUP(B26,Data!$B$5:$J$439,9,FALSE)*D26)</f>
        <v>13.356</v>
      </c>
      <c r="W26" s="708"/>
      <c r="X26" s="708"/>
      <c r="Y26" s="708"/>
      <c r="Z26" s="708"/>
    </row>
    <row r="27" spans="1:26" s="814" customFormat="1" ht="20" customHeight="1">
      <c r="A27" s="798"/>
      <c r="B27" s="815"/>
      <c r="C27" s="800" t="str">
        <f>IF(D27="","",VLOOKUP(B27,Data!$B$5:$L$439,2,FALSE))</f>
        <v/>
      </c>
      <c r="D27" s="818"/>
      <c r="E27" s="802"/>
      <c r="F27" s="803" t="str">
        <f>IF(D27="","",VLOOKUP(B27,Data!$B$5:$L$439,11,FALSE))</f>
        <v/>
      </c>
      <c r="G27" s="804" t="str">
        <f t="shared" si="0"/>
        <v>-</v>
      </c>
      <c r="H27" s="805" t="str">
        <f>IF(D27="","",VLOOKUP(B27,Data!$B$5:$D$439,3,FALSE))</f>
        <v/>
      </c>
      <c r="I27" s="806" t="str">
        <f>IF(D27="","",VLOOKUP(B27,Data!$B$5:$M$439,12,FALSE))</f>
        <v/>
      </c>
      <c r="J27" s="807"/>
      <c r="K27" s="808" t="str">
        <f>IF(D27="","",VLOOKUP(B27,Data!$B$5:$E$439,4,FALSE)*D27)</f>
        <v/>
      </c>
      <c r="L27" s="809" t="str">
        <f>IF(D27="","",VLOOKUP(B27,Data!$B$5:$F$439,5,FALSE)*D27)</f>
        <v/>
      </c>
      <c r="M27" s="804"/>
      <c r="N27" s="810"/>
      <c r="O27" s="811"/>
      <c r="P27" s="812"/>
      <c r="Q27" s="812"/>
      <c r="R27" s="811"/>
      <c r="S27" s="811"/>
      <c r="T27" s="811"/>
      <c r="U27" s="813" t="str">
        <f>IF(D27="","",VLOOKUP(B27,Data!$B$5:$J$439,9,FALSE)*D27)</f>
        <v/>
      </c>
      <c r="V27" s="813" t="str">
        <f>IF(D27="","",VLOOKUP(B27,Data!$B$5:$J$439,9,FALSE)*D27)</f>
        <v/>
      </c>
      <c r="W27" s="708"/>
      <c r="X27" s="708"/>
      <c r="Y27" s="708"/>
      <c r="Z27" s="708"/>
    </row>
    <row r="28" spans="1:26" s="814" customFormat="1" ht="23" customHeight="1">
      <c r="A28" s="798"/>
      <c r="B28" s="819"/>
      <c r="C28" s="809" t="str">
        <f>IF(D28="","",VLOOKUP(B28,Data!$B$5:$L$439,2,FALSE))</f>
        <v/>
      </c>
      <c r="D28" s="818"/>
      <c r="E28" s="820"/>
      <c r="F28" s="821"/>
      <c r="G28" s="821"/>
      <c r="H28" s="821"/>
      <c r="I28" s="820"/>
      <c r="J28" s="820"/>
      <c r="K28" s="821"/>
      <c r="L28" s="821"/>
      <c r="M28" s="821"/>
      <c r="N28" s="822"/>
      <c r="O28" s="823"/>
      <c r="P28" s="824"/>
      <c r="Q28" s="823"/>
      <c r="R28" s="823"/>
      <c r="S28" s="824"/>
      <c r="T28" s="825"/>
      <c r="U28" s="824"/>
      <c r="V28" s="826"/>
      <c r="Y28" s="708"/>
    </row>
    <row r="29" spans="1:26" s="814" customFormat="1" ht="20" customHeight="1">
      <c r="A29" s="798"/>
      <c r="B29" s="1066"/>
      <c r="C29" s="1067"/>
      <c r="D29" s="827">
        <f>SUM(D18:D27)</f>
        <v>112</v>
      </c>
      <c r="E29" s="828"/>
      <c r="F29" s="829"/>
      <c r="G29" s="829">
        <f>SUM(G18:G28)</f>
        <v>292694.11000000004</v>
      </c>
      <c r="H29" s="820"/>
      <c r="I29" s="820"/>
      <c r="J29" s="820"/>
      <c r="K29" s="829">
        <f>SUM(K18:K27)</f>
        <v>30148</v>
      </c>
      <c r="L29" s="829">
        <f>SUM(L18:L27)</f>
        <v>27106</v>
      </c>
      <c r="M29" s="829"/>
      <c r="N29" s="829"/>
      <c r="O29" s="829">
        <f>SUM(O16:O28)</f>
        <v>0</v>
      </c>
      <c r="P29" s="829"/>
      <c r="Q29" s="829"/>
      <c r="R29" s="829"/>
      <c r="S29" s="829"/>
      <c r="T29" s="829"/>
      <c r="U29" s="829"/>
      <c r="V29" s="830">
        <f>SUM(V18:V27)</f>
        <v>169.78399999999999</v>
      </c>
      <c r="Y29" s="708"/>
    </row>
    <row r="30" spans="1:26" ht="20" customHeight="1">
      <c r="A30" s="798"/>
      <c r="B30" s="1068"/>
      <c r="C30" s="1069"/>
      <c r="D30" s="831"/>
      <c r="E30" s="754"/>
      <c r="F30" s="832" t="s">
        <v>534</v>
      </c>
      <c r="G30" s="758"/>
      <c r="H30" s="833"/>
      <c r="I30" s="833"/>
      <c r="J30" s="833"/>
      <c r="K30" s="834"/>
      <c r="L30" s="758"/>
      <c r="M30" s="756"/>
      <c r="N30" s="755"/>
      <c r="O30" s="755"/>
      <c r="P30" s="755"/>
      <c r="Q30" s="755"/>
      <c r="R30" s="755"/>
      <c r="S30" s="755"/>
      <c r="T30" s="756"/>
      <c r="U30" s="756"/>
      <c r="V30" s="760"/>
    </row>
    <row r="31" spans="1:26" ht="13">
      <c r="A31" s="721" t="s">
        <v>527</v>
      </c>
      <c r="B31" s="722"/>
      <c r="C31" s="835"/>
      <c r="D31" s="836" t="s">
        <v>82</v>
      </c>
      <c r="E31" s="744"/>
      <c r="F31" s="725" t="s">
        <v>83</v>
      </c>
      <c r="G31" s="837"/>
      <c r="H31" s="772" t="s">
        <v>84</v>
      </c>
      <c r="I31" s="838"/>
      <c r="J31" s="743" t="s">
        <v>85</v>
      </c>
      <c r="K31" s="743"/>
      <c r="L31" s="1070" t="s">
        <v>86</v>
      </c>
      <c r="M31" s="1071"/>
      <c r="N31" s="1071"/>
      <c r="O31" s="1071"/>
      <c r="P31" s="1071"/>
      <c r="Q31" s="1071"/>
      <c r="R31" s="1071"/>
      <c r="S31" s="1071"/>
      <c r="T31" s="1071"/>
      <c r="U31" s="1071"/>
      <c r="V31" s="1072"/>
    </row>
    <row r="32" spans="1:26" ht="13">
      <c r="A32" s="731" t="s">
        <v>528</v>
      </c>
      <c r="C32" s="839"/>
      <c r="D32" s="709" t="s">
        <v>88</v>
      </c>
      <c r="F32" s="1073"/>
      <c r="G32" s="1074"/>
      <c r="H32" s="731" t="s">
        <v>89</v>
      </c>
      <c r="I32" s="840"/>
      <c r="J32" s="746" t="s">
        <v>90</v>
      </c>
      <c r="K32" s="746"/>
      <c r="L32" s="741"/>
      <c r="V32" s="747"/>
    </row>
    <row r="33" spans="1:22">
      <c r="A33" s="731" t="s">
        <v>529</v>
      </c>
      <c r="C33" s="732"/>
      <c r="F33" s="1073"/>
      <c r="G33" s="1074"/>
      <c r="H33" s="731"/>
      <c r="I33" s="840"/>
      <c r="J33" s="746" t="s">
        <v>94</v>
      </c>
      <c r="K33" s="746"/>
      <c r="L33" s="741"/>
      <c r="V33" s="747"/>
    </row>
    <row r="34" spans="1:22">
      <c r="A34" s="754"/>
      <c r="B34" s="755"/>
      <c r="C34" s="841"/>
      <c r="D34" s="709" t="s">
        <v>95</v>
      </c>
      <c r="F34" s="842"/>
      <c r="G34" s="843"/>
      <c r="H34" s="731" t="s">
        <v>96</v>
      </c>
      <c r="I34" s="840"/>
      <c r="J34" s="746"/>
      <c r="K34" s="746"/>
      <c r="L34" s="741"/>
      <c r="V34" s="747"/>
    </row>
    <row r="35" spans="1:22" ht="13">
      <c r="A35" s="721" t="s">
        <v>97</v>
      </c>
      <c r="B35" s="744"/>
      <c r="C35" s="723"/>
      <c r="D35" s="709" t="s">
        <v>98</v>
      </c>
      <c r="F35" s="844" t="s">
        <v>99</v>
      </c>
      <c r="G35" s="845"/>
      <c r="H35" s="731" t="s">
        <v>89</v>
      </c>
      <c r="I35" s="840"/>
      <c r="J35" s="746" t="s">
        <v>100</v>
      </c>
      <c r="K35" s="746"/>
      <c r="L35" s="741"/>
      <c r="V35" s="747"/>
    </row>
    <row r="36" spans="1:22" ht="13">
      <c r="A36" s="731" t="s">
        <v>552</v>
      </c>
      <c r="C36" s="732"/>
      <c r="D36" s="709" t="s">
        <v>101</v>
      </c>
      <c r="F36" s="846"/>
      <c r="G36" s="847"/>
      <c r="H36" s="731" t="s">
        <v>102</v>
      </c>
      <c r="I36" s="840"/>
      <c r="J36" s="746" t="s">
        <v>530</v>
      </c>
      <c r="K36" s="746"/>
      <c r="L36" s="1075" t="s">
        <v>104</v>
      </c>
      <c r="M36" s="1076"/>
      <c r="N36" s="1076"/>
      <c r="O36" s="1076"/>
      <c r="P36" s="1076"/>
      <c r="Q36" s="1076"/>
      <c r="R36" s="1076"/>
      <c r="S36" s="1076"/>
      <c r="T36" s="1076"/>
      <c r="U36" s="1076"/>
      <c r="V36" s="1077"/>
    </row>
    <row r="37" spans="1:22">
      <c r="A37" s="754"/>
      <c r="B37" s="755"/>
      <c r="C37" s="756"/>
      <c r="D37" s="848"/>
      <c r="E37" s="755"/>
      <c r="F37" s="1046" t="s">
        <v>1024</v>
      </c>
      <c r="G37" s="1047"/>
      <c r="H37" s="1046" t="s">
        <v>1025</v>
      </c>
      <c r="I37" s="1047"/>
      <c r="J37" s="759" t="s">
        <v>105</v>
      </c>
      <c r="K37" s="759"/>
      <c r="L37" s="1062" t="s">
        <v>106</v>
      </c>
      <c r="M37" s="1063"/>
      <c r="N37" s="1063"/>
      <c r="O37" s="1063"/>
      <c r="P37" s="1063"/>
      <c r="Q37" s="1063"/>
      <c r="R37" s="1063"/>
      <c r="S37" s="1063"/>
      <c r="T37" s="1063"/>
      <c r="U37" s="1063"/>
      <c r="V37" s="1064"/>
    </row>
    <row r="43" spans="1:22" ht="34" customHeight="1"/>
    <row r="44" spans="1:22" ht="23.25" customHeight="1">
      <c r="A44" s="849" t="s">
        <v>947</v>
      </c>
      <c r="B44" s="710"/>
      <c r="C44" s="849" t="s">
        <v>603</v>
      </c>
      <c r="D44" s="708"/>
      <c r="F44" s="849" t="s">
        <v>941</v>
      </c>
      <c r="H44" s="849" t="s">
        <v>603</v>
      </c>
    </row>
    <row r="45" spans="1:22" ht="20">
      <c r="A45" s="849" t="s">
        <v>948</v>
      </c>
      <c r="B45" s="710"/>
      <c r="C45" s="849" t="s">
        <v>1026</v>
      </c>
      <c r="D45" s="708"/>
      <c r="F45" s="849" t="s">
        <v>942</v>
      </c>
      <c r="H45" s="849" t="s">
        <v>952</v>
      </c>
    </row>
    <row r="46" spans="1:22" ht="20">
      <c r="A46" s="849" t="s">
        <v>949</v>
      </c>
      <c r="B46" s="710"/>
      <c r="C46" s="849" t="s">
        <v>1027</v>
      </c>
      <c r="D46" s="708"/>
      <c r="F46" s="849" t="s">
        <v>943</v>
      </c>
      <c r="H46" s="849" t="s">
        <v>603</v>
      </c>
    </row>
    <row r="47" spans="1:22" ht="17.75" customHeight="1">
      <c r="A47" s="849" t="s">
        <v>950</v>
      </c>
      <c r="B47" s="710"/>
      <c r="C47" s="849" t="s">
        <v>603</v>
      </c>
      <c r="D47" s="708"/>
      <c r="F47" s="849" t="s">
        <v>944</v>
      </c>
      <c r="H47" s="849" t="s">
        <v>603</v>
      </c>
    </row>
    <row r="48" spans="1:22" ht="17.75" customHeight="1">
      <c r="A48" s="849" t="s">
        <v>951</v>
      </c>
      <c r="B48" s="710"/>
      <c r="C48" s="849" t="s">
        <v>603</v>
      </c>
      <c r="D48" s="708"/>
      <c r="F48" s="849" t="s">
        <v>946</v>
      </c>
      <c r="H48" s="849" t="s">
        <v>603</v>
      </c>
    </row>
    <row r="49" spans="6:8" ht="17.75" customHeight="1">
      <c r="F49" s="849" t="s">
        <v>945</v>
      </c>
      <c r="H49" s="849" t="s">
        <v>603</v>
      </c>
    </row>
    <row r="50" spans="6:8" ht="17.75" customHeight="1"/>
    <row r="51" spans="6:8" ht="17.75" customHeight="1"/>
  </sheetData>
  <mergeCells count="9">
    <mergeCell ref="F37:G37"/>
    <mergeCell ref="H37:I37"/>
    <mergeCell ref="L37:V37"/>
    <mergeCell ref="Q1:T1"/>
    <mergeCell ref="B29:C30"/>
    <mergeCell ref="L31:V31"/>
    <mergeCell ref="F32:G32"/>
    <mergeCell ref="F33:G33"/>
    <mergeCell ref="L36:V36"/>
  </mergeCells>
  <phoneticPr fontId="107" type="noConversion"/>
  <printOptions horizontalCentered="1"/>
  <pageMargins left="0.15748031496062992" right="0" top="0.11811023622047245" bottom="0.15748031496062992" header="0.51181102362204722" footer="0.19685039370078741"/>
  <pageSetup paperSize="9" scale="68" firstPageNumber="4294963191" fitToHeight="2" orientation="landscape" horizontalDpi="4294967295" verticalDpi="4294967295"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Z54"/>
  <sheetViews>
    <sheetView topLeftCell="A16" zoomScale="70" zoomScaleNormal="70" zoomScaleSheetLayoutView="115" workbookViewId="0">
      <selection activeCell="J25" sqref="J25"/>
    </sheetView>
  </sheetViews>
  <sheetFormatPr defaultColWidth="9.1796875" defaultRowHeight="12.5"/>
  <cols>
    <col min="1" max="1" width="6.54296875" style="708" customWidth="1"/>
    <col min="2" max="2" width="37.08984375" style="708" bestFit="1"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53"/>
      <c r="I10" s="854"/>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625" customFormat="1" ht="20" customHeight="1">
      <c r="A18" s="614"/>
      <c r="B18" s="674" t="s">
        <v>992</v>
      </c>
      <c r="C18" s="673"/>
      <c r="D18" s="620"/>
      <c r="E18" s="675"/>
      <c r="F18" s="615"/>
      <c r="G18" s="621"/>
      <c r="H18" s="616"/>
      <c r="I18" s="617"/>
      <c r="J18" s="622"/>
      <c r="K18" s="618"/>
      <c r="L18" s="623"/>
      <c r="M18" s="621"/>
      <c r="N18" s="670"/>
      <c r="O18" s="624"/>
      <c r="P18" s="671"/>
      <c r="Q18" s="671"/>
      <c r="R18" s="624"/>
      <c r="S18" s="624"/>
      <c r="T18" s="624"/>
      <c r="U18" s="619"/>
      <c r="V18" s="619"/>
      <c r="W18" s="592"/>
      <c r="X18" s="592"/>
      <c r="Y18" s="592"/>
      <c r="Z18" s="592"/>
    </row>
    <row r="19" spans="1:26" s="625" customFormat="1" ht="20" customHeight="1">
      <c r="A19" s="855">
        <v>1</v>
      </c>
      <c r="B19" s="677" t="s">
        <v>747</v>
      </c>
      <c r="C19" s="673" t="str">
        <f>IF(D19="","",VLOOKUP(B19,Data!$B$5:$L$439,2,FALSE))</f>
        <v>VAR8140</v>
      </c>
      <c r="D19" s="620">
        <v>3</v>
      </c>
      <c r="E19" s="817" t="s">
        <v>999</v>
      </c>
      <c r="F19" s="615">
        <f>IF(D19="","",VLOOKUP(B19,Data!$B$5:$L$439,11,FALSE))</f>
        <v>2209.64</v>
      </c>
      <c r="G19" s="621">
        <f>IF(D19&gt;0,D19*F19,"-")</f>
        <v>6628.92</v>
      </c>
      <c r="H19" s="616" t="str">
        <f>IF(D19="","",VLOOKUP(B19,Data!$B$5:$D$439,3,FALSE))</f>
        <v>C/T</v>
      </c>
      <c r="I19" s="617" t="str">
        <f>IF(D19="","",VLOOKUP(B19,Data!$B$5:$M$439,12,FALSE))</f>
        <v>Indonesia</v>
      </c>
      <c r="J19" s="622" t="s">
        <v>991</v>
      </c>
      <c r="K19" s="618">
        <f>IF(D19="","",VLOOKUP(B19,Data!$B$5:$E$439,4,FALSE)*D19)</f>
        <v>714</v>
      </c>
      <c r="L19" s="623">
        <f>IF(D19="","",VLOOKUP(B19,Data!$B$5:$F$439,5,FALSE)*D19)</f>
        <v>648</v>
      </c>
      <c r="M19" s="621"/>
      <c r="N19" s="670"/>
      <c r="O19" s="624"/>
      <c r="P19" s="671"/>
      <c r="Q19" s="671"/>
      <c r="R19" s="624"/>
      <c r="S19" s="624"/>
      <c r="T19" s="624"/>
      <c r="U19" s="619">
        <f>IF(D19="","",VLOOKUP(B19,Data!$B$5:$J$439,9,FALSE)*D19)</f>
        <v>3.9420000000000002</v>
      </c>
      <c r="V19" s="619">
        <f>IF(D19="","",VLOOKUP(B19,Data!$B$5:$J$439,9,FALSE)*D19)</f>
        <v>3.9420000000000002</v>
      </c>
      <c r="W19" s="592"/>
      <c r="X19" s="592"/>
      <c r="Y19" s="592"/>
      <c r="Z19" s="592"/>
    </row>
    <row r="20" spans="1:26" s="625" customFormat="1" ht="20" customHeight="1">
      <c r="A20" s="855">
        <v>2</v>
      </c>
      <c r="B20" s="677" t="s">
        <v>748</v>
      </c>
      <c r="C20" s="673" t="str">
        <f>IF(D20="","",VLOOKUP(B20,Data!$B$5:$L$439,2,FALSE))</f>
        <v>VAR8150</v>
      </c>
      <c r="D20" s="620">
        <v>1</v>
      </c>
      <c r="E20" s="816"/>
      <c r="F20" s="615">
        <f>IF(D20="","",VLOOKUP(B20,Data!$B$5:$L$439,11,FALSE))</f>
        <v>2209.64</v>
      </c>
      <c r="G20" s="621">
        <f>IF(D20&gt;0,D20*F20,"-")</f>
        <v>2209.64</v>
      </c>
      <c r="H20" s="616" t="str">
        <f>IF(D20="","",VLOOKUP(B20,Data!$B$5:$D$439,3,FALSE))</f>
        <v>C/T</v>
      </c>
      <c r="I20" s="617" t="str">
        <f>IF(D20="","",VLOOKUP(B20,Data!$B$5:$M$439,12,FALSE))</f>
        <v>Indonesia</v>
      </c>
      <c r="J20" s="622" t="s">
        <v>991</v>
      </c>
      <c r="K20" s="618">
        <f>IF(D20="","",VLOOKUP(B20,Data!$B$5:$E$439,4,FALSE)*D20)</f>
        <v>238</v>
      </c>
      <c r="L20" s="623">
        <f>IF(D20="","",VLOOKUP(B20,Data!$B$5:$F$439,5,FALSE)*D20)</f>
        <v>216</v>
      </c>
      <c r="M20" s="621"/>
      <c r="N20" s="670"/>
      <c r="O20" s="624"/>
      <c r="P20" s="671"/>
      <c r="Q20" s="671"/>
      <c r="R20" s="624"/>
      <c r="S20" s="624"/>
      <c r="T20" s="624"/>
      <c r="U20" s="619">
        <f>IF(D20="","",VLOOKUP(B20,Data!$B$5:$J$439,9,FALSE)*D20)</f>
        <v>1.3140000000000001</v>
      </c>
      <c r="V20" s="619">
        <f>IF(D20="","",VLOOKUP(B20,Data!$B$5:$J$439,9,FALSE)*D20)</f>
        <v>1.3140000000000001</v>
      </c>
      <c r="W20" s="592"/>
      <c r="X20" s="592"/>
      <c r="Y20" s="592"/>
      <c r="Z20" s="592"/>
    </row>
    <row r="21" spans="1:26" s="814" customFormat="1" ht="20" customHeight="1">
      <c r="A21" s="852"/>
      <c r="B21" s="799" t="s">
        <v>1022</v>
      </c>
      <c r="C21" s="800"/>
      <c r="D21" s="801"/>
      <c r="E21" s="817" t="s">
        <v>533</v>
      </c>
      <c r="F21" s="803"/>
      <c r="G21" s="804"/>
      <c r="H21" s="805"/>
      <c r="I21" s="806"/>
      <c r="J21" s="807"/>
      <c r="K21" s="808"/>
      <c r="L21" s="809"/>
      <c r="M21" s="804"/>
      <c r="N21" s="810"/>
      <c r="O21" s="811"/>
      <c r="P21" s="812"/>
      <c r="Q21" s="812"/>
      <c r="R21" s="811"/>
      <c r="S21" s="811"/>
      <c r="T21" s="811"/>
      <c r="U21" s="813"/>
      <c r="V21" s="813"/>
      <c r="W21" s="708"/>
      <c r="X21" s="708"/>
      <c r="Y21" s="708"/>
      <c r="Z21" s="708"/>
    </row>
    <row r="22" spans="1:26" s="814" customFormat="1" ht="20" customHeight="1">
      <c r="A22" s="852">
        <v>3</v>
      </c>
      <c r="B22" s="815" t="s">
        <v>387</v>
      </c>
      <c r="C22" s="800" t="str">
        <f>IF(D22="","",VLOOKUP(B22,Data!$B$5:$L$439,2,FALSE))</f>
        <v>VFV5560</v>
      </c>
      <c r="D22" s="801">
        <v>4</v>
      </c>
      <c r="E22" s="802"/>
      <c r="F22" s="803">
        <f>IF(D22="","",VLOOKUP(B22,Data!$B$5:$L$439,11,FALSE))</f>
        <v>4224.12</v>
      </c>
      <c r="G22" s="804">
        <f>IF(D22&gt;0,D22*F22,"-")</f>
        <v>16896.48</v>
      </c>
      <c r="H22" s="805" t="str">
        <f>IF(D22="","",VLOOKUP(B22,Data!$B$5:$D$439,3,FALSE))</f>
        <v>C/T</v>
      </c>
      <c r="I22" s="806" t="str">
        <f>IF(D22="","",VLOOKUP(B22,Data!$B$5:$M$439,12,FALSE))</f>
        <v>Indonesia</v>
      </c>
      <c r="J22" s="622" t="s">
        <v>1023</v>
      </c>
      <c r="K22" s="808">
        <f>IF(D22="","",VLOOKUP(B22,Data!$B$5:$E$439,4,FALSE)*D22)</f>
        <v>1184</v>
      </c>
      <c r="L22" s="809">
        <f>IF(D22="","",VLOOKUP(B22,Data!$B$5:$F$439,5,FALSE)*D22)</f>
        <v>1040</v>
      </c>
      <c r="M22" s="804"/>
      <c r="N22" s="810"/>
      <c r="O22" s="811"/>
      <c r="P22" s="812"/>
      <c r="Q22" s="812"/>
      <c r="R22" s="811"/>
      <c r="S22" s="811"/>
      <c r="T22" s="811"/>
      <c r="U22" s="813">
        <f>IF(D22="","",VLOOKUP(B22,Data!$B$5:$J$439,9,FALSE)*D22)</f>
        <v>6.1360000000000001</v>
      </c>
      <c r="V22" s="813">
        <f>IF(D22="","",VLOOKUP(B22,Data!$B$5:$J$439,9,FALSE)*D22)</f>
        <v>6.1360000000000001</v>
      </c>
      <c r="W22" s="708"/>
      <c r="X22" s="708"/>
      <c r="Y22" s="708"/>
      <c r="Z22" s="708"/>
    </row>
    <row r="23" spans="1:26" s="814" customFormat="1" ht="20" customHeight="1">
      <c r="A23" s="852">
        <v>4</v>
      </c>
      <c r="B23" s="815" t="s">
        <v>389</v>
      </c>
      <c r="C23" s="800" t="str">
        <f>IF(D23="","",VLOOKUP(B23,Data!$B$5:$L$439,2,FALSE))</f>
        <v>VFV5570</v>
      </c>
      <c r="D23" s="801">
        <v>16</v>
      </c>
      <c r="E23" s="816" t="s">
        <v>962</v>
      </c>
      <c r="F23" s="803">
        <f>IF(D23="","",VLOOKUP(B23,Data!$B$5:$L$439,11,FALSE))</f>
        <v>4224.12</v>
      </c>
      <c r="G23" s="804">
        <f t="shared" ref="G23:G30" si="0">IF(D23&gt;0,D23*F23,"-")</f>
        <v>67585.919999999998</v>
      </c>
      <c r="H23" s="805" t="str">
        <f>IF(D23="","",VLOOKUP(B23,Data!$B$5:$D$439,3,FALSE))</f>
        <v>C/T</v>
      </c>
      <c r="I23" s="806" t="str">
        <f>IF(D23="","",VLOOKUP(B23,Data!$B$5:$M$439,12,FALSE))</f>
        <v>Indonesia</v>
      </c>
      <c r="J23" s="622" t="s">
        <v>1023</v>
      </c>
      <c r="K23" s="808">
        <f>IF(D23="","",VLOOKUP(B23,Data!$B$5:$E$439,4,FALSE)*D23)</f>
        <v>4736</v>
      </c>
      <c r="L23" s="809">
        <f>IF(D23="","",VLOOKUP(B23,Data!$B$5:$F$439,5,FALSE)*D23)</f>
        <v>4160</v>
      </c>
      <c r="M23" s="804"/>
      <c r="N23" s="810"/>
      <c r="O23" s="811"/>
      <c r="P23" s="812"/>
      <c r="Q23" s="812"/>
      <c r="R23" s="811"/>
      <c r="S23" s="811"/>
      <c r="T23" s="811"/>
      <c r="U23" s="813">
        <f>IF(D23="","",VLOOKUP(B23,Data!$B$5:$J$439,9,FALSE)*D23)</f>
        <v>24.544</v>
      </c>
      <c r="V23" s="813">
        <f>IF(D23="","",VLOOKUP(B23,Data!$B$5:$J$439,9,FALSE)*D23)</f>
        <v>24.544</v>
      </c>
      <c r="W23" s="708"/>
      <c r="X23" s="708"/>
      <c r="Y23" s="708"/>
      <c r="Z23" s="708"/>
    </row>
    <row r="24" spans="1:26" s="814" customFormat="1" ht="20" customHeight="1">
      <c r="A24" s="852">
        <v>5</v>
      </c>
      <c r="B24" s="815" t="s">
        <v>398</v>
      </c>
      <c r="C24" s="800" t="str">
        <f>IF(D24="","",VLOOKUP(B24,Data!$B$5:$L$439,2,FALSE))</f>
        <v>VFV5580</v>
      </c>
      <c r="D24" s="801">
        <v>2</v>
      </c>
      <c r="E24" s="817"/>
      <c r="F24" s="803">
        <f>IF(D24="","",VLOOKUP(B24,Data!$B$5:$L$439,11,FALSE))</f>
        <v>4347.66</v>
      </c>
      <c r="G24" s="804">
        <f t="shared" si="0"/>
        <v>8695.32</v>
      </c>
      <c r="H24" s="805" t="str">
        <f>IF(D24="","",VLOOKUP(B24,Data!$B$5:$D$439,3,FALSE))</f>
        <v>C/T</v>
      </c>
      <c r="I24" s="806" t="str">
        <f>IF(D24="","",VLOOKUP(B24,Data!$B$5:$M$439,12,FALSE))</f>
        <v>Indonesia</v>
      </c>
      <c r="J24" s="622" t="s">
        <v>1023</v>
      </c>
      <c r="K24" s="808">
        <f>IF(D24="","",VLOOKUP(B24,Data!$B$5:$E$439,4,FALSE)*D24)</f>
        <v>636</v>
      </c>
      <c r="L24" s="809">
        <f>IF(D24="","",VLOOKUP(B24,Data!$B$5:$F$439,5,FALSE)*D24)</f>
        <v>564</v>
      </c>
      <c r="M24" s="804"/>
      <c r="N24" s="810"/>
      <c r="O24" s="811"/>
      <c r="P24" s="812"/>
      <c r="Q24" s="812"/>
      <c r="R24" s="811"/>
      <c r="S24" s="811"/>
      <c r="T24" s="811"/>
      <c r="U24" s="813">
        <f>IF(D24="","",VLOOKUP(B24,Data!$B$5:$J$439,9,FALSE)*D24)</f>
        <v>3.6120000000000001</v>
      </c>
      <c r="V24" s="813">
        <f>IF(D24="","",VLOOKUP(B24,Data!$B$5:$J$439,9,FALSE)*D24)</f>
        <v>3.6120000000000001</v>
      </c>
      <c r="W24" s="708"/>
      <c r="X24" s="708"/>
      <c r="Y24" s="708"/>
      <c r="Z24" s="708"/>
    </row>
    <row r="25" spans="1:26" s="814" customFormat="1" ht="20" customHeight="1">
      <c r="A25" s="852">
        <v>6</v>
      </c>
      <c r="B25" s="815" t="s">
        <v>400</v>
      </c>
      <c r="C25" s="800" t="str">
        <f>IF(D25="","",VLOOKUP(B25,Data!$B$5:$L$439,2,FALSE))</f>
        <v>VFV5590</v>
      </c>
      <c r="D25" s="801">
        <v>7</v>
      </c>
      <c r="E25" s="802"/>
      <c r="F25" s="803">
        <f>IF(D25="","",VLOOKUP(B25,Data!$B$5:$L$439,11,FALSE))</f>
        <v>4347.5600000000004</v>
      </c>
      <c r="G25" s="804">
        <f t="shared" si="0"/>
        <v>30432.920000000002</v>
      </c>
      <c r="H25" s="805" t="str">
        <f>IF(D25="","",VLOOKUP(B25,Data!$B$5:$D$439,3,FALSE))</f>
        <v>C/T</v>
      </c>
      <c r="I25" s="806" t="str">
        <f>IF(D25="","",VLOOKUP(B25,Data!$B$5:$M$439,12,FALSE))</f>
        <v>Indonesia</v>
      </c>
      <c r="J25" s="622" t="s">
        <v>1023</v>
      </c>
      <c r="K25" s="808">
        <f>IF(D25="","",VLOOKUP(B25,Data!$B$5:$E$439,4,FALSE)*D25)</f>
        <v>2226</v>
      </c>
      <c r="L25" s="809">
        <f>IF(D25="","",VLOOKUP(B25,Data!$B$5:$F$439,5,FALSE)*D25)</f>
        <v>1974</v>
      </c>
      <c r="M25" s="804"/>
      <c r="N25" s="810"/>
      <c r="O25" s="811"/>
      <c r="P25" s="812"/>
      <c r="Q25" s="812"/>
      <c r="R25" s="811"/>
      <c r="S25" s="811"/>
      <c r="T25" s="811"/>
      <c r="U25" s="813">
        <f>IF(D25="","",VLOOKUP(B25,Data!$B$5:$J$439,9,FALSE)*D25)</f>
        <v>12.641999999999999</v>
      </c>
      <c r="V25" s="813">
        <f>IF(D25="","",VLOOKUP(B25,Data!$B$5:$J$439,9,FALSE)*D25)</f>
        <v>12.641999999999999</v>
      </c>
      <c r="W25" s="708"/>
      <c r="X25" s="708"/>
      <c r="Y25" s="708"/>
      <c r="Z25" s="708"/>
    </row>
    <row r="26" spans="1:26" s="814" customFormat="1" ht="20" customHeight="1">
      <c r="A26" s="852">
        <v>7</v>
      </c>
      <c r="B26" s="815" t="s">
        <v>692</v>
      </c>
      <c r="C26" s="800" t="str">
        <f>IF(D26="","",VLOOKUP(B26,Data!$B$5:$L$439,2,FALSE))</f>
        <v>VFV5600</v>
      </c>
      <c r="D26" s="801">
        <v>1</v>
      </c>
      <c r="E26" s="802"/>
      <c r="F26" s="803">
        <f>IF(D26="","",VLOOKUP(B26,Data!$B$5:$L$439,11,FALSE))</f>
        <v>5716.5</v>
      </c>
      <c r="G26" s="804">
        <f>IF(D26&gt;0,D26*F26,"-")</f>
        <v>5716.5</v>
      </c>
      <c r="H26" s="805" t="str">
        <f>IF(D26="","",VLOOKUP(B26,Data!$B$5:$D$439,3,FALSE))</f>
        <v>C/T</v>
      </c>
      <c r="I26" s="806" t="str">
        <f>IF(D26="","",VLOOKUP(B26,Data!$B$5:$M$439,12,FALSE))</f>
        <v>Indonesia</v>
      </c>
      <c r="J26" s="622" t="s">
        <v>1023</v>
      </c>
      <c r="K26" s="808">
        <f>IF(D26="","",VLOOKUP(B26,Data!$B$5:$E$439,4,FALSE)*D26)</f>
        <v>334</v>
      </c>
      <c r="L26" s="809">
        <f>IF(D26="","",VLOOKUP(B26,Data!$B$5:$F$439,5,FALSE)*D26)</f>
        <v>293</v>
      </c>
      <c r="M26" s="804"/>
      <c r="N26" s="810"/>
      <c r="O26" s="811"/>
      <c r="P26" s="812"/>
      <c r="Q26" s="812"/>
      <c r="R26" s="811"/>
      <c r="S26" s="811"/>
      <c r="T26" s="811"/>
      <c r="U26" s="813">
        <f>IF(D26="","",VLOOKUP(B26,Data!$B$5:$J$439,9,FALSE)*D26)</f>
        <v>1.806</v>
      </c>
      <c r="V26" s="813">
        <f>IF(D26="","",VLOOKUP(B26,Data!$B$5:$J$439,9,FALSE)*D26)</f>
        <v>1.806</v>
      </c>
      <c r="W26" s="708"/>
      <c r="X26" s="708"/>
      <c r="Y26" s="708"/>
      <c r="Z26" s="708"/>
    </row>
    <row r="27" spans="1:26" s="814" customFormat="1" ht="20" customHeight="1">
      <c r="A27" s="852">
        <v>8</v>
      </c>
      <c r="B27" s="815" t="s">
        <v>358</v>
      </c>
      <c r="C27" s="800" t="str">
        <f>IF(D27="","",VLOOKUP(B27,Data!$B$5:$L$439,2,FALSE))</f>
        <v>VFV5550</v>
      </c>
      <c r="D27" s="801">
        <v>2</v>
      </c>
      <c r="E27" s="802"/>
      <c r="F27" s="803">
        <f>IF(D27="","",VLOOKUP(B27,Data!$B$5:$L$439,11,FALSE))</f>
        <v>4274.57</v>
      </c>
      <c r="G27" s="804">
        <f>IF(D27&gt;0,D27*F27,"-")</f>
        <v>8549.14</v>
      </c>
      <c r="H27" s="805" t="str">
        <f>IF(D27="","",VLOOKUP(B27,Data!$B$5:$D$439,3,FALSE))</f>
        <v>C/T</v>
      </c>
      <c r="I27" s="806" t="str">
        <f>IF(D27="","",VLOOKUP(B27,Data!$B$5:$M$439,12,FALSE))</f>
        <v>Indonesia</v>
      </c>
      <c r="J27" s="622" t="s">
        <v>1023</v>
      </c>
      <c r="K27" s="808">
        <f>IF(D27="","",VLOOKUP(B27,Data!$B$5:$E$439,4,FALSE)*D27)</f>
        <v>610</v>
      </c>
      <c r="L27" s="809">
        <f>IF(D27="","",VLOOKUP(B27,Data!$B$5:$F$439,5,FALSE)*D27)</f>
        <v>524</v>
      </c>
      <c r="M27" s="804"/>
      <c r="N27" s="810"/>
      <c r="O27" s="811"/>
      <c r="P27" s="812"/>
      <c r="Q27" s="812"/>
      <c r="R27" s="811"/>
      <c r="S27" s="811"/>
      <c r="T27" s="811"/>
      <c r="U27" s="813">
        <f>IF(D27="","",VLOOKUP(B27,Data!$B$5:$J$439,9,FALSE)*D27)</f>
        <v>3.0680000000000001</v>
      </c>
      <c r="V27" s="813">
        <f>IF(D27="","",VLOOKUP(B27,Data!$B$5:$J$439,9,FALSE)*D27)</f>
        <v>3.0680000000000001</v>
      </c>
      <c r="W27" s="708"/>
      <c r="X27" s="708"/>
      <c r="Y27" s="708"/>
      <c r="Z27" s="708"/>
    </row>
    <row r="28" spans="1:26" s="814" customFormat="1" ht="20" customHeight="1">
      <c r="A28" s="852">
        <v>9</v>
      </c>
      <c r="B28" s="815" t="s">
        <v>660</v>
      </c>
      <c r="C28" s="800" t="str">
        <f>IF(D28="","",VLOOKUP(B28,Data!$B$5:$L$439,2,FALSE))</f>
        <v>VAN1280</v>
      </c>
      <c r="D28" s="801">
        <v>29</v>
      </c>
      <c r="E28" s="816"/>
      <c r="F28" s="803">
        <f>IF(D28="","",VLOOKUP(B28,Data!$B$5:$L$439,11,FALSE))</f>
        <v>2162.66</v>
      </c>
      <c r="G28" s="804">
        <f t="shared" si="0"/>
        <v>62717.14</v>
      </c>
      <c r="H28" s="805" t="str">
        <f>IF(D28="","",VLOOKUP(B28,Data!$B$5:$D$439,3,FALSE))</f>
        <v>C/T</v>
      </c>
      <c r="I28" s="806" t="str">
        <f>IF(D28="","",VLOOKUP(B28,Data!$B$5:$M$439,12,FALSE))</f>
        <v>Indonesia</v>
      </c>
      <c r="J28" s="622" t="s">
        <v>1023</v>
      </c>
      <c r="K28" s="808">
        <f>IF(D28="","",VLOOKUP(B28,Data!$B$5:$E$439,4,FALSE)*D28)</f>
        <v>7598</v>
      </c>
      <c r="L28" s="809">
        <f>IF(D28="","",VLOOKUP(B28,Data!$B$5:$F$439,5,FALSE)*D28)</f>
        <v>6873</v>
      </c>
      <c r="M28" s="804"/>
      <c r="N28" s="810"/>
      <c r="O28" s="811"/>
      <c r="P28" s="812"/>
      <c r="Q28" s="812"/>
      <c r="R28" s="811"/>
      <c r="S28" s="811"/>
      <c r="T28" s="811"/>
      <c r="U28" s="813">
        <f>IF(D28="","",VLOOKUP(B28,Data!$B$5:$J$439,9,FALSE)*D28)</f>
        <v>43.152000000000001</v>
      </c>
      <c r="V28" s="813">
        <f>IF(D28="","",VLOOKUP(B28,Data!$B$5:$J$439,9,FALSE)*D28)</f>
        <v>43.152000000000001</v>
      </c>
      <c r="W28" s="708"/>
      <c r="X28" s="708"/>
      <c r="Y28" s="708"/>
      <c r="Z28" s="708"/>
    </row>
    <row r="29" spans="1:26" s="814" customFormat="1" ht="20" customHeight="1">
      <c r="A29" s="852">
        <v>10</v>
      </c>
      <c r="B29" s="815" t="s">
        <v>661</v>
      </c>
      <c r="C29" s="800" t="str">
        <f>IF(D29="","",VLOOKUP(B29,Data!$B$5:$L$439,2,FALSE))</f>
        <v>VAN1290</v>
      </c>
      <c r="D29" s="818">
        <v>31</v>
      </c>
      <c r="E29" s="802"/>
      <c r="F29" s="803">
        <f>IF(D29="","",VLOOKUP(B29,Data!$B$5:$L$439,11,FALSE))</f>
        <v>2162.66</v>
      </c>
      <c r="G29" s="804">
        <f t="shared" si="0"/>
        <v>67042.459999999992</v>
      </c>
      <c r="H29" s="805" t="str">
        <f>IF(D29="","",VLOOKUP(B29,Data!$B$5:$D$439,3,FALSE))</f>
        <v>C/T</v>
      </c>
      <c r="I29" s="806" t="str">
        <f>IF(D29="","",VLOOKUP(B29,Data!$B$5:$M$439,12,FALSE))</f>
        <v>Indonesia</v>
      </c>
      <c r="J29" s="622" t="s">
        <v>1023</v>
      </c>
      <c r="K29" s="808">
        <f>IF(D29="","",VLOOKUP(B29,Data!$B$5:$E$439,4,FALSE)*D29)</f>
        <v>8122</v>
      </c>
      <c r="L29" s="809">
        <f>IF(D29="","",VLOOKUP(B29,Data!$B$5:$F$439,5,FALSE)*D29)</f>
        <v>7347</v>
      </c>
      <c r="M29" s="804"/>
      <c r="N29" s="810"/>
      <c r="O29" s="811"/>
      <c r="P29" s="812"/>
      <c r="Q29" s="812"/>
      <c r="R29" s="811"/>
      <c r="S29" s="811"/>
      <c r="T29" s="811"/>
      <c r="U29" s="813">
        <f>IF(D29="","",VLOOKUP(B29,Data!$B$5:$J$439,9,FALSE)*D29)</f>
        <v>46.128</v>
      </c>
      <c r="V29" s="813">
        <f>IF(D29="","",VLOOKUP(B29,Data!$B$5:$J$439,9,FALSE)*D29)</f>
        <v>46.128</v>
      </c>
      <c r="W29" s="708"/>
      <c r="X29" s="708"/>
      <c r="Y29" s="708"/>
      <c r="Z29" s="708"/>
    </row>
    <row r="30" spans="1:26" s="814" customFormat="1" ht="20" customHeight="1">
      <c r="A30" s="798"/>
      <c r="B30" s="815"/>
      <c r="C30" s="800" t="str">
        <f>IF(D30="","",VLOOKUP(B30,Data!$B$5:$L$439,2,FALSE))</f>
        <v/>
      </c>
      <c r="D30" s="818"/>
      <c r="E30" s="802"/>
      <c r="F30" s="803" t="str">
        <f>IF(D30="","",VLOOKUP(B30,Data!$B$5:$L$439,11,FALSE))</f>
        <v/>
      </c>
      <c r="G30" s="804" t="str">
        <f t="shared" si="0"/>
        <v>-</v>
      </c>
      <c r="H30" s="805" t="str">
        <f>IF(D30="","",VLOOKUP(B30,Data!$B$5:$D$439,3,FALSE))</f>
        <v/>
      </c>
      <c r="I30" s="806" t="str">
        <f>IF(D30="","",VLOOKUP(B30,Data!$B$5:$M$439,12,FALSE))</f>
        <v/>
      </c>
      <c r="J30" s="807"/>
      <c r="K30" s="808" t="str">
        <f>IF(D30="","",VLOOKUP(B30,Data!$B$5:$E$439,4,FALSE)*D30)</f>
        <v/>
      </c>
      <c r="L30" s="809" t="str">
        <f>IF(D30="","",VLOOKUP(B30,Data!$B$5:$F$439,5,FALSE)*D30)</f>
        <v/>
      </c>
      <c r="M30" s="804"/>
      <c r="N30" s="810"/>
      <c r="O30" s="811"/>
      <c r="P30" s="812"/>
      <c r="Q30" s="812"/>
      <c r="R30" s="811"/>
      <c r="S30" s="811"/>
      <c r="T30" s="811"/>
      <c r="U30" s="813" t="str">
        <f>IF(D30="","",VLOOKUP(B30,Data!$B$5:$J$439,9,FALSE)*D30)</f>
        <v/>
      </c>
      <c r="V30" s="813" t="str">
        <f>IF(D30="","",VLOOKUP(B30,Data!$B$5:$J$439,9,FALSE)*D30)</f>
        <v/>
      </c>
      <c r="W30" s="708"/>
      <c r="X30" s="708"/>
      <c r="Y30" s="708"/>
      <c r="Z30" s="708"/>
    </row>
    <row r="31" spans="1:26" s="814" customFormat="1" ht="23" customHeight="1">
      <c r="A31" s="798"/>
      <c r="B31" s="819"/>
      <c r="C31" s="809" t="str">
        <f>IF(D31="","",VLOOKUP(B31,Data!$B$5:$L$439,2,FALSE))</f>
        <v/>
      </c>
      <c r="D31" s="818"/>
      <c r="E31" s="820"/>
      <c r="F31" s="821"/>
      <c r="G31" s="821"/>
      <c r="H31" s="821"/>
      <c r="I31" s="820"/>
      <c r="J31" s="820"/>
      <c r="K31" s="821"/>
      <c r="L31" s="821"/>
      <c r="M31" s="821"/>
      <c r="N31" s="822"/>
      <c r="O31" s="823"/>
      <c r="P31" s="824"/>
      <c r="Q31" s="823"/>
      <c r="R31" s="823"/>
      <c r="S31" s="824"/>
      <c r="T31" s="825"/>
      <c r="U31" s="824"/>
      <c r="V31" s="826"/>
      <c r="Y31" s="708"/>
    </row>
    <row r="32" spans="1:26" s="814" customFormat="1" ht="20" customHeight="1">
      <c r="A32" s="798"/>
      <c r="B32" s="1066" t="s">
        <v>1031</v>
      </c>
      <c r="C32" s="1067"/>
      <c r="D32" s="827">
        <f>SUM(D18:D30)</f>
        <v>96</v>
      </c>
      <c r="E32" s="828"/>
      <c r="F32" s="829"/>
      <c r="G32" s="829">
        <f>SUM(G18:G31)</f>
        <v>276474.44000000006</v>
      </c>
      <c r="H32" s="820"/>
      <c r="I32" s="820"/>
      <c r="J32" s="820"/>
      <c r="K32" s="829">
        <f>SUM(K18:K30)</f>
        <v>26398</v>
      </c>
      <c r="L32" s="829">
        <f>SUM(L18:L30)</f>
        <v>23639</v>
      </c>
      <c r="M32" s="829"/>
      <c r="N32" s="829"/>
      <c r="O32" s="829">
        <f>SUM(O16:O31)</f>
        <v>0</v>
      </c>
      <c r="P32" s="829"/>
      <c r="Q32" s="829"/>
      <c r="R32" s="829"/>
      <c r="S32" s="829"/>
      <c r="T32" s="829"/>
      <c r="U32" s="829"/>
      <c r="V32" s="830">
        <f>SUM(V18:V30)</f>
        <v>146.34399999999999</v>
      </c>
      <c r="Y32" s="708"/>
    </row>
    <row r="33" spans="1:22" ht="20" customHeight="1">
      <c r="A33" s="798"/>
      <c r="B33" s="1068"/>
      <c r="C33" s="1069"/>
      <c r="D33" s="831"/>
      <c r="E33" s="754"/>
      <c r="F33" s="832" t="s">
        <v>534</v>
      </c>
      <c r="G33" s="758"/>
      <c r="H33" s="833"/>
      <c r="I33" s="833"/>
      <c r="J33" s="833"/>
      <c r="K33" s="834"/>
      <c r="L33" s="758"/>
      <c r="M33" s="756"/>
      <c r="N33" s="755"/>
      <c r="O33" s="755"/>
      <c r="P33" s="755"/>
      <c r="Q33" s="755"/>
      <c r="R33" s="755"/>
      <c r="S33" s="755"/>
      <c r="T33" s="756"/>
      <c r="U33" s="756"/>
      <c r="V33" s="760"/>
    </row>
    <row r="34" spans="1:22" ht="13">
      <c r="A34" s="721" t="s">
        <v>527</v>
      </c>
      <c r="B34" s="722"/>
      <c r="C34" s="835"/>
      <c r="D34" s="836" t="s">
        <v>82</v>
      </c>
      <c r="E34" s="744"/>
      <c r="F34" s="725" t="s">
        <v>83</v>
      </c>
      <c r="G34" s="837"/>
      <c r="H34" s="772" t="s">
        <v>84</v>
      </c>
      <c r="I34" s="838"/>
      <c r="J34" s="743" t="s">
        <v>85</v>
      </c>
      <c r="K34" s="743"/>
      <c r="L34" s="1070" t="s">
        <v>86</v>
      </c>
      <c r="M34" s="1071"/>
      <c r="N34" s="1071"/>
      <c r="O34" s="1071"/>
      <c r="P34" s="1071"/>
      <c r="Q34" s="1071"/>
      <c r="R34" s="1071"/>
      <c r="S34" s="1071"/>
      <c r="T34" s="1071"/>
      <c r="U34" s="1071"/>
      <c r="V34" s="1072"/>
    </row>
    <row r="35" spans="1:22" ht="13">
      <c r="A35" s="731" t="s">
        <v>528</v>
      </c>
      <c r="C35" s="839"/>
      <c r="D35" s="709" t="s">
        <v>88</v>
      </c>
      <c r="F35" s="1073"/>
      <c r="G35" s="1074"/>
      <c r="H35" s="731" t="s">
        <v>89</v>
      </c>
      <c r="I35" s="840"/>
      <c r="J35" s="746" t="s">
        <v>90</v>
      </c>
      <c r="K35" s="746"/>
      <c r="L35" s="741"/>
      <c r="V35" s="747"/>
    </row>
    <row r="36" spans="1:22">
      <c r="A36" s="731" t="s">
        <v>529</v>
      </c>
      <c r="C36" s="732"/>
      <c r="F36" s="1073"/>
      <c r="G36" s="1074"/>
      <c r="H36" s="731"/>
      <c r="I36" s="840"/>
      <c r="J36" s="746" t="s">
        <v>94</v>
      </c>
      <c r="K36" s="746"/>
      <c r="L36" s="741"/>
      <c r="V36" s="747"/>
    </row>
    <row r="37" spans="1:22">
      <c r="A37" s="754"/>
      <c r="B37" s="755"/>
      <c r="C37" s="841"/>
      <c r="D37" s="709" t="s">
        <v>95</v>
      </c>
      <c r="F37" s="842"/>
      <c r="G37" s="843"/>
      <c r="H37" s="731" t="s">
        <v>96</v>
      </c>
      <c r="I37" s="840"/>
      <c r="J37" s="746"/>
      <c r="K37" s="746"/>
      <c r="L37" s="741"/>
      <c r="V37" s="747"/>
    </row>
    <row r="38" spans="1:22" ht="13">
      <c r="A38" s="721" t="s">
        <v>97</v>
      </c>
      <c r="B38" s="744"/>
      <c r="C38" s="723"/>
      <c r="D38" s="709" t="s">
        <v>98</v>
      </c>
      <c r="F38" s="844" t="s">
        <v>99</v>
      </c>
      <c r="G38" s="845"/>
      <c r="H38" s="731" t="s">
        <v>89</v>
      </c>
      <c r="I38" s="840"/>
      <c r="J38" s="746" t="s">
        <v>100</v>
      </c>
      <c r="K38" s="746"/>
      <c r="L38" s="741"/>
      <c r="V38" s="747"/>
    </row>
    <row r="39" spans="1:22" ht="13">
      <c r="A39" s="731" t="s">
        <v>552</v>
      </c>
      <c r="C39" s="732"/>
      <c r="D39" s="709" t="s">
        <v>101</v>
      </c>
      <c r="F39" s="846"/>
      <c r="G39" s="847"/>
      <c r="H39" s="731" t="s">
        <v>102</v>
      </c>
      <c r="I39" s="840"/>
      <c r="J39" s="746" t="s">
        <v>530</v>
      </c>
      <c r="K39" s="746"/>
      <c r="L39" s="1075" t="s">
        <v>104</v>
      </c>
      <c r="M39" s="1076"/>
      <c r="N39" s="1076"/>
      <c r="O39" s="1076"/>
      <c r="P39" s="1076"/>
      <c r="Q39" s="1076"/>
      <c r="R39" s="1076"/>
      <c r="S39" s="1076"/>
      <c r="T39" s="1076"/>
      <c r="U39" s="1076"/>
      <c r="V39" s="1077"/>
    </row>
    <row r="40" spans="1:22">
      <c r="A40" s="754"/>
      <c r="B40" s="755"/>
      <c r="C40" s="756"/>
      <c r="D40" s="848"/>
      <c r="E40" s="755"/>
      <c r="F40" s="1046" t="s">
        <v>1029</v>
      </c>
      <c r="G40" s="1047"/>
      <c r="H40" s="1046" t="s">
        <v>1028</v>
      </c>
      <c r="I40" s="1047"/>
      <c r="J40" s="759" t="s">
        <v>105</v>
      </c>
      <c r="K40" s="759"/>
      <c r="L40" s="1062" t="s">
        <v>106</v>
      </c>
      <c r="M40" s="1063"/>
      <c r="N40" s="1063"/>
      <c r="O40" s="1063"/>
      <c r="P40" s="1063"/>
      <c r="Q40" s="1063"/>
      <c r="R40" s="1063"/>
      <c r="S40" s="1063"/>
      <c r="T40" s="1063"/>
      <c r="U40" s="1063"/>
      <c r="V40" s="1064"/>
    </row>
    <row r="46" spans="1:22" ht="34" customHeight="1"/>
    <row r="47" spans="1:22" ht="23.25" customHeight="1">
      <c r="A47" s="849" t="s">
        <v>947</v>
      </c>
      <c r="B47" s="710"/>
      <c r="C47" s="849" t="s">
        <v>603</v>
      </c>
      <c r="D47" s="708"/>
      <c r="F47" s="849" t="s">
        <v>941</v>
      </c>
      <c r="H47" s="849" t="s">
        <v>603</v>
      </c>
    </row>
    <row r="48" spans="1:22" ht="20">
      <c r="A48" s="849" t="s">
        <v>948</v>
      </c>
      <c r="B48" s="710"/>
      <c r="C48" s="849" t="s">
        <v>952</v>
      </c>
      <c r="D48" s="708"/>
      <c r="F48" s="849" t="s">
        <v>942</v>
      </c>
      <c r="H48" s="849" t="s">
        <v>952</v>
      </c>
    </row>
    <row r="49" spans="1:8" ht="20">
      <c r="A49" s="849" t="s">
        <v>949</v>
      </c>
      <c r="B49" s="710"/>
      <c r="C49" s="849" t="s">
        <v>952</v>
      </c>
      <c r="D49" s="708"/>
      <c r="F49" s="849" t="s">
        <v>943</v>
      </c>
      <c r="H49" s="849" t="s">
        <v>603</v>
      </c>
    </row>
    <row r="50" spans="1:8" ht="17.75" customHeight="1">
      <c r="A50" s="849" t="s">
        <v>950</v>
      </c>
      <c r="B50" s="710"/>
      <c r="C50" s="849" t="s">
        <v>603</v>
      </c>
      <c r="D50" s="708"/>
      <c r="F50" s="849" t="s">
        <v>944</v>
      </c>
      <c r="H50" s="849" t="s">
        <v>603</v>
      </c>
    </row>
    <row r="51" spans="1:8" ht="17.75" customHeight="1">
      <c r="A51" s="849" t="s">
        <v>951</v>
      </c>
      <c r="B51" s="710"/>
      <c r="C51" s="849" t="s">
        <v>603</v>
      </c>
      <c r="D51" s="708"/>
      <c r="F51" s="849" t="s">
        <v>946</v>
      </c>
      <c r="H51" s="849" t="s">
        <v>603</v>
      </c>
    </row>
    <row r="52" spans="1:8" ht="17.75" customHeight="1">
      <c r="F52" s="849" t="s">
        <v>945</v>
      </c>
      <c r="H52" s="849" t="s">
        <v>603</v>
      </c>
    </row>
    <row r="53" spans="1:8" ht="17.75" customHeight="1"/>
    <row r="54" spans="1:8" ht="17.75" customHeight="1"/>
  </sheetData>
  <mergeCells count="9">
    <mergeCell ref="F40:G40"/>
    <mergeCell ref="H40:I40"/>
    <mergeCell ref="L40:V40"/>
    <mergeCell ref="Q1:T1"/>
    <mergeCell ref="B32:C33"/>
    <mergeCell ref="L34:V34"/>
    <mergeCell ref="F35:G35"/>
    <mergeCell ref="F36:G36"/>
    <mergeCell ref="L39:V39"/>
  </mergeCells>
  <printOptions horizontalCentered="1"/>
  <pageMargins left="0.15748031496062992" right="0" top="0.11811023622047245" bottom="0.15748031496062992" header="0.51181102362204722" footer="0.19685039370078741"/>
  <pageSetup paperSize="9" scale="68" firstPageNumber="4294963191" fitToHeight="2" orientation="landscape"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Z48"/>
  <sheetViews>
    <sheetView topLeftCell="A10" zoomScale="70" zoomScaleNormal="70" zoomScaleSheetLayoutView="115" workbookViewId="0">
      <selection activeCell="J25" sqref="J25"/>
    </sheetView>
  </sheetViews>
  <sheetFormatPr defaultColWidth="9.1796875" defaultRowHeight="12.5"/>
  <cols>
    <col min="1" max="1" width="6.54296875" style="708" customWidth="1"/>
    <col min="2" max="2" width="37.08984375" style="708" bestFit="1"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53"/>
      <c r="I10" s="854"/>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852">
        <v>1</v>
      </c>
      <c r="B19" s="815" t="s">
        <v>660</v>
      </c>
      <c r="C19" s="800" t="str">
        <f>IF(D19="","",VLOOKUP(B19,Data!$B$5:$L$439,2,FALSE))</f>
        <v>VAN1280</v>
      </c>
      <c r="D19" s="818">
        <v>76</v>
      </c>
      <c r="E19" s="817" t="s">
        <v>999</v>
      </c>
      <c r="F19" s="803">
        <f>IF(D19="","",VLOOKUP(B19,Data!$B$5:$L$439,11,FALSE))</f>
        <v>2162.66</v>
      </c>
      <c r="G19" s="804">
        <f t="shared" ref="G19:G24" si="0">IF(D19&gt;0,D19*F19,"-")</f>
        <v>164362.15999999997</v>
      </c>
      <c r="H19" s="805" t="str">
        <f>IF(D19="","",VLOOKUP(B19,Data!$B$5:$D$439,3,FALSE))</f>
        <v>C/T</v>
      </c>
      <c r="I19" s="806" t="str">
        <f>IF(D19="","",VLOOKUP(B19,Data!$B$5:$M$439,12,FALSE))</f>
        <v>Indonesia</v>
      </c>
      <c r="J19" s="622" t="s">
        <v>1023</v>
      </c>
      <c r="K19" s="808">
        <f>IF(D19="","",VLOOKUP(B19,Data!$B$5:$E$439,4,FALSE)*D19)</f>
        <v>19912</v>
      </c>
      <c r="L19" s="809">
        <f>IF(D19="","",VLOOKUP(B19,Data!$B$5:$F$439,5,FALSE)*D19)</f>
        <v>18012</v>
      </c>
      <c r="M19" s="804"/>
      <c r="N19" s="810"/>
      <c r="O19" s="811"/>
      <c r="P19" s="812"/>
      <c r="Q19" s="812"/>
      <c r="R19" s="811"/>
      <c r="S19" s="811"/>
      <c r="T19" s="811"/>
      <c r="U19" s="813">
        <f>IF(D19="","",VLOOKUP(B19,Data!$B$5:$J$439,9,FALSE)*D19)</f>
        <v>113.08799999999999</v>
      </c>
      <c r="V19" s="813">
        <f>IF(D19="","",VLOOKUP(B19,Data!$B$5:$J$439,9,FALSE)*D19)</f>
        <v>113.08799999999999</v>
      </c>
      <c r="W19" s="708"/>
      <c r="X19" s="708"/>
      <c r="Y19" s="708"/>
      <c r="Z19" s="708"/>
    </row>
    <row r="20" spans="1:26" s="814" customFormat="1" ht="20" customHeight="1">
      <c r="A20" s="852">
        <v>2</v>
      </c>
      <c r="B20" s="815" t="s">
        <v>661</v>
      </c>
      <c r="C20" s="800" t="str">
        <f>IF(D20="","",VLOOKUP(B20,Data!$B$5:$L$439,2,FALSE))</f>
        <v>VAN1290</v>
      </c>
      <c r="D20" s="818">
        <v>24</v>
      </c>
      <c r="E20" s="816"/>
      <c r="F20" s="803">
        <f>IF(D20="","",VLOOKUP(B20,Data!$B$5:$L$439,11,FALSE))</f>
        <v>2162.66</v>
      </c>
      <c r="G20" s="804">
        <f t="shared" si="0"/>
        <v>51903.839999999997</v>
      </c>
      <c r="H20" s="805" t="str">
        <f>IF(D20="","",VLOOKUP(B20,Data!$B$5:$D$439,3,FALSE))</f>
        <v>C/T</v>
      </c>
      <c r="I20" s="806" t="str">
        <f>IF(D20="","",VLOOKUP(B20,Data!$B$5:$M$439,12,FALSE))</f>
        <v>Indonesia</v>
      </c>
      <c r="J20" s="622" t="s">
        <v>1023</v>
      </c>
      <c r="K20" s="808">
        <f>IF(D20="","",VLOOKUP(B20,Data!$B$5:$E$439,4,FALSE)*D20)</f>
        <v>6288</v>
      </c>
      <c r="L20" s="809">
        <f>IF(D20="","",VLOOKUP(B20,Data!$B$5:$F$439,5,FALSE)*D20)</f>
        <v>5688</v>
      </c>
      <c r="M20" s="804"/>
      <c r="N20" s="810"/>
      <c r="O20" s="811"/>
      <c r="P20" s="812"/>
      <c r="Q20" s="812"/>
      <c r="R20" s="811"/>
      <c r="S20" s="811"/>
      <c r="T20" s="811"/>
      <c r="U20" s="813">
        <f>IF(D20="","",VLOOKUP(B20,Data!$B$5:$J$439,9,FALSE)*D20)</f>
        <v>35.712000000000003</v>
      </c>
      <c r="V20" s="813">
        <f>IF(D20="","",VLOOKUP(B20,Data!$B$5:$J$439,9,FALSE)*D20)</f>
        <v>35.712000000000003</v>
      </c>
      <c r="W20" s="708"/>
      <c r="X20" s="708"/>
      <c r="Y20" s="708"/>
      <c r="Z20" s="708"/>
    </row>
    <row r="21" spans="1:26" s="814" customFormat="1" ht="20" customHeight="1">
      <c r="A21" s="852">
        <v>3</v>
      </c>
      <c r="B21" s="815" t="s">
        <v>747</v>
      </c>
      <c r="C21" s="800" t="str">
        <f>IF(D21="","",VLOOKUP(B21,Data!$B$5:$L$439,2,FALSE))</f>
        <v>VAR8140</v>
      </c>
      <c r="D21" s="818">
        <v>7</v>
      </c>
      <c r="E21" s="817" t="s">
        <v>533</v>
      </c>
      <c r="F21" s="803">
        <f>IF(D21="","",VLOOKUP(B21,Data!$B$5:$L$439,11,FALSE))</f>
        <v>2209.64</v>
      </c>
      <c r="G21" s="804">
        <f t="shared" si="0"/>
        <v>15467.48</v>
      </c>
      <c r="H21" s="805" t="str">
        <f>IF(D21="","",VLOOKUP(B21,Data!$B$5:$D$439,3,FALSE))</f>
        <v>C/T</v>
      </c>
      <c r="I21" s="806" t="str">
        <f>IF(D21="","",VLOOKUP(B21,Data!$B$5:$M$439,12,FALSE))</f>
        <v>Indonesia</v>
      </c>
      <c r="J21" s="622" t="s">
        <v>1023</v>
      </c>
      <c r="K21" s="808">
        <f>IF(D21="","",VLOOKUP(B21,Data!$B$5:$E$439,4,FALSE)*D21)</f>
        <v>1666</v>
      </c>
      <c r="L21" s="809">
        <f>IF(D21="","",VLOOKUP(B21,Data!$B$5:$F$439,5,FALSE)*D21)</f>
        <v>1512</v>
      </c>
      <c r="M21" s="804"/>
      <c r="N21" s="810"/>
      <c r="O21" s="811"/>
      <c r="P21" s="812"/>
      <c r="Q21" s="812"/>
      <c r="R21" s="811"/>
      <c r="S21" s="811"/>
      <c r="T21" s="811"/>
      <c r="U21" s="813">
        <f>IF(D21="","",VLOOKUP(B21,Data!$B$5:$J$439,9,FALSE)*D21)</f>
        <v>9.1980000000000004</v>
      </c>
      <c r="V21" s="813">
        <f>IF(D21="","",VLOOKUP(B21,Data!$B$5:$J$439,9,FALSE)*D21)</f>
        <v>9.1980000000000004</v>
      </c>
      <c r="W21" s="708"/>
      <c r="X21" s="708"/>
      <c r="Y21" s="708"/>
      <c r="Z21" s="708"/>
    </row>
    <row r="22" spans="1:26" s="814" customFormat="1" ht="20" customHeight="1">
      <c r="A22" s="852">
        <v>4</v>
      </c>
      <c r="B22" s="815" t="s">
        <v>749</v>
      </c>
      <c r="C22" s="800" t="str">
        <f>IF(D22="","",VLOOKUP(B22,Data!$B$5:$L$439,2,FALSE))</f>
        <v>VAR8160</v>
      </c>
      <c r="D22" s="818">
        <v>10</v>
      </c>
      <c r="E22" s="817"/>
      <c r="F22" s="803">
        <f>IF(D22="","",VLOOKUP(B22,Data!$B$5:$L$439,11,FALSE))</f>
        <v>2438.41</v>
      </c>
      <c r="G22" s="804">
        <f t="shared" si="0"/>
        <v>24384.1</v>
      </c>
      <c r="H22" s="805" t="str">
        <f>IF(D22="","",VLOOKUP(B22,Data!$B$5:$D$439,3,FALSE))</f>
        <v>C/T</v>
      </c>
      <c r="I22" s="806" t="str">
        <f>IF(D22="","",VLOOKUP(B22,Data!$B$5:$M$439,12,FALSE))</f>
        <v>Indonesia</v>
      </c>
      <c r="J22" s="622" t="s">
        <v>1023</v>
      </c>
      <c r="K22" s="808">
        <f>IF(D22="","",VLOOKUP(B22,Data!$B$5:$E$439,4,FALSE)*D22)</f>
        <v>2540</v>
      </c>
      <c r="L22" s="809">
        <f>IF(D22="","",VLOOKUP(B22,Data!$B$5:$F$439,5,FALSE)*D22)</f>
        <v>2290</v>
      </c>
      <c r="M22" s="804"/>
      <c r="N22" s="810"/>
      <c r="O22" s="811"/>
      <c r="P22" s="812"/>
      <c r="Q22" s="812"/>
      <c r="R22" s="811"/>
      <c r="S22" s="811"/>
      <c r="T22" s="811"/>
      <c r="U22" s="813">
        <f>IF(D22="","",VLOOKUP(B22,Data!$B$5:$J$439,9,FALSE)*D22)</f>
        <v>14.84</v>
      </c>
      <c r="V22" s="813">
        <f>IF(D22="","",VLOOKUP(B22,Data!$B$5:$J$439,9,FALSE)*D22)</f>
        <v>14.84</v>
      </c>
      <c r="W22" s="708"/>
      <c r="X22" s="708"/>
      <c r="Y22" s="708"/>
      <c r="Z22" s="708"/>
    </row>
    <row r="23" spans="1:26" s="814" customFormat="1" ht="20" customHeight="1">
      <c r="A23" s="852">
        <v>5</v>
      </c>
      <c r="B23" s="815" t="s">
        <v>750</v>
      </c>
      <c r="C23" s="800" t="str">
        <f>IF(D23="","",VLOOKUP(B23,Data!$B$5:$L$439,2,FALSE))</f>
        <v>VAR8170</v>
      </c>
      <c r="D23" s="818">
        <v>8</v>
      </c>
      <c r="E23" s="816" t="s">
        <v>962</v>
      </c>
      <c r="F23" s="803">
        <f>IF(D23="","",VLOOKUP(B23,Data!$B$5:$L$439,11,FALSE))</f>
        <v>2438.41</v>
      </c>
      <c r="G23" s="804">
        <f t="shared" si="0"/>
        <v>19507.28</v>
      </c>
      <c r="H23" s="805" t="str">
        <f>IF(D23="","",VLOOKUP(B23,Data!$B$5:$D$439,3,FALSE))</f>
        <v>C/T</v>
      </c>
      <c r="I23" s="806" t="str">
        <f>IF(D23="","",VLOOKUP(B23,Data!$B$5:$M$439,12,FALSE))</f>
        <v>Indonesia</v>
      </c>
      <c r="J23" s="622" t="s">
        <v>1023</v>
      </c>
      <c r="K23" s="808">
        <f>IF(D23="","",VLOOKUP(B23,Data!$B$5:$E$439,4,FALSE)*D23)</f>
        <v>2032</v>
      </c>
      <c r="L23" s="809">
        <f>IF(D23="","",VLOOKUP(B23,Data!$B$5:$F$439,5,FALSE)*D23)</f>
        <v>1832</v>
      </c>
      <c r="M23" s="804"/>
      <c r="N23" s="810"/>
      <c r="O23" s="811"/>
      <c r="P23" s="812"/>
      <c r="Q23" s="812"/>
      <c r="R23" s="811"/>
      <c r="S23" s="811"/>
      <c r="T23" s="811"/>
      <c r="U23" s="813">
        <f>IF(D23="","",VLOOKUP(B23,Data!$B$5:$J$439,9,FALSE)*D23)</f>
        <v>11.872</v>
      </c>
      <c r="V23" s="813">
        <f>IF(D23="","",VLOOKUP(B23,Data!$B$5:$J$439,9,FALSE)*D23)</f>
        <v>11.872</v>
      </c>
      <c r="W23" s="708"/>
      <c r="X23" s="708"/>
      <c r="Y23" s="708"/>
      <c r="Z23" s="708"/>
    </row>
    <row r="24" spans="1:26" s="814" customFormat="1" ht="20" customHeight="1">
      <c r="A24" s="798"/>
      <c r="B24" s="815"/>
      <c r="C24" s="800" t="str">
        <f>IF(D24="","",VLOOKUP(B24,Data!$B$5:$L$439,2,FALSE))</f>
        <v/>
      </c>
      <c r="D24" s="818"/>
      <c r="E24" s="802"/>
      <c r="F24" s="803" t="str">
        <f>IF(D24="","",VLOOKUP(B24,Data!$B$5:$L$439,11,FALSE))</f>
        <v/>
      </c>
      <c r="G24" s="804" t="str">
        <f t="shared" si="0"/>
        <v>-</v>
      </c>
      <c r="H24" s="805" t="str">
        <f>IF(D24="","",VLOOKUP(B24,Data!$B$5:$D$439,3,FALSE))</f>
        <v/>
      </c>
      <c r="I24" s="806" t="str">
        <f>IF(D24="","",VLOOKUP(B24,Data!$B$5:$M$439,12,FALSE))</f>
        <v/>
      </c>
      <c r="J24" s="807"/>
      <c r="K24" s="808" t="str">
        <f>IF(D24="","",VLOOKUP(B24,Data!$B$5:$E$439,4,FALSE)*D24)</f>
        <v/>
      </c>
      <c r="L24" s="809" t="str">
        <f>IF(D24="","",VLOOKUP(B24,Data!$B$5:$F$439,5,FALSE)*D24)</f>
        <v/>
      </c>
      <c r="M24" s="804"/>
      <c r="N24" s="810"/>
      <c r="O24" s="811"/>
      <c r="P24" s="812"/>
      <c r="Q24" s="812"/>
      <c r="R24" s="811"/>
      <c r="S24" s="811"/>
      <c r="T24" s="811"/>
      <c r="U24" s="813" t="str">
        <f>IF(D24="","",VLOOKUP(B24,Data!$B$5:$J$439,9,FALSE)*D24)</f>
        <v/>
      </c>
      <c r="V24" s="813" t="str">
        <f>IF(D24="","",VLOOKUP(B24,Data!$B$5:$J$439,9,FALSE)*D24)</f>
        <v/>
      </c>
      <c r="W24" s="708"/>
      <c r="X24" s="708"/>
      <c r="Y24" s="708"/>
      <c r="Z24" s="708"/>
    </row>
    <row r="25" spans="1:26" s="814" customFormat="1" ht="23" customHeight="1">
      <c r="A25" s="798"/>
      <c r="B25" s="819"/>
      <c r="C25" s="809" t="str">
        <f>IF(D25="","",VLOOKUP(B25,Data!$B$5:$L$439,2,FALSE))</f>
        <v/>
      </c>
      <c r="D25" s="818"/>
      <c r="E25" s="820"/>
      <c r="F25" s="821"/>
      <c r="G25" s="821"/>
      <c r="H25" s="821"/>
      <c r="I25" s="820"/>
      <c r="J25" s="820"/>
      <c r="K25" s="821"/>
      <c r="L25" s="821"/>
      <c r="M25" s="821"/>
      <c r="N25" s="822"/>
      <c r="O25" s="823"/>
      <c r="P25" s="824"/>
      <c r="Q25" s="823"/>
      <c r="R25" s="823"/>
      <c r="S25" s="824"/>
      <c r="T25" s="825"/>
      <c r="U25" s="824"/>
      <c r="V25" s="826"/>
      <c r="Y25" s="708"/>
    </row>
    <row r="26" spans="1:26" s="814" customFormat="1" ht="20" customHeight="1">
      <c r="A26" s="798"/>
      <c r="B26" s="1066" t="s">
        <v>1030</v>
      </c>
      <c r="C26" s="1067"/>
      <c r="D26" s="827">
        <f>SUM(D18:D24)</f>
        <v>125</v>
      </c>
      <c r="E26" s="828"/>
      <c r="F26" s="829"/>
      <c r="G26" s="829">
        <f>SUM(G18:G25)</f>
        <v>275624.86</v>
      </c>
      <c r="H26" s="820"/>
      <c r="I26" s="820"/>
      <c r="J26" s="820"/>
      <c r="K26" s="829">
        <f>SUM(K18:K24)</f>
        <v>32438</v>
      </c>
      <c r="L26" s="829">
        <f>SUM(L18:L24)</f>
        <v>29334</v>
      </c>
      <c r="M26" s="829"/>
      <c r="N26" s="829"/>
      <c r="O26" s="829">
        <f>SUM(O16:O25)</f>
        <v>0</v>
      </c>
      <c r="P26" s="829"/>
      <c r="Q26" s="829"/>
      <c r="R26" s="829"/>
      <c r="S26" s="829"/>
      <c r="T26" s="829"/>
      <c r="U26" s="829"/>
      <c r="V26" s="830">
        <f>SUM(V18:V24)</f>
        <v>184.71000000000004</v>
      </c>
      <c r="Y26" s="708"/>
    </row>
    <row r="27" spans="1:26" ht="20" customHeight="1">
      <c r="A27" s="798"/>
      <c r="B27" s="1068"/>
      <c r="C27" s="1069"/>
      <c r="D27" s="831"/>
      <c r="E27" s="754"/>
      <c r="F27" s="832" t="s">
        <v>534</v>
      </c>
      <c r="G27" s="758"/>
      <c r="H27" s="833"/>
      <c r="I27" s="833"/>
      <c r="J27" s="833"/>
      <c r="K27" s="834"/>
      <c r="L27" s="758"/>
      <c r="M27" s="756"/>
      <c r="N27" s="755"/>
      <c r="O27" s="755"/>
      <c r="P27" s="755"/>
      <c r="Q27" s="755"/>
      <c r="R27" s="755"/>
      <c r="S27" s="755"/>
      <c r="T27" s="756"/>
      <c r="U27" s="756"/>
      <c r="V27" s="760"/>
    </row>
    <row r="28" spans="1:26" ht="13">
      <c r="A28" s="721" t="s">
        <v>527</v>
      </c>
      <c r="B28" s="722"/>
      <c r="C28" s="835"/>
      <c r="D28" s="836" t="s">
        <v>82</v>
      </c>
      <c r="E28" s="744"/>
      <c r="F28" s="725" t="s">
        <v>83</v>
      </c>
      <c r="G28" s="837"/>
      <c r="H28" s="772" t="s">
        <v>84</v>
      </c>
      <c r="I28" s="838"/>
      <c r="J28" s="743" t="s">
        <v>85</v>
      </c>
      <c r="K28" s="743"/>
      <c r="L28" s="1070" t="s">
        <v>86</v>
      </c>
      <c r="M28" s="1071"/>
      <c r="N28" s="1071"/>
      <c r="O28" s="1071"/>
      <c r="P28" s="1071"/>
      <c r="Q28" s="1071"/>
      <c r="R28" s="1071"/>
      <c r="S28" s="1071"/>
      <c r="T28" s="1071"/>
      <c r="U28" s="1071"/>
      <c r="V28" s="1072"/>
    </row>
    <row r="29" spans="1:26" ht="13">
      <c r="A29" s="731" t="s">
        <v>528</v>
      </c>
      <c r="C29" s="839"/>
      <c r="D29" s="709" t="s">
        <v>88</v>
      </c>
      <c r="F29" s="1073"/>
      <c r="G29" s="1074"/>
      <c r="H29" s="731" t="s">
        <v>89</v>
      </c>
      <c r="I29" s="840"/>
      <c r="J29" s="746" t="s">
        <v>90</v>
      </c>
      <c r="K29" s="746"/>
      <c r="L29" s="741"/>
      <c r="V29" s="747"/>
    </row>
    <row r="30" spans="1:26">
      <c r="A30" s="731" t="s">
        <v>529</v>
      </c>
      <c r="C30" s="732"/>
      <c r="F30" s="1073"/>
      <c r="G30" s="1074"/>
      <c r="H30" s="731"/>
      <c r="I30" s="840"/>
      <c r="J30" s="746" t="s">
        <v>94</v>
      </c>
      <c r="K30" s="746"/>
      <c r="L30" s="741"/>
      <c r="V30" s="747"/>
    </row>
    <row r="31" spans="1:26">
      <c r="A31" s="754"/>
      <c r="B31" s="755"/>
      <c r="C31" s="841"/>
      <c r="D31" s="709" t="s">
        <v>95</v>
      </c>
      <c r="F31" s="842"/>
      <c r="G31" s="843"/>
      <c r="H31" s="731" t="s">
        <v>96</v>
      </c>
      <c r="I31" s="840"/>
      <c r="J31" s="746"/>
      <c r="K31" s="746"/>
      <c r="L31" s="741"/>
      <c r="V31" s="747"/>
    </row>
    <row r="32" spans="1:26" ht="13">
      <c r="A32" s="721" t="s">
        <v>97</v>
      </c>
      <c r="B32" s="744"/>
      <c r="C32" s="723"/>
      <c r="D32" s="709" t="s">
        <v>98</v>
      </c>
      <c r="F32" s="844" t="s">
        <v>99</v>
      </c>
      <c r="G32" s="845"/>
      <c r="H32" s="731" t="s">
        <v>89</v>
      </c>
      <c r="I32" s="840"/>
      <c r="J32" s="746" t="s">
        <v>100</v>
      </c>
      <c r="K32" s="746"/>
      <c r="L32" s="741"/>
      <c r="V32" s="747"/>
    </row>
    <row r="33" spans="1:22" ht="13">
      <c r="A33" s="731" t="s">
        <v>552</v>
      </c>
      <c r="C33" s="732"/>
      <c r="D33" s="709" t="s">
        <v>101</v>
      </c>
      <c r="F33" s="846"/>
      <c r="G33" s="847"/>
      <c r="H33" s="731" t="s">
        <v>102</v>
      </c>
      <c r="I33" s="840"/>
      <c r="J33" s="746" t="s">
        <v>530</v>
      </c>
      <c r="K33" s="746"/>
      <c r="L33" s="1075" t="s">
        <v>104</v>
      </c>
      <c r="M33" s="1076"/>
      <c r="N33" s="1076"/>
      <c r="O33" s="1076"/>
      <c r="P33" s="1076"/>
      <c r="Q33" s="1076"/>
      <c r="R33" s="1076"/>
      <c r="S33" s="1076"/>
      <c r="T33" s="1076"/>
      <c r="U33" s="1076"/>
      <c r="V33" s="1077"/>
    </row>
    <row r="34" spans="1:22">
      <c r="A34" s="754"/>
      <c r="B34" s="755"/>
      <c r="C34" s="756"/>
      <c r="D34" s="848"/>
      <c r="E34" s="755"/>
      <c r="F34" s="1046" t="s">
        <v>1029</v>
      </c>
      <c r="G34" s="1047"/>
      <c r="H34" s="1046" t="s">
        <v>1028</v>
      </c>
      <c r="I34" s="1047"/>
      <c r="J34" s="759" t="s">
        <v>105</v>
      </c>
      <c r="K34" s="759"/>
      <c r="L34" s="1062" t="s">
        <v>106</v>
      </c>
      <c r="M34" s="1063"/>
      <c r="N34" s="1063"/>
      <c r="O34" s="1063"/>
      <c r="P34" s="1063"/>
      <c r="Q34" s="1063"/>
      <c r="R34" s="1063"/>
      <c r="S34" s="1063"/>
      <c r="T34" s="1063"/>
      <c r="U34" s="1063"/>
      <c r="V34" s="1064"/>
    </row>
    <row r="40" spans="1:22" ht="34" customHeight="1"/>
    <row r="41" spans="1:22" ht="23.25" customHeight="1">
      <c r="A41" s="849" t="s">
        <v>947</v>
      </c>
      <c r="B41" s="710"/>
      <c r="C41" s="849" t="s">
        <v>603</v>
      </c>
      <c r="D41" s="708"/>
      <c r="F41" s="849" t="s">
        <v>941</v>
      </c>
      <c r="H41" s="849" t="s">
        <v>603</v>
      </c>
    </row>
    <row r="42" spans="1:22" ht="20">
      <c r="A42" s="849" t="s">
        <v>948</v>
      </c>
      <c r="B42" s="710"/>
      <c r="C42" s="849" t="s">
        <v>952</v>
      </c>
      <c r="D42" s="708"/>
      <c r="F42" s="849" t="s">
        <v>942</v>
      </c>
      <c r="H42" s="849" t="s">
        <v>952</v>
      </c>
    </row>
    <row r="43" spans="1:22" ht="20">
      <c r="A43" s="849" t="s">
        <v>949</v>
      </c>
      <c r="B43" s="710"/>
      <c r="C43" s="849" t="s">
        <v>952</v>
      </c>
      <c r="D43" s="708"/>
      <c r="F43" s="849" t="s">
        <v>943</v>
      </c>
      <c r="H43" s="849" t="s">
        <v>603</v>
      </c>
    </row>
    <row r="44" spans="1:22" ht="17.75" customHeight="1">
      <c r="A44" s="849" t="s">
        <v>950</v>
      </c>
      <c r="B44" s="710"/>
      <c r="C44" s="849" t="s">
        <v>603</v>
      </c>
      <c r="D44" s="708"/>
      <c r="F44" s="849" t="s">
        <v>944</v>
      </c>
      <c r="H44" s="849" t="s">
        <v>603</v>
      </c>
    </row>
    <row r="45" spans="1:22" ht="17.75" customHeight="1">
      <c r="A45" s="849" t="s">
        <v>951</v>
      </c>
      <c r="B45" s="710"/>
      <c r="C45" s="849" t="s">
        <v>603</v>
      </c>
      <c r="D45" s="708"/>
      <c r="F45" s="849" t="s">
        <v>946</v>
      </c>
      <c r="H45" s="849" t="s">
        <v>603</v>
      </c>
    </row>
    <row r="46" spans="1:22" ht="17.75" customHeight="1">
      <c r="F46" s="849" t="s">
        <v>945</v>
      </c>
      <c r="H46" s="849" t="s">
        <v>603</v>
      </c>
    </row>
    <row r="47" spans="1:22" ht="17.75" customHeight="1"/>
    <row r="48" spans="1:22" ht="17.75" customHeight="1"/>
  </sheetData>
  <mergeCells count="9">
    <mergeCell ref="F34:G34"/>
    <mergeCell ref="H34:I34"/>
    <mergeCell ref="L34:V34"/>
    <mergeCell ref="Q1:T1"/>
    <mergeCell ref="B26:C27"/>
    <mergeCell ref="L28:V28"/>
    <mergeCell ref="F29:G29"/>
    <mergeCell ref="F30:G30"/>
    <mergeCell ref="L33:V33"/>
  </mergeCells>
  <printOptions horizontalCentered="1"/>
  <pageMargins left="0.15748031496062992" right="0" top="0.11811023622047245" bottom="0.15748031496062992" header="0.51181102362204722" footer="0.19685039370078741"/>
  <pageSetup paperSize="9" scale="68" firstPageNumber="4294963191" fitToHeight="2" orientation="landscape"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Z49"/>
  <sheetViews>
    <sheetView zoomScale="70" zoomScaleNormal="70" zoomScaleSheetLayoutView="115" workbookViewId="0">
      <selection activeCell="L25" sqref="L25"/>
    </sheetView>
  </sheetViews>
  <sheetFormatPr defaultColWidth="9.1796875" defaultRowHeight="12.5"/>
  <cols>
    <col min="1" max="1" width="6.54296875" style="708" customWidth="1"/>
    <col min="2" max="2" width="37.08984375" style="708" bestFit="1"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56"/>
      <c r="I10" s="857"/>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852">
        <v>1</v>
      </c>
      <c r="B19" s="815" t="s">
        <v>387</v>
      </c>
      <c r="C19" s="800" t="str">
        <f>IF(D19="","",VLOOKUP(B19,Data!$B$5:$L$439,2,FALSE))</f>
        <v>VFV5560</v>
      </c>
      <c r="D19" s="818">
        <v>1</v>
      </c>
      <c r="E19" s="817" t="s">
        <v>999</v>
      </c>
      <c r="F19" s="803">
        <f>IF(D19="","",VLOOKUP(B19,Data!$B$5:$L$439,11,FALSE))</f>
        <v>4224.12</v>
      </c>
      <c r="G19" s="804">
        <f t="shared" ref="G19:G25" si="0">IF(D19&gt;0,D19*F19,"-")</f>
        <v>4224.12</v>
      </c>
      <c r="H19" s="805" t="str">
        <f>IF(D19="","",VLOOKUP(B19,Data!$B$5:$D$439,3,FALSE))</f>
        <v>C/T</v>
      </c>
      <c r="I19" s="806" t="str">
        <f>IF(D19="","",VLOOKUP(B19,Data!$B$5:$M$439,12,FALSE))</f>
        <v>Indonesia</v>
      </c>
      <c r="J19" s="622" t="s">
        <v>1023</v>
      </c>
      <c r="K19" s="808">
        <f>IF(D19="","",VLOOKUP(B19,Data!$B$5:$E$439,4,FALSE)*D19)</f>
        <v>296</v>
      </c>
      <c r="L19" s="809">
        <f>IF(D19="","",VLOOKUP(B19,Data!$B$5:$F$439,5,FALSE)*D19)</f>
        <v>260</v>
      </c>
      <c r="M19" s="804"/>
      <c r="N19" s="810"/>
      <c r="O19" s="811"/>
      <c r="P19" s="812"/>
      <c r="Q19" s="812"/>
      <c r="R19" s="811"/>
      <c r="S19" s="811"/>
      <c r="T19" s="811"/>
      <c r="U19" s="813">
        <f>IF(D19="","",VLOOKUP(B19,Data!$B$5:$J$439,9,FALSE)*D19)</f>
        <v>1.534</v>
      </c>
      <c r="V19" s="813">
        <f>IF(D19="","",VLOOKUP(B19,Data!$B$5:$J$439,9,FALSE)*D19)</f>
        <v>1.534</v>
      </c>
      <c r="W19" s="708"/>
      <c r="X19" s="708"/>
      <c r="Y19" s="708"/>
      <c r="Z19" s="708"/>
    </row>
    <row r="20" spans="1:26" s="814" customFormat="1" ht="20" customHeight="1">
      <c r="A20" s="852">
        <v>2</v>
      </c>
      <c r="B20" s="815" t="s">
        <v>389</v>
      </c>
      <c r="C20" s="800" t="str">
        <f>IF(D20="","",VLOOKUP(B20,Data!$B$5:$L$439,2,FALSE))</f>
        <v>VFV5570</v>
      </c>
      <c r="D20" s="818">
        <v>1</v>
      </c>
      <c r="E20" s="816"/>
      <c r="F20" s="803">
        <f>IF(D20="","",VLOOKUP(B20,Data!$B$5:$L$439,11,FALSE))</f>
        <v>4224.12</v>
      </c>
      <c r="G20" s="804">
        <f t="shared" si="0"/>
        <v>4224.12</v>
      </c>
      <c r="H20" s="805" t="str">
        <f>IF(D20="","",VLOOKUP(B20,Data!$B$5:$D$439,3,FALSE))</f>
        <v>C/T</v>
      </c>
      <c r="I20" s="806" t="str">
        <f>IF(D20="","",VLOOKUP(B20,Data!$B$5:$M$439,12,FALSE))</f>
        <v>Indonesia</v>
      </c>
      <c r="J20" s="622" t="s">
        <v>1023</v>
      </c>
      <c r="K20" s="808">
        <f>IF(D20="","",VLOOKUP(B20,Data!$B$5:$E$439,4,FALSE)*D20)</f>
        <v>296</v>
      </c>
      <c r="L20" s="809">
        <f>IF(D20="","",VLOOKUP(B20,Data!$B$5:$F$439,5,FALSE)*D20)</f>
        <v>260</v>
      </c>
      <c r="M20" s="804"/>
      <c r="N20" s="810"/>
      <c r="O20" s="811"/>
      <c r="P20" s="812"/>
      <c r="Q20" s="812"/>
      <c r="R20" s="811"/>
      <c r="S20" s="811"/>
      <c r="T20" s="811"/>
      <c r="U20" s="813">
        <f>IF(D20="","",VLOOKUP(B20,Data!$B$5:$J$439,9,FALSE)*D20)</f>
        <v>1.534</v>
      </c>
      <c r="V20" s="813">
        <f>IF(D20="","",VLOOKUP(B20,Data!$B$5:$J$439,9,FALSE)*D20)</f>
        <v>1.534</v>
      </c>
      <c r="W20" s="708"/>
      <c r="X20" s="708"/>
      <c r="Y20" s="708"/>
      <c r="Z20" s="708"/>
    </row>
    <row r="21" spans="1:26" s="814" customFormat="1" ht="20" customHeight="1">
      <c r="A21" s="852">
        <v>3</v>
      </c>
      <c r="B21" s="815" t="s">
        <v>400</v>
      </c>
      <c r="C21" s="800" t="str">
        <f>IF(D21="","",VLOOKUP(B21,Data!$B$5:$L$439,2,FALSE))</f>
        <v>VFV5590</v>
      </c>
      <c r="D21" s="818">
        <v>1</v>
      </c>
      <c r="E21" s="817" t="s">
        <v>526</v>
      </c>
      <c r="F21" s="803">
        <f>IF(D21="","",VLOOKUP(B21,Data!$B$5:$L$439,11,FALSE))</f>
        <v>4347.5600000000004</v>
      </c>
      <c r="G21" s="804">
        <f t="shared" si="0"/>
        <v>4347.5600000000004</v>
      </c>
      <c r="H21" s="805" t="str">
        <f>IF(D21="","",VLOOKUP(B21,Data!$B$5:$D$439,3,FALSE))</f>
        <v>C/T</v>
      </c>
      <c r="I21" s="806" t="str">
        <f>IF(D21="","",VLOOKUP(B21,Data!$B$5:$M$439,12,FALSE))</f>
        <v>Indonesia</v>
      </c>
      <c r="J21" s="622" t="s">
        <v>1023</v>
      </c>
      <c r="K21" s="808">
        <f>IF(D21="","",VLOOKUP(B21,Data!$B$5:$E$439,4,FALSE)*D21)</f>
        <v>318</v>
      </c>
      <c r="L21" s="809">
        <f>IF(D21="","",VLOOKUP(B21,Data!$B$5:$F$439,5,FALSE)*D21)</f>
        <v>282</v>
      </c>
      <c r="M21" s="804"/>
      <c r="N21" s="810"/>
      <c r="O21" s="811"/>
      <c r="P21" s="812"/>
      <c r="Q21" s="812"/>
      <c r="R21" s="811"/>
      <c r="S21" s="811"/>
      <c r="T21" s="811"/>
      <c r="U21" s="813">
        <f>IF(D21="","",VLOOKUP(B21,Data!$B$5:$J$439,9,FALSE)*D21)</f>
        <v>1.806</v>
      </c>
      <c r="V21" s="813">
        <f>IF(D21="","",VLOOKUP(B21,Data!$B$5:$J$439,9,FALSE)*D21)</f>
        <v>1.806</v>
      </c>
      <c r="W21" s="708"/>
      <c r="X21" s="708"/>
      <c r="Y21" s="708"/>
      <c r="Z21" s="708"/>
    </row>
    <row r="22" spans="1:26" s="814" customFormat="1" ht="20" customHeight="1">
      <c r="A22" s="852">
        <v>4</v>
      </c>
      <c r="B22" s="815" t="s">
        <v>660</v>
      </c>
      <c r="C22" s="800" t="str">
        <f>IF(D22="","",VLOOKUP(B22,Data!$B$5:$L$439,2,FALSE))</f>
        <v>VAN1280</v>
      </c>
      <c r="D22" s="818">
        <v>18</v>
      </c>
      <c r="E22" s="816"/>
      <c r="F22" s="803">
        <f>IF(D22="","",VLOOKUP(B22,Data!$B$5:$L$439,11,FALSE))</f>
        <v>2162.66</v>
      </c>
      <c r="G22" s="804">
        <f>IF(D22&gt;0,D22*F22,"-")</f>
        <v>38927.879999999997</v>
      </c>
      <c r="H22" s="805" t="str">
        <f>IF(D22="","",VLOOKUP(B22,Data!$B$5:$D$439,3,FALSE))</f>
        <v>C/T</v>
      </c>
      <c r="I22" s="806" t="str">
        <f>IF(D22="","",VLOOKUP(B22,Data!$B$5:$M$439,12,FALSE))</f>
        <v>Indonesia</v>
      </c>
      <c r="J22" s="622" t="s">
        <v>1023</v>
      </c>
      <c r="K22" s="808">
        <f>IF(D22="","",VLOOKUP(B22,Data!$B$5:$E$439,4,FALSE)*D22)</f>
        <v>4716</v>
      </c>
      <c r="L22" s="809">
        <f>IF(D22="","",VLOOKUP(B22,Data!$B$5:$F$439,5,FALSE)*D22)</f>
        <v>4266</v>
      </c>
      <c r="M22" s="804"/>
      <c r="N22" s="810"/>
      <c r="O22" s="811"/>
      <c r="P22" s="812"/>
      <c r="Q22" s="812"/>
      <c r="R22" s="811"/>
      <c r="S22" s="811"/>
      <c r="T22" s="811"/>
      <c r="U22" s="813">
        <f>IF(D22="","",VLOOKUP(B22,Data!$B$5:$J$439,9,FALSE)*D22)</f>
        <v>26.783999999999999</v>
      </c>
      <c r="V22" s="813">
        <f>IF(D22="","",VLOOKUP(B22,Data!$B$5:$J$439,9,FALSE)*D22)</f>
        <v>26.783999999999999</v>
      </c>
      <c r="W22" s="708"/>
      <c r="X22" s="708"/>
      <c r="Y22" s="708"/>
      <c r="Z22" s="708"/>
    </row>
    <row r="23" spans="1:26" s="814" customFormat="1" ht="20" customHeight="1">
      <c r="A23" s="852">
        <v>5</v>
      </c>
      <c r="B23" s="815" t="s">
        <v>661</v>
      </c>
      <c r="C23" s="800" t="str">
        <f>IF(D23="","",VLOOKUP(B23,Data!$B$5:$L$439,2,FALSE))</f>
        <v>VAN1290</v>
      </c>
      <c r="D23" s="818">
        <v>10</v>
      </c>
      <c r="E23" s="816" t="s">
        <v>533</v>
      </c>
      <c r="F23" s="803">
        <f>IF(D23="","",VLOOKUP(B23,Data!$B$5:$L$439,11,FALSE))</f>
        <v>2162.66</v>
      </c>
      <c r="G23" s="804">
        <f>IF(D23&gt;0,D23*F23,"-")</f>
        <v>21626.6</v>
      </c>
      <c r="H23" s="805" t="str">
        <f>IF(D23="","",VLOOKUP(B23,Data!$B$5:$D$439,3,FALSE))</f>
        <v>C/T</v>
      </c>
      <c r="I23" s="806" t="str">
        <f>IF(D23="","",VLOOKUP(B23,Data!$B$5:$M$439,12,FALSE))</f>
        <v>Indonesia</v>
      </c>
      <c r="J23" s="622" t="s">
        <v>1023</v>
      </c>
      <c r="K23" s="808">
        <f>IF(D23="","",VLOOKUP(B23,Data!$B$5:$E$439,4,FALSE)*D23)</f>
        <v>2620</v>
      </c>
      <c r="L23" s="809">
        <f>IF(D23="","",VLOOKUP(B23,Data!$B$5:$F$439,5,FALSE)*D23)</f>
        <v>2370</v>
      </c>
      <c r="M23" s="804"/>
      <c r="N23" s="810"/>
      <c r="O23" s="811"/>
      <c r="P23" s="812"/>
      <c r="Q23" s="812"/>
      <c r="R23" s="811"/>
      <c r="S23" s="811"/>
      <c r="T23" s="811"/>
      <c r="U23" s="813">
        <f>IF(D23="","",VLOOKUP(B23,Data!$B$5:$J$439,9,FALSE)*D23)</f>
        <v>14.879999999999999</v>
      </c>
      <c r="V23" s="813">
        <f>IF(D23="","",VLOOKUP(B23,Data!$B$5:$J$439,9,FALSE)*D23)</f>
        <v>14.879999999999999</v>
      </c>
      <c r="W23" s="708"/>
      <c r="X23" s="708"/>
      <c r="Y23" s="708"/>
      <c r="Z23" s="708"/>
    </row>
    <row r="24" spans="1:26" s="814" customFormat="1" ht="20" customHeight="1">
      <c r="A24" s="852">
        <v>6</v>
      </c>
      <c r="B24" s="815" t="s">
        <v>750</v>
      </c>
      <c r="C24" s="800" t="str">
        <f>IF(D24="","",VLOOKUP(B24,Data!$B$5:$L$439,2,FALSE))</f>
        <v>VAR8170</v>
      </c>
      <c r="D24" s="818">
        <v>4</v>
      </c>
      <c r="E24" s="817"/>
      <c r="F24" s="803">
        <f>IF(D24="","",VLOOKUP(B24,Data!$B$5:$L$439,11,FALSE))</f>
        <v>2438.41</v>
      </c>
      <c r="G24" s="804">
        <f>IF(D24&gt;0,D24*F24,"-")</f>
        <v>9753.64</v>
      </c>
      <c r="H24" s="805" t="str">
        <f>IF(D24="","",VLOOKUP(B24,Data!$B$5:$D$439,3,FALSE))</f>
        <v>C/T</v>
      </c>
      <c r="I24" s="806" t="str">
        <f>IF(D24="","",VLOOKUP(B24,Data!$B$5:$M$439,12,FALSE))</f>
        <v>Indonesia</v>
      </c>
      <c r="J24" s="622" t="s">
        <v>1023</v>
      </c>
      <c r="K24" s="808">
        <f>IF(D24="","",VLOOKUP(B24,Data!$B$5:$E$439,4,FALSE)*D24)</f>
        <v>1016</v>
      </c>
      <c r="L24" s="809">
        <f>IF(D24="","",VLOOKUP(B24,Data!$B$5:$F$439,5,FALSE)*D24)</f>
        <v>916</v>
      </c>
      <c r="M24" s="804"/>
      <c r="N24" s="810"/>
      <c r="O24" s="811"/>
      <c r="P24" s="812"/>
      <c r="Q24" s="812"/>
      <c r="R24" s="811"/>
      <c r="S24" s="811"/>
      <c r="T24" s="811"/>
      <c r="U24" s="813">
        <f>IF(D24="","",VLOOKUP(B24,Data!$B$5:$J$439,9,FALSE)*D24)</f>
        <v>5.9359999999999999</v>
      </c>
      <c r="V24" s="813">
        <f>IF(D24="","",VLOOKUP(B24,Data!$B$5:$J$439,9,FALSE)*D24)</f>
        <v>5.9359999999999999</v>
      </c>
      <c r="W24" s="708"/>
      <c r="X24" s="708"/>
      <c r="Y24" s="708"/>
      <c r="Z24" s="708"/>
    </row>
    <row r="25" spans="1:26" s="814" customFormat="1" ht="20" customHeight="1">
      <c r="A25" s="798"/>
      <c r="B25" s="815"/>
      <c r="C25" s="800" t="str">
        <f>IF(D25="","",VLOOKUP(B25,Data!$B$5:$L$439,2,FALSE))</f>
        <v/>
      </c>
      <c r="D25" s="818"/>
      <c r="E25" s="802"/>
      <c r="F25" s="803" t="str">
        <f>IF(D25="","",VLOOKUP(B25,Data!$B$5:$L$439,11,FALSE))</f>
        <v/>
      </c>
      <c r="G25" s="804" t="str">
        <f t="shared" si="0"/>
        <v>-</v>
      </c>
      <c r="H25" s="805" t="str">
        <f>IF(D25="","",VLOOKUP(B25,Data!$B$5:$D$439,3,FALSE))</f>
        <v/>
      </c>
      <c r="I25" s="806" t="str">
        <f>IF(D25="","",VLOOKUP(B25,Data!$B$5:$M$439,12,FALSE))</f>
        <v/>
      </c>
      <c r="J25" s="807"/>
      <c r="K25" s="808" t="str">
        <f>IF(D25="","",VLOOKUP(B25,Data!$B$5:$E$439,4,FALSE)*D25)</f>
        <v/>
      </c>
      <c r="L25" s="809" t="str">
        <f>IF(D25="","",VLOOKUP(B25,Data!$B$5:$F$439,5,FALSE)*D25)</f>
        <v/>
      </c>
      <c r="M25" s="804"/>
      <c r="N25" s="810"/>
      <c r="O25" s="811"/>
      <c r="P25" s="812"/>
      <c r="Q25" s="812"/>
      <c r="R25" s="811"/>
      <c r="S25" s="811"/>
      <c r="T25" s="811"/>
      <c r="U25" s="813" t="str">
        <f>IF(D25="","",VLOOKUP(B25,Data!$B$5:$J$439,9,FALSE)*D25)</f>
        <v/>
      </c>
      <c r="V25" s="813" t="str">
        <f>IF(D25="","",VLOOKUP(B25,Data!$B$5:$J$439,9,FALSE)*D25)</f>
        <v/>
      </c>
      <c r="W25" s="708"/>
      <c r="X25" s="708"/>
      <c r="Y25" s="708"/>
      <c r="Z25" s="708"/>
    </row>
    <row r="26" spans="1:26" s="814" customFormat="1" ht="23" customHeight="1">
      <c r="A26" s="798"/>
      <c r="B26" s="819"/>
      <c r="C26" s="809" t="str">
        <f>IF(D26="","",VLOOKUP(B26,Data!$B$5:$L$439,2,FALSE))</f>
        <v/>
      </c>
      <c r="D26" s="818"/>
      <c r="E26" s="820"/>
      <c r="F26" s="821"/>
      <c r="G26" s="821"/>
      <c r="H26" s="821"/>
      <c r="I26" s="820"/>
      <c r="J26" s="820"/>
      <c r="K26" s="821"/>
      <c r="L26" s="821"/>
      <c r="M26" s="821"/>
      <c r="N26" s="822"/>
      <c r="O26" s="823"/>
      <c r="P26" s="824"/>
      <c r="Q26" s="823"/>
      <c r="R26" s="823"/>
      <c r="S26" s="824"/>
      <c r="T26" s="825"/>
      <c r="U26" s="824"/>
      <c r="V26" s="826"/>
      <c r="Y26" s="708"/>
    </row>
    <row r="27" spans="1:26" s="814" customFormat="1" ht="20" customHeight="1">
      <c r="A27" s="798"/>
      <c r="B27" s="1066"/>
      <c r="C27" s="1067"/>
      <c r="D27" s="827">
        <f>SUM(D18:D25)</f>
        <v>35</v>
      </c>
      <c r="E27" s="828"/>
      <c r="F27" s="829"/>
      <c r="G27" s="829">
        <f>SUM(G18:G26)</f>
        <v>83103.92</v>
      </c>
      <c r="H27" s="820"/>
      <c r="I27" s="820"/>
      <c r="J27" s="820"/>
      <c r="K27" s="829">
        <f>SUM(K18:K25)</f>
        <v>9262</v>
      </c>
      <c r="L27" s="829">
        <f>SUM(L18:L25)</f>
        <v>8354</v>
      </c>
      <c r="M27" s="829"/>
      <c r="N27" s="829"/>
      <c r="O27" s="829">
        <f>SUM(O16:O26)</f>
        <v>0</v>
      </c>
      <c r="P27" s="829"/>
      <c r="Q27" s="829"/>
      <c r="R27" s="829"/>
      <c r="S27" s="829"/>
      <c r="T27" s="829"/>
      <c r="U27" s="829"/>
      <c r="V27" s="830">
        <f>SUM(V18:V25)</f>
        <v>52.473999999999997</v>
      </c>
      <c r="Y27" s="708"/>
    </row>
    <row r="28" spans="1:26" ht="20" customHeight="1">
      <c r="A28" s="798"/>
      <c r="B28" s="1068"/>
      <c r="C28" s="1069"/>
      <c r="D28" s="831"/>
      <c r="E28" s="754"/>
      <c r="F28" s="832" t="s">
        <v>534</v>
      </c>
      <c r="G28" s="758"/>
      <c r="H28" s="833"/>
      <c r="I28" s="833"/>
      <c r="J28" s="833"/>
      <c r="K28" s="834"/>
      <c r="L28" s="758"/>
      <c r="M28" s="756"/>
      <c r="N28" s="755"/>
      <c r="O28" s="755"/>
      <c r="P28" s="755"/>
      <c r="Q28" s="755"/>
      <c r="R28" s="755"/>
      <c r="S28" s="755"/>
      <c r="T28" s="756"/>
      <c r="U28" s="756"/>
      <c r="V28" s="760"/>
    </row>
    <row r="29" spans="1:26" ht="13">
      <c r="A29" s="721" t="s">
        <v>527</v>
      </c>
      <c r="B29" s="722"/>
      <c r="C29" s="835"/>
      <c r="D29" s="836" t="s">
        <v>82</v>
      </c>
      <c r="E29" s="744"/>
      <c r="F29" s="725" t="s">
        <v>83</v>
      </c>
      <c r="G29" s="837"/>
      <c r="H29" s="772" t="s">
        <v>84</v>
      </c>
      <c r="I29" s="838"/>
      <c r="J29" s="743" t="s">
        <v>85</v>
      </c>
      <c r="K29" s="743"/>
      <c r="L29" s="1070" t="s">
        <v>86</v>
      </c>
      <c r="M29" s="1071"/>
      <c r="N29" s="1071"/>
      <c r="O29" s="1071"/>
      <c r="P29" s="1071"/>
      <c r="Q29" s="1071"/>
      <c r="R29" s="1071"/>
      <c r="S29" s="1071"/>
      <c r="T29" s="1071"/>
      <c r="U29" s="1071"/>
      <c r="V29" s="1072"/>
    </row>
    <row r="30" spans="1:26" ht="13">
      <c r="A30" s="731" t="s">
        <v>528</v>
      </c>
      <c r="C30" s="839"/>
      <c r="D30" s="709" t="s">
        <v>88</v>
      </c>
      <c r="F30" s="1073"/>
      <c r="G30" s="1074"/>
      <c r="H30" s="731" t="s">
        <v>89</v>
      </c>
      <c r="I30" s="840"/>
      <c r="J30" s="746" t="s">
        <v>90</v>
      </c>
      <c r="K30" s="746"/>
      <c r="L30" s="741"/>
      <c r="V30" s="747"/>
    </row>
    <row r="31" spans="1:26">
      <c r="A31" s="731" t="s">
        <v>529</v>
      </c>
      <c r="C31" s="732"/>
      <c r="F31" s="1073"/>
      <c r="G31" s="1074"/>
      <c r="H31" s="731"/>
      <c r="I31" s="840"/>
      <c r="J31" s="746" t="s">
        <v>94</v>
      </c>
      <c r="K31" s="746"/>
      <c r="L31" s="741"/>
      <c r="V31" s="747"/>
    </row>
    <row r="32" spans="1:26">
      <c r="A32" s="754"/>
      <c r="B32" s="755"/>
      <c r="C32" s="841"/>
      <c r="D32" s="709" t="s">
        <v>95</v>
      </c>
      <c r="F32" s="842"/>
      <c r="G32" s="843"/>
      <c r="H32" s="731" t="s">
        <v>96</v>
      </c>
      <c r="I32" s="840"/>
      <c r="J32" s="746"/>
      <c r="K32" s="746"/>
      <c r="L32" s="741"/>
      <c r="V32" s="747"/>
    </row>
    <row r="33" spans="1:22" ht="13">
      <c r="A33" s="721" t="s">
        <v>97</v>
      </c>
      <c r="B33" s="744"/>
      <c r="C33" s="723"/>
      <c r="D33" s="709" t="s">
        <v>98</v>
      </c>
      <c r="F33" s="844" t="s">
        <v>99</v>
      </c>
      <c r="G33" s="845"/>
      <c r="H33" s="731" t="s">
        <v>89</v>
      </c>
      <c r="I33" s="840"/>
      <c r="J33" s="746" t="s">
        <v>100</v>
      </c>
      <c r="K33" s="746"/>
      <c r="L33" s="741"/>
      <c r="V33" s="747"/>
    </row>
    <row r="34" spans="1:22" ht="13">
      <c r="A34" s="731" t="s">
        <v>552</v>
      </c>
      <c r="C34" s="732"/>
      <c r="D34" s="709" t="s">
        <v>101</v>
      </c>
      <c r="F34" s="846"/>
      <c r="G34" s="847"/>
      <c r="H34" s="731" t="s">
        <v>102</v>
      </c>
      <c r="I34" s="840"/>
      <c r="J34" s="746" t="s">
        <v>530</v>
      </c>
      <c r="K34" s="746"/>
      <c r="L34" s="1075" t="s">
        <v>104</v>
      </c>
      <c r="M34" s="1076"/>
      <c r="N34" s="1076"/>
      <c r="O34" s="1076"/>
      <c r="P34" s="1076"/>
      <c r="Q34" s="1076"/>
      <c r="R34" s="1076"/>
      <c r="S34" s="1076"/>
      <c r="T34" s="1076"/>
      <c r="U34" s="1076"/>
      <c r="V34" s="1077"/>
    </row>
    <row r="35" spans="1:22">
      <c r="A35" s="754"/>
      <c r="B35" s="755"/>
      <c r="C35" s="756"/>
      <c r="D35" s="848"/>
      <c r="E35" s="755"/>
      <c r="F35" s="1046" t="s">
        <v>1033</v>
      </c>
      <c r="G35" s="1047"/>
      <c r="H35" s="1046" t="s">
        <v>1032</v>
      </c>
      <c r="I35" s="1047"/>
      <c r="J35" s="759" t="s">
        <v>105</v>
      </c>
      <c r="K35" s="759"/>
      <c r="L35" s="1062" t="s">
        <v>106</v>
      </c>
      <c r="M35" s="1063"/>
      <c r="N35" s="1063"/>
      <c r="O35" s="1063"/>
      <c r="P35" s="1063"/>
      <c r="Q35" s="1063"/>
      <c r="R35" s="1063"/>
      <c r="S35" s="1063"/>
      <c r="T35" s="1063"/>
      <c r="U35" s="1063"/>
      <c r="V35" s="1064"/>
    </row>
    <row r="41" spans="1:22" ht="34" customHeight="1"/>
    <row r="42" spans="1:22" ht="23.25" customHeight="1">
      <c r="A42" s="849" t="s">
        <v>947</v>
      </c>
      <c r="B42" s="710"/>
      <c r="C42" s="849" t="s">
        <v>603</v>
      </c>
      <c r="D42" s="708"/>
      <c r="F42" s="849" t="s">
        <v>941</v>
      </c>
      <c r="H42" s="849" t="s">
        <v>603</v>
      </c>
    </row>
    <row r="43" spans="1:22" ht="20">
      <c r="A43" s="849" t="s">
        <v>948</v>
      </c>
      <c r="B43" s="710"/>
      <c r="C43" s="849" t="s">
        <v>1034</v>
      </c>
      <c r="D43" s="708"/>
      <c r="F43" s="849" t="s">
        <v>942</v>
      </c>
      <c r="H43" s="849" t="s">
        <v>952</v>
      </c>
    </row>
    <row r="44" spans="1:22" ht="20">
      <c r="A44" s="849" t="s">
        <v>949</v>
      </c>
      <c r="B44" s="710"/>
      <c r="C44" s="849" t="s">
        <v>1035</v>
      </c>
      <c r="D44" s="708"/>
      <c r="F44" s="849" t="s">
        <v>943</v>
      </c>
      <c r="H44" s="849" t="s">
        <v>603</v>
      </c>
    </row>
    <row r="45" spans="1:22" ht="17.75" customHeight="1">
      <c r="A45" s="849" t="s">
        <v>950</v>
      </c>
      <c r="B45" s="710"/>
      <c r="C45" s="849" t="s">
        <v>603</v>
      </c>
      <c r="D45" s="708"/>
      <c r="F45" s="849" t="s">
        <v>944</v>
      </c>
      <c r="H45" s="849" t="s">
        <v>603</v>
      </c>
    </row>
    <row r="46" spans="1:22" ht="17.75" customHeight="1">
      <c r="A46" s="849" t="s">
        <v>951</v>
      </c>
      <c r="B46" s="710"/>
      <c r="C46" s="849" t="s">
        <v>603</v>
      </c>
      <c r="D46" s="708"/>
      <c r="F46" s="849" t="s">
        <v>946</v>
      </c>
      <c r="H46" s="849" t="s">
        <v>603</v>
      </c>
    </row>
    <row r="47" spans="1:22" ht="17.75" customHeight="1">
      <c r="F47" s="849" t="s">
        <v>945</v>
      </c>
      <c r="H47" s="849" t="s">
        <v>603</v>
      </c>
    </row>
    <row r="48" spans="1:22" ht="17.75" customHeight="1"/>
    <row r="49" ht="17.75" customHeight="1"/>
  </sheetData>
  <mergeCells count="9">
    <mergeCell ref="F35:G35"/>
    <mergeCell ref="H35:I35"/>
    <mergeCell ref="L35:V35"/>
    <mergeCell ref="Q1:T1"/>
    <mergeCell ref="B27:C28"/>
    <mergeCell ref="L29:V29"/>
    <mergeCell ref="F30:G30"/>
    <mergeCell ref="F31:G31"/>
    <mergeCell ref="L34:V34"/>
  </mergeCells>
  <printOptions horizontalCentered="1"/>
  <pageMargins left="0.15748031496062992" right="0" top="0.11811023622047245" bottom="0.15748031496062992" header="0.51181102362204722" footer="0.19685039370078741"/>
  <pageSetup paperSize="9" scale="68" firstPageNumber="4294963191" fitToHeight="2" orientation="landscape"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FFFF"/>
    <pageSetUpPr fitToPage="1"/>
  </sheetPr>
  <dimension ref="A1:Z51"/>
  <sheetViews>
    <sheetView zoomScale="70" zoomScaleNormal="70" zoomScaleSheetLayoutView="115" workbookViewId="0">
      <selection activeCell="L25" sqref="L25"/>
    </sheetView>
  </sheetViews>
  <sheetFormatPr defaultColWidth="9.1796875" defaultRowHeight="12.5"/>
  <cols>
    <col min="1" max="1" width="6.54296875" style="708" customWidth="1"/>
    <col min="2" max="2" width="37.08984375" style="708" bestFit="1"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58"/>
      <c r="I10" s="859"/>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798">
        <v>1</v>
      </c>
      <c r="B19" s="815" t="s">
        <v>387</v>
      </c>
      <c r="C19" s="800" t="str">
        <f>IF(D19="","",VLOOKUP(B19,Data!$B$5:$L$439,2,FALSE))</f>
        <v>VFV5560</v>
      </c>
      <c r="D19" s="818">
        <v>5</v>
      </c>
      <c r="E19" s="817" t="s">
        <v>999</v>
      </c>
      <c r="F19" s="803">
        <f>IF(D19="","",VLOOKUP(B19,Data!$B$5:$L$439,11,FALSE))</f>
        <v>4224.12</v>
      </c>
      <c r="G19" s="804">
        <f t="shared" ref="G19:G27" si="0">IF(D19&gt;0,D19*F19,"-")</f>
        <v>21120.6</v>
      </c>
      <c r="H19" s="805" t="str">
        <f>IF(D19="","",VLOOKUP(B19,Data!$B$5:$D$439,3,FALSE))</f>
        <v>C/T</v>
      </c>
      <c r="I19" s="806" t="str">
        <f>IF(D19="","",VLOOKUP(B19,Data!$B$5:$M$439,12,FALSE))</f>
        <v>Indonesia</v>
      </c>
      <c r="J19" s="622" t="s">
        <v>1023</v>
      </c>
      <c r="K19" s="808">
        <f>IF(D19="","",VLOOKUP(B19,Data!$B$5:$E$439,4,FALSE)*D19)</f>
        <v>1480</v>
      </c>
      <c r="L19" s="809">
        <f>IF(D19="","",VLOOKUP(B19,Data!$B$5:$F$439,5,FALSE)*D19)</f>
        <v>1300</v>
      </c>
      <c r="M19" s="804"/>
      <c r="N19" s="810"/>
      <c r="O19" s="811"/>
      <c r="P19" s="812"/>
      <c r="Q19" s="812"/>
      <c r="R19" s="811"/>
      <c r="S19" s="811"/>
      <c r="T19" s="811"/>
      <c r="U19" s="813">
        <f>IF(D19="","",VLOOKUP(B19,Data!$B$5:$J$439,9,FALSE)*D19)</f>
        <v>7.67</v>
      </c>
      <c r="V19" s="813">
        <f>IF(D19="","",VLOOKUP(B19,Data!$B$5:$J$439,9,FALSE)*D19)</f>
        <v>7.67</v>
      </c>
      <c r="W19" s="708"/>
      <c r="X19" s="708"/>
      <c r="Y19" s="708"/>
      <c r="Z19" s="708"/>
    </row>
    <row r="20" spans="1:26" s="814" customFormat="1" ht="20" customHeight="1">
      <c r="A20" s="798">
        <v>2</v>
      </c>
      <c r="B20" s="815" t="s">
        <v>389</v>
      </c>
      <c r="C20" s="800" t="str">
        <f>IF(D20="","",VLOOKUP(B20,Data!$B$5:$L$439,2,FALSE))</f>
        <v>VFV5570</v>
      </c>
      <c r="D20" s="818">
        <v>11</v>
      </c>
      <c r="E20" s="816"/>
      <c r="F20" s="803">
        <f>IF(D20="","",VLOOKUP(B20,Data!$B$5:$L$439,11,FALSE))</f>
        <v>4224.12</v>
      </c>
      <c r="G20" s="804">
        <f t="shared" si="0"/>
        <v>46465.32</v>
      </c>
      <c r="H20" s="805" t="str">
        <f>IF(D20="","",VLOOKUP(B20,Data!$B$5:$D$439,3,FALSE))</f>
        <v>C/T</v>
      </c>
      <c r="I20" s="806" t="str">
        <f>IF(D20="","",VLOOKUP(B20,Data!$B$5:$M$439,12,FALSE))</f>
        <v>Indonesia</v>
      </c>
      <c r="J20" s="622" t="s">
        <v>1023</v>
      </c>
      <c r="K20" s="808">
        <f>IF(D20="","",VLOOKUP(B20,Data!$B$5:$E$439,4,FALSE)*D20)</f>
        <v>3256</v>
      </c>
      <c r="L20" s="809">
        <f>IF(D20="","",VLOOKUP(B20,Data!$B$5:$F$439,5,FALSE)*D20)</f>
        <v>2860</v>
      </c>
      <c r="M20" s="804"/>
      <c r="N20" s="810"/>
      <c r="O20" s="811"/>
      <c r="P20" s="812"/>
      <c r="Q20" s="812"/>
      <c r="R20" s="811"/>
      <c r="S20" s="811"/>
      <c r="T20" s="811"/>
      <c r="U20" s="813">
        <f>IF(D20="","",VLOOKUP(B20,Data!$B$5:$J$439,9,FALSE)*D20)</f>
        <v>16.873999999999999</v>
      </c>
      <c r="V20" s="813">
        <f>IF(D20="","",VLOOKUP(B20,Data!$B$5:$J$439,9,FALSE)*D20)</f>
        <v>16.873999999999999</v>
      </c>
      <c r="W20" s="708"/>
      <c r="X20" s="708"/>
      <c r="Y20" s="708"/>
      <c r="Z20" s="708"/>
    </row>
    <row r="21" spans="1:26" s="814" customFormat="1" ht="20" customHeight="1">
      <c r="A21" s="798">
        <v>3</v>
      </c>
      <c r="B21" s="815" t="s">
        <v>398</v>
      </c>
      <c r="C21" s="800" t="str">
        <f>IF(D21="","",VLOOKUP(B21,Data!$B$5:$L$439,2,FALSE))</f>
        <v>VFV5580</v>
      </c>
      <c r="D21" s="818">
        <v>2</v>
      </c>
      <c r="E21" s="817" t="s">
        <v>526</v>
      </c>
      <c r="F21" s="803">
        <f>IF(D21="","",VLOOKUP(B21,Data!$B$5:$L$439,11,FALSE))</f>
        <v>4347.66</v>
      </c>
      <c r="G21" s="804">
        <f t="shared" si="0"/>
        <v>8695.32</v>
      </c>
      <c r="H21" s="805" t="str">
        <f>IF(D21="","",VLOOKUP(B21,Data!$B$5:$D$439,3,FALSE))</f>
        <v>C/T</v>
      </c>
      <c r="I21" s="806" t="str">
        <f>IF(D21="","",VLOOKUP(B21,Data!$B$5:$M$439,12,FALSE))</f>
        <v>Indonesia</v>
      </c>
      <c r="J21" s="622" t="s">
        <v>1023</v>
      </c>
      <c r="K21" s="808">
        <f>IF(D21="","",VLOOKUP(B21,Data!$B$5:$E$439,4,FALSE)*D21)</f>
        <v>636</v>
      </c>
      <c r="L21" s="809">
        <f>IF(D21="","",VLOOKUP(B21,Data!$B$5:$F$439,5,FALSE)*D21)</f>
        <v>564</v>
      </c>
      <c r="M21" s="804"/>
      <c r="N21" s="810"/>
      <c r="O21" s="811"/>
      <c r="P21" s="812"/>
      <c r="Q21" s="812"/>
      <c r="R21" s="811"/>
      <c r="S21" s="811"/>
      <c r="T21" s="811"/>
      <c r="U21" s="813">
        <f>IF(D21="","",VLOOKUP(B21,Data!$B$5:$J$439,9,FALSE)*D21)</f>
        <v>3.6120000000000001</v>
      </c>
      <c r="V21" s="813">
        <f>IF(D21="","",VLOOKUP(B21,Data!$B$5:$J$439,9,FALSE)*D21)</f>
        <v>3.6120000000000001</v>
      </c>
      <c r="W21" s="708"/>
      <c r="X21" s="708"/>
      <c r="Y21" s="708"/>
      <c r="Z21" s="708"/>
    </row>
    <row r="22" spans="1:26" s="814" customFormat="1" ht="20" customHeight="1">
      <c r="A22" s="798">
        <v>4</v>
      </c>
      <c r="B22" s="815" t="s">
        <v>400</v>
      </c>
      <c r="C22" s="800" t="str">
        <f>IF(D22="","",VLOOKUP(B22,Data!$B$5:$L$439,2,FALSE))</f>
        <v>VFV5590</v>
      </c>
      <c r="D22" s="818">
        <v>4</v>
      </c>
      <c r="E22" s="816"/>
      <c r="F22" s="803">
        <f>IF(D22="","",VLOOKUP(B22,Data!$B$5:$L$439,11,FALSE))</f>
        <v>4347.5600000000004</v>
      </c>
      <c r="G22" s="804">
        <f>IF(D22&gt;0,D22*F22,"-")</f>
        <v>17390.240000000002</v>
      </c>
      <c r="H22" s="805" t="str">
        <f>IF(D22="","",VLOOKUP(B22,Data!$B$5:$D$439,3,FALSE))</f>
        <v>C/T</v>
      </c>
      <c r="I22" s="806" t="str">
        <f>IF(D22="","",VLOOKUP(B22,Data!$B$5:$M$439,12,FALSE))</f>
        <v>Indonesia</v>
      </c>
      <c r="J22" s="622" t="s">
        <v>1023</v>
      </c>
      <c r="K22" s="808">
        <f>IF(D22="","",VLOOKUP(B22,Data!$B$5:$E$439,4,FALSE)*D22)</f>
        <v>1272</v>
      </c>
      <c r="L22" s="809">
        <f>IF(D22="","",VLOOKUP(B22,Data!$B$5:$F$439,5,FALSE)*D22)</f>
        <v>1128</v>
      </c>
      <c r="M22" s="804"/>
      <c r="N22" s="810"/>
      <c r="O22" s="811"/>
      <c r="P22" s="812"/>
      <c r="Q22" s="812"/>
      <c r="R22" s="811"/>
      <c r="S22" s="811"/>
      <c r="T22" s="811"/>
      <c r="U22" s="813">
        <f>IF(D22="","",VLOOKUP(B22,Data!$B$5:$J$439,9,FALSE)*D22)</f>
        <v>7.2240000000000002</v>
      </c>
      <c r="V22" s="813">
        <f>IF(D22="","",VLOOKUP(B22,Data!$B$5:$J$439,9,FALSE)*D22)</f>
        <v>7.2240000000000002</v>
      </c>
      <c r="W22" s="708"/>
      <c r="X22" s="708"/>
      <c r="Y22" s="708"/>
      <c r="Z22" s="708"/>
    </row>
    <row r="23" spans="1:26" s="814" customFormat="1" ht="20" customHeight="1">
      <c r="A23" s="798">
        <v>5</v>
      </c>
      <c r="B23" s="815" t="s">
        <v>497</v>
      </c>
      <c r="C23" s="800" t="e">
        <f>IF(D23="","",VLOOKUP(B23,Data!$B$5:$L$439,2,FALSE))</f>
        <v>#N/A</v>
      </c>
      <c r="D23" s="818">
        <v>3</v>
      </c>
      <c r="E23" s="816" t="s">
        <v>957</v>
      </c>
      <c r="F23" s="803" t="e">
        <f>IF(D23="","",VLOOKUP(B23,Data!$B$5:$L$439,11,FALSE))</f>
        <v>#N/A</v>
      </c>
      <c r="G23" s="804" t="e">
        <f>IF(D23&gt;0,D23*F23,"-")</f>
        <v>#N/A</v>
      </c>
      <c r="H23" s="805" t="e">
        <f>IF(D23="","",VLOOKUP(B23,Data!$B$5:$D$439,3,FALSE))</f>
        <v>#N/A</v>
      </c>
      <c r="I23" s="806" t="e">
        <f>IF(D23="","",VLOOKUP(B23,Data!$B$5:$M$439,12,FALSE))</f>
        <v>#N/A</v>
      </c>
      <c r="J23" s="622" t="s">
        <v>1023</v>
      </c>
      <c r="K23" s="808" t="e">
        <f>IF(D23="","",VLOOKUP(B23,Data!$B$5:$E$439,4,FALSE)*D23)</f>
        <v>#N/A</v>
      </c>
      <c r="L23" s="809" t="e">
        <f>IF(D23="","",VLOOKUP(B23,Data!$B$5:$F$439,5,FALSE)*D23)</f>
        <v>#N/A</v>
      </c>
      <c r="M23" s="804"/>
      <c r="N23" s="810"/>
      <c r="O23" s="811"/>
      <c r="P23" s="812"/>
      <c r="Q23" s="812"/>
      <c r="R23" s="811"/>
      <c r="S23" s="811"/>
      <c r="T23" s="811"/>
      <c r="U23" s="813" t="e">
        <f>IF(D23="","",VLOOKUP(B23,Data!$B$5:$J$439,9,FALSE)*D23)</f>
        <v>#N/A</v>
      </c>
      <c r="V23" s="813" t="e">
        <f>IF(D23="","",VLOOKUP(B23,Data!$B$5:$J$439,9,FALSE)*D23)</f>
        <v>#N/A</v>
      </c>
      <c r="W23" s="708"/>
      <c r="X23" s="708"/>
      <c r="Y23" s="708"/>
      <c r="Z23" s="708"/>
    </row>
    <row r="24" spans="1:26" s="814" customFormat="1" ht="20" customHeight="1">
      <c r="A24" s="798">
        <v>6</v>
      </c>
      <c r="B24" s="815" t="s">
        <v>501</v>
      </c>
      <c r="C24" s="800" t="e">
        <f>IF(D24="","",VLOOKUP(B24,Data!$B$5:$L$439,2,FALSE))</f>
        <v>#N/A</v>
      </c>
      <c r="D24" s="818">
        <v>1</v>
      </c>
      <c r="E24" s="816"/>
      <c r="F24" s="803" t="e">
        <f>IF(D24="","",VLOOKUP(B24,Data!$B$5:$L$439,11,FALSE))</f>
        <v>#N/A</v>
      </c>
      <c r="G24" s="804" t="e">
        <f>IF(D24&gt;0,D24*F24,"-")</f>
        <v>#N/A</v>
      </c>
      <c r="H24" s="805" t="e">
        <f>IF(D24="","",VLOOKUP(B24,Data!$B$5:$D$439,3,FALSE))</f>
        <v>#N/A</v>
      </c>
      <c r="I24" s="806" t="e">
        <f>IF(D24="","",VLOOKUP(B24,Data!$B$5:$M$439,12,FALSE))</f>
        <v>#N/A</v>
      </c>
      <c r="J24" s="622" t="s">
        <v>1023</v>
      </c>
      <c r="K24" s="808" t="e">
        <f>IF(D24="","",VLOOKUP(B24,Data!$B$5:$E$439,4,FALSE)*D24)</f>
        <v>#N/A</v>
      </c>
      <c r="L24" s="809" t="e">
        <f>IF(D24="","",VLOOKUP(B24,Data!$B$5:$F$439,5,FALSE)*D24)</f>
        <v>#N/A</v>
      </c>
      <c r="M24" s="804"/>
      <c r="N24" s="810"/>
      <c r="O24" s="811"/>
      <c r="P24" s="812"/>
      <c r="Q24" s="812"/>
      <c r="R24" s="811"/>
      <c r="S24" s="811"/>
      <c r="T24" s="811"/>
      <c r="U24" s="813" t="e">
        <f>IF(D24="","",VLOOKUP(B24,Data!$B$5:$J$439,9,FALSE)*D24)</f>
        <v>#N/A</v>
      </c>
      <c r="V24" s="813" t="e">
        <f>IF(D24="","",VLOOKUP(B24,Data!$B$5:$J$439,9,FALSE)*D24)</f>
        <v>#N/A</v>
      </c>
      <c r="W24" s="708"/>
      <c r="X24" s="708"/>
      <c r="Y24" s="708"/>
      <c r="Z24" s="708"/>
    </row>
    <row r="25" spans="1:26" s="814" customFormat="1" ht="20" customHeight="1">
      <c r="A25" s="798">
        <v>7</v>
      </c>
      <c r="B25" s="815" t="s">
        <v>661</v>
      </c>
      <c r="C25" s="800" t="str">
        <f>IF(D25="","",VLOOKUP(B25,Data!$B$5:$L$439,2,FALSE))</f>
        <v>VAN1290</v>
      </c>
      <c r="D25" s="818">
        <v>40</v>
      </c>
      <c r="E25" s="816"/>
      <c r="F25" s="803">
        <f>IF(D25="","",VLOOKUP(B25,Data!$B$5:$L$439,11,FALSE))</f>
        <v>2162.66</v>
      </c>
      <c r="G25" s="804">
        <f>IF(D25&gt;0,D25*F25,"-")</f>
        <v>86506.4</v>
      </c>
      <c r="H25" s="805" t="str">
        <f>IF(D25="","",VLOOKUP(B25,Data!$B$5:$D$439,3,FALSE))</f>
        <v>C/T</v>
      </c>
      <c r="I25" s="806" t="str">
        <f>IF(D25="","",VLOOKUP(B25,Data!$B$5:$M$439,12,FALSE))</f>
        <v>Indonesia</v>
      </c>
      <c r="J25" s="622" t="s">
        <v>1023</v>
      </c>
      <c r="K25" s="808">
        <f>IF(D25="","",VLOOKUP(B25,Data!$B$5:$E$439,4,FALSE)*D25)</f>
        <v>10480</v>
      </c>
      <c r="L25" s="809">
        <f>IF(D25="","",VLOOKUP(B25,Data!$B$5:$F$439,5,FALSE)*D25)</f>
        <v>9480</v>
      </c>
      <c r="M25" s="804"/>
      <c r="N25" s="810"/>
      <c r="O25" s="811"/>
      <c r="P25" s="812"/>
      <c r="Q25" s="812"/>
      <c r="R25" s="811"/>
      <c r="S25" s="811"/>
      <c r="T25" s="811"/>
      <c r="U25" s="813">
        <f>IF(D25="","",VLOOKUP(B25,Data!$B$5:$J$439,9,FALSE)*D25)</f>
        <v>59.519999999999996</v>
      </c>
      <c r="V25" s="813">
        <f>IF(D25="","",VLOOKUP(B25,Data!$B$5:$J$439,9,FALSE)*D25)</f>
        <v>59.519999999999996</v>
      </c>
      <c r="W25" s="708"/>
      <c r="X25" s="708"/>
      <c r="Y25" s="708"/>
      <c r="Z25" s="708"/>
    </row>
    <row r="26" spans="1:26" s="814" customFormat="1" ht="20" customHeight="1">
      <c r="A26" s="852"/>
      <c r="B26" s="815"/>
      <c r="C26" s="800" t="str">
        <f>IF(D26="","",VLOOKUP(B26,Data!$B$5:$L$439,2,FALSE))</f>
        <v/>
      </c>
      <c r="D26" s="818"/>
      <c r="E26" s="817"/>
      <c r="F26" s="803" t="str">
        <f>IF(D26="","",VLOOKUP(B26,Data!$B$5:$L$439,11,FALSE))</f>
        <v/>
      </c>
      <c r="G26" s="804" t="str">
        <f t="shared" si="0"/>
        <v>-</v>
      </c>
      <c r="H26" s="805" t="str">
        <f>IF(D26="","",VLOOKUP(B26,Data!$B$5:$D$439,3,FALSE))</f>
        <v/>
      </c>
      <c r="I26" s="806" t="str">
        <f>IF(D26="","",VLOOKUP(B26,Data!$B$5:$M$439,12,FALSE))</f>
        <v/>
      </c>
      <c r="J26" s="622"/>
      <c r="K26" s="808" t="str">
        <f>IF(D26="","",VLOOKUP(B26,Data!$B$5:$E$439,4,FALSE)*D26)</f>
        <v/>
      </c>
      <c r="L26" s="809" t="str">
        <f>IF(D26="","",VLOOKUP(B26,Data!$B$5:$F$439,5,FALSE)*D26)</f>
        <v/>
      </c>
      <c r="M26" s="804"/>
      <c r="N26" s="810"/>
      <c r="O26" s="811"/>
      <c r="P26" s="812"/>
      <c r="Q26" s="812"/>
      <c r="R26" s="811"/>
      <c r="S26" s="811"/>
      <c r="T26" s="811"/>
      <c r="U26" s="813" t="str">
        <f>IF(D26="","",VLOOKUP(B26,Data!$B$5:$J$439,9,FALSE)*D26)</f>
        <v/>
      </c>
      <c r="V26" s="813" t="str">
        <f>IF(D26="","",VLOOKUP(B26,Data!$B$5:$J$439,9,FALSE)*D26)</f>
        <v/>
      </c>
      <c r="W26" s="708"/>
      <c r="X26" s="708"/>
      <c r="Y26" s="708"/>
      <c r="Z26" s="708"/>
    </row>
    <row r="27" spans="1:26" s="814" customFormat="1" ht="20" customHeight="1">
      <c r="A27" s="798"/>
      <c r="B27" s="815"/>
      <c r="C27" s="800" t="str">
        <f>IF(D27="","",VLOOKUP(B27,Data!$B$5:$L$439,2,FALSE))</f>
        <v/>
      </c>
      <c r="D27" s="818"/>
      <c r="E27" s="802"/>
      <c r="F27" s="803" t="str">
        <f>IF(D27="","",VLOOKUP(B27,Data!$B$5:$L$439,11,FALSE))</f>
        <v/>
      </c>
      <c r="G27" s="804" t="str">
        <f t="shared" si="0"/>
        <v>-</v>
      </c>
      <c r="H27" s="805" t="str">
        <f>IF(D27="","",VLOOKUP(B27,Data!$B$5:$D$439,3,FALSE))</f>
        <v/>
      </c>
      <c r="I27" s="806" t="str">
        <f>IF(D27="","",VLOOKUP(B27,Data!$B$5:$M$439,12,FALSE))</f>
        <v/>
      </c>
      <c r="J27" s="807"/>
      <c r="K27" s="808" t="str">
        <f>IF(D27="","",VLOOKUP(B27,Data!$B$5:$E$439,4,FALSE)*D27)</f>
        <v/>
      </c>
      <c r="L27" s="809" t="str">
        <f>IF(D27="","",VLOOKUP(B27,Data!$B$5:$F$439,5,FALSE)*D27)</f>
        <v/>
      </c>
      <c r="M27" s="804"/>
      <c r="N27" s="810"/>
      <c r="O27" s="811"/>
      <c r="P27" s="812"/>
      <c r="Q27" s="812"/>
      <c r="R27" s="811"/>
      <c r="S27" s="811"/>
      <c r="T27" s="811"/>
      <c r="U27" s="813" t="str">
        <f>IF(D27="","",VLOOKUP(B27,Data!$B$5:$J$439,9,FALSE)*D27)</f>
        <v/>
      </c>
      <c r="V27" s="813" t="str">
        <f>IF(D27="","",VLOOKUP(B27,Data!$B$5:$J$439,9,FALSE)*D27)</f>
        <v/>
      </c>
      <c r="W27" s="708"/>
      <c r="X27" s="708"/>
      <c r="Y27" s="708"/>
      <c r="Z27" s="708"/>
    </row>
    <row r="28" spans="1:26" s="814" customFormat="1" ht="23" customHeight="1">
      <c r="A28" s="798"/>
      <c r="B28" s="819"/>
      <c r="C28" s="809" t="str">
        <f>IF(D28="","",VLOOKUP(B28,Data!$B$5:$L$439,2,FALSE))</f>
        <v/>
      </c>
      <c r="D28" s="818"/>
      <c r="E28" s="820"/>
      <c r="F28" s="821"/>
      <c r="G28" s="821"/>
      <c r="H28" s="821"/>
      <c r="I28" s="820"/>
      <c r="J28" s="820"/>
      <c r="K28" s="821"/>
      <c r="L28" s="821"/>
      <c r="M28" s="821"/>
      <c r="N28" s="822"/>
      <c r="O28" s="823"/>
      <c r="P28" s="824"/>
      <c r="Q28" s="823"/>
      <c r="R28" s="823"/>
      <c r="S28" s="824"/>
      <c r="T28" s="825"/>
      <c r="U28" s="824"/>
      <c r="V28" s="826"/>
      <c r="Y28" s="708"/>
    </row>
    <row r="29" spans="1:26" s="814" customFormat="1" ht="20" customHeight="1">
      <c r="A29" s="798"/>
      <c r="B29" s="1066" t="s">
        <v>1036</v>
      </c>
      <c r="C29" s="1067"/>
      <c r="D29" s="827">
        <f>SUM(D18:D27)</f>
        <v>66</v>
      </c>
      <c r="E29" s="828"/>
      <c r="F29" s="829"/>
      <c r="G29" s="829" t="e">
        <f>SUM(G18:G28)</f>
        <v>#N/A</v>
      </c>
      <c r="H29" s="820"/>
      <c r="I29" s="820"/>
      <c r="J29" s="820"/>
      <c r="K29" s="829" t="e">
        <f>SUM(K18:K27)</f>
        <v>#N/A</v>
      </c>
      <c r="L29" s="829" t="e">
        <f>SUM(L18:L27)</f>
        <v>#N/A</v>
      </c>
      <c r="M29" s="829"/>
      <c r="N29" s="829"/>
      <c r="O29" s="829">
        <f>SUM(O16:O28)</f>
        <v>0</v>
      </c>
      <c r="P29" s="829"/>
      <c r="Q29" s="829"/>
      <c r="R29" s="829"/>
      <c r="S29" s="829"/>
      <c r="T29" s="829"/>
      <c r="U29" s="829"/>
      <c r="V29" s="830" t="e">
        <f>SUM(V18:V27)</f>
        <v>#N/A</v>
      </c>
      <c r="Y29" s="708"/>
    </row>
    <row r="30" spans="1:26" ht="20" customHeight="1">
      <c r="A30" s="798"/>
      <c r="B30" s="1068"/>
      <c r="C30" s="1069"/>
      <c r="D30" s="831"/>
      <c r="E30" s="754"/>
      <c r="F30" s="832" t="s">
        <v>534</v>
      </c>
      <c r="G30" s="758"/>
      <c r="H30" s="833"/>
      <c r="I30" s="833"/>
      <c r="J30" s="833"/>
      <c r="K30" s="834"/>
      <c r="L30" s="758"/>
      <c r="M30" s="756"/>
      <c r="N30" s="755"/>
      <c r="O30" s="755"/>
      <c r="P30" s="755"/>
      <c r="Q30" s="755"/>
      <c r="R30" s="755"/>
      <c r="S30" s="755"/>
      <c r="T30" s="756"/>
      <c r="U30" s="756"/>
      <c r="V30" s="760"/>
    </row>
    <row r="31" spans="1:26" ht="13">
      <c r="A31" s="721" t="s">
        <v>527</v>
      </c>
      <c r="B31" s="722"/>
      <c r="C31" s="835"/>
      <c r="D31" s="836" t="s">
        <v>82</v>
      </c>
      <c r="E31" s="744"/>
      <c r="F31" s="725" t="s">
        <v>83</v>
      </c>
      <c r="G31" s="837"/>
      <c r="H31" s="772" t="s">
        <v>84</v>
      </c>
      <c r="I31" s="838"/>
      <c r="J31" s="743" t="s">
        <v>85</v>
      </c>
      <c r="K31" s="743"/>
      <c r="L31" s="1070" t="s">
        <v>86</v>
      </c>
      <c r="M31" s="1071"/>
      <c r="N31" s="1071"/>
      <c r="O31" s="1071"/>
      <c r="P31" s="1071"/>
      <c r="Q31" s="1071"/>
      <c r="R31" s="1071"/>
      <c r="S31" s="1071"/>
      <c r="T31" s="1071"/>
      <c r="U31" s="1071"/>
      <c r="V31" s="1072"/>
    </row>
    <row r="32" spans="1:26" ht="13">
      <c r="A32" s="731" t="s">
        <v>528</v>
      </c>
      <c r="C32" s="839"/>
      <c r="D32" s="709" t="s">
        <v>88</v>
      </c>
      <c r="F32" s="1073"/>
      <c r="G32" s="1074"/>
      <c r="H32" s="731" t="s">
        <v>89</v>
      </c>
      <c r="I32" s="840"/>
      <c r="J32" s="746" t="s">
        <v>90</v>
      </c>
      <c r="K32" s="746"/>
      <c r="L32" s="741"/>
      <c r="V32" s="747"/>
    </row>
    <row r="33" spans="1:22">
      <c r="A33" s="731" t="s">
        <v>529</v>
      </c>
      <c r="C33" s="732"/>
      <c r="F33" s="1073"/>
      <c r="G33" s="1074"/>
      <c r="H33" s="731"/>
      <c r="I33" s="840"/>
      <c r="J33" s="746" t="s">
        <v>94</v>
      </c>
      <c r="K33" s="746"/>
      <c r="L33" s="741"/>
      <c r="V33" s="747"/>
    </row>
    <row r="34" spans="1:22">
      <c r="A34" s="754"/>
      <c r="B34" s="755"/>
      <c r="C34" s="841"/>
      <c r="D34" s="709" t="s">
        <v>95</v>
      </c>
      <c r="F34" s="842"/>
      <c r="G34" s="843"/>
      <c r="H34" s="731" t="s">
        <v>96</v>
      </c>
      <c r="I34" s="840"/>
      <c r="J34" s="746"/>
      <c r="K34" s="746"/>
      <c r="L34" s="741"/>
      <c r="V34" s="747"/>
    </row>
    <row r="35" spans="1:22" ht="13">
      <c r="A35" s="721" t="s">
        <v>97</v>
      </c>
      <c r="B35" s="744"/>
      <c r="C35" s="723"/>
      <c r="D35" s="709" t="s">
        <v>98</v>
      </c>
      <c r="F35" s="844" t="s">
        <v>99</v>
      </c>
      <c r="G35" s="845"/>
      <c r="H35" s="731" t="s">
        <v>89</v>
      </c>
      <c r="I35" s="840"/>
      <c r="J35" s="746" t="s">
        <v>100</v>
      </c>
      <c r="K35" s="746"/>
      <c r="L35" s="741"/>
      <c r="V35" s="747"/>
    </row>
    <row r="36" spans="1:22" ht="13">
      <c r="A36" s="731" t="s">
        <v>552</v>
      </c>
      <c r="C36" s="732"/>
      <c r="D36" s="709" t="s">
        <v>101</v>
      </c>
      <c r="F36" s="846"/>
      <c r="G36" s="847"/>
      <c r="H36" s="731" t="s">
        <v>102</v>
      </c>
      <c r="I36" s="840"/>
      <c r="J36" s="746" t="s">
        <v>530</v>
      </c>
      <c r="K36" s="746"/>
      <c r="L36" s="1075" t="s">
        <v>104</v>
      </c>
      <c r="M36" s="1076"/>
      <c r="N36" s="1076"/>
      <c r="O36" s="1076"/>
      <c r="P36" s="1076"/>
      <c r="Q36" s="1076"/>
      <c r="R36" s="1076"/>
      <c r="S36" s="1076"/>
      <c r="T36" s="1076"/>
      <c r="U36" s="1076"/>
      <c r="V36" s="1077"/>
    </row>
    <row r="37" spans="1:22">
      <c r="A37" s="754"/>
      <c r="B37" s="755"/>
      <c r="C37" s="756"/>
      <c r="D37" s="848"/>
      <c r="E37" s="755"/>
      <c r="F37" s="1046" t="s">
        <v>1040</v>
      </c>
      <c r="G37" s="1047"/>
      <c r="H37" s="1046" t="s">
        <v>1039</v>
      </c>
      <c r="I37" s="1047"/>
      <c r="J37" s="759" t="s">
        <v>105</v>
      </c>
      <c r="K37" s="759"/>
      <c r="L37" s="1062" t="s">
        <v>106</v>
      </c>
      <c r="M37" s="1063"/>
      <c r="N37" s="1063"/>
      <c r="O37" s="1063"/>
      <c r="P37" s="1063"/>
      <c r="Q37" s="1063"/>
      <c r="R37" s="1063"/>
      <c r="S37" s="1063"/>
      <c r="T37" s="1063"/>
      <c r="U37" s="1063"/>
      <c r="V37" s="1064"/>
    </row>
    <row r="43" spans="1:22" ht="34" customHeight="1"/>
    <row r="44" spans="1:22" ht="23.25" customHeight="1">
      <c r="A44" s="849" t="s">
        <v>947</v>
      </c>
      <c r="B44" s="710"/>
      <c r="C44" s="849" t="s">
        <v>603</v>
      </c>
      <c r="D44" s="708"/>
      <c r="F44" s="849" t="s">
        <v>941</v>
      </c>
      <c r="H44" s="849" t="s">
        <v>603</v>
      </c>
    </row>
    <row r="45" spans="1:22" ht="20">
      <c r="A45" s="849" t="s">
        <v>948</v>
      </c>
      <c r="B45" s="710"/>
      <c r="C45" s="849" t="s">
        <v>952</v>
      </c>
      <c r="D45" s="708"/>
      <c r="F45" s="849" t="s">
        <v>942</v>
      </c>
      <c r="H45" s="849" t="s">
        <v>952</v>
      </c>
    </row>
    <row r="46" spans="1:22" ht="20">
      <c r="A46" s="849" t="s">
        <v>949</v>
      </c>
      <c r="B46" s="710"/>
      <c r="C46" s="849" t="s">
        <v>952</v>
      </c>
      <c r="D46" s="708"/>
      <c r="F46" s="849" t="s">
        <v>943</v>
      </c>
      <c r="H46" s="849" t="s">
        <v>603</v>
      </c>
    </row>
    <row r="47" spans="1:22" ht="17.75" customHeight="1">
      <c r="A47" s="849" t="s">
        <v>950</v>
      </c>
      <c r="B47" s="710"/>
      <c r="C47" s="849" t="s">
        <v>603</v>
      </c>
      <c r="D47" s="708"/>
      <c r="F47" s="849" t="s">
        <v>944</v>
      </c>
      <c r="H47" s="849" t="s">
        <v>603</v>
      </c>
    </row>
    <row r="48" spans="1:22" ht="17.75" customHeight="1">
      <c r="A48" s="849" t="s">
        <v>951</v>
      </c>
      <c r="B48" s="710"/>
      <c r="C48" s="849" t="s">
        <v>603</v>
      </c>
      <c r="D48" s="708"/>
      <c r="F48" s="849" t="s">
        <v>946</v>
      </c>
      <c r="H48" s="849" t="s">
        <v>603</v>
      </c>
    </row>
    <row r="49" spans="6:8" ht="17.75" customHeight="1">
      <c r="F49" s="849" t="s">
        <v>945</v>
      </c>
      <c r="H49" s="849" t="s">
        <v>603</v>
      </c>
    </row>
    <row r="50" spans="6:8" ht="17.75" customHeight="1"/>
    <row r="51" spans="6:8" ht="17.75" customHeight="1"/>
  </sheetData>
  <mergeCells count="9">
    <mergeCell ref="F37:G37"/>
    <mergeCell ref="H37:I37"/>
    <mergeCell ref="L37:V37"/>
    <mergeCell ref="Q1:T1"/>
    <mergeCell ref="B29:C30"/>
    <mergeCell ref="L31:V31"/>
    <mergeCell ref="F32:G32"/>
    <mergeCell ref="F33:G33"/>
    <mergeCell ref="L36:V36"/>
  </mergeCells>
  <printOptions horizontalCentered="1"/>
  <pageMargins left="0.15748031496062992" right="0" top="0.11811023622047245" bottom="0.15748031496062992" header="0.51181102362204722" footer="0.19685039370078741"/>
  <pageSetup paperSize="9" scale="68" firstPageNumber="4294963191" fitToHeight="2" orientation="landscape"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92D050"/>
    <pageSetUpPr fitToPage="1"/>
  </sheetPr>
  <dimension ref="A1:Z48"/>
  <sheetViews>
    <sheetView topLeftCell="A10" zoomScale="70" zoomScaleNormal="70" zoomScaleSheetLayoutView="115" workbookViewId="0">
      <selection activeCell="L25" sqref="L25"/>
    </sheetView>
  </sheetViews>
  <sheetFormatPr defaultColWidth="9.1796875" defaultRowHeight="12.5"/>
  <cols>
    <col min="1" max="1" width="6.54296875" style="708" customWidth="1"/>
    <col min="2" max="2" width="37.08984375" style="708" bestFit="1"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58"/>
      <c r="I10" s="859"/>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798">
        <v>1</v>
      </c>
      <c r="B19" s="815" t="s">
        <v>660</v>
      </c>
      <c r="C19" s="800" t="str">
        <f>IF(D19="","",VLOOKUP(B19,Data!$B$5:$L$439,2,FALSE))</f>
        <v>VAN1280</v>
      </c>
      <c r="D19" s="818">
        <v>49</v>
      </c>
      <c r="E19" s="817" t="s">
        <v>999</v>
      </c>
      <c r="F19" s="803">
        <f>IF(D19="","",VLOOKUP(B19,Data!$B$5:$L$439,11,FALSE))</f>
        <v>2162.66</v>
      </c>
      <c r="G19" s="804">
        <f t="shared" ref="G19:G24" si="0">IF(D19&gt;0,D19*F19,"-")</f>
        <v>105970.34</v>
      </c>
      <c r="H19" s="805" t="str">
        <f>IF(D19="","",VLOOKUP(B19,Data!$B$5:$D$439,3,FALSE))</f>
        <v>C/T</v>
      </c>
      <c r="I19" s="806" t="str">
        <f>IF(D19="","",VLOOKUP(B19,Data!$B$5:$M$439,12,FALSE))</f>
        <v>Indonesia</v>
      </c>
      <c r="J19" s="622" t="s">
        <v>1023</v>
      </c>
      <c r="K19" s="808">
        <f>IF(D19="","",VLOOKUP(B19,Data!$B$5:$E$439,4,FALSE)*D19)</f>
        <v>12838</v>
      </c>
      <c r="L19" s="809">
        <f>IF(D19="","",VLOOKUP(B19,Data!$B$5:$F$439,5,FALSE)*D19)</f>
        <v>11613</v>
      </c>
      <c r="M19" s="804"/>
      <c r="N19" s="810"/>
      <c r="O19" s="811"/>
      <c r="P19" s="812"/>
      <c r="Q19" s="812"/>
      <c r="R19" s="811"/>
      <c r="S19" s="811"/>
      <c r="T19" s="811"/>
      <c r="U19" s="813">
        <f>IF(D19="","",VLOOKUP(B19,Data!$B$5:$J$439,9,FALSE)*D19)</f>
        <v>72.912000000000006</v>
      </c>
      <c r="V19" s="813">
        <f>IF(D19="","",VLOOKUP(B19,Data!$B$5:$J$439,9,FALSE)*D19)</f>
        <v>72.912000000000006</v>
      </c>
      <c r="W19" s="708"/>
      <c r="X19" s="708"/>
      <c r="Y19" s="708"/>
      <c r="Z19" s="708"/>
    </row>
    <row r="20" spans="1:26" s="814" customFormat="1" ht="20" customHeight="1">
      <c r="A20" s="798">
        <v>3</v>
      </c>
      <c r="B20" s="815" t="s">
        <v>748</v>
      </c>
      <c r="C20" s="800" t="str">
        <f>IF(D20="","",VLOOKUP(B20,Data!$B$5:$L$439,2,FALSE))</f>
        <v>VAR8150</v>
      </c>
      <c r="D20" s="818">
        <v>5</v>
      </c>
      <c r="E20" s="817" t="s">
        <v>526</v>
      </c>
      <c r="F20" s="803">
        <f>IF(D20="","",VLOOKUP(B20,Data!$B$5:$L$439,11,FALSE))</f>
        <v>2209.64</v>
      </c>
      <c r="G20" s="804">
        <f t="shared" si="0"/>
        <v>11048.199999999999</v>
      </c>
      <c r="H20" s="805" t="str">
        <f>IF(D20="","",VLOOKUP(B20,Data!$B$5:$D$439,3,FALSE))</f>
        <v>C/T</v>
      </c>
      <c r="I20" s="806" t="str">
        <f>IF(D20="","",VLOOKUP(B20,Data!$B$5:$M$439,12,FALSE))</f>
        <v>Indonesia</v>
      </c>
      <c r="J20" s="622" t="s">
        <v>1023</v>
      </c>
      <c r="K20" s="808">
        <f>IF(D20="","",VLOOKUP(B20,Data!$B$5:$E$439,4,FALSE)*D20)</f>
        <v>1190</v>
      </c>
      <c r="L20" s="809">
        <f>IF(D20="","",VLOOKUP(B20,Data!$B$5:$F$439,5,FALSE)*D20)</f>
        <v>1080</v>
      </c>
      <c r="M20" s="804"/>
      <c r="N20" s="810"/>
      <c r="O20" s="811"/>
      <c r="P20" s="812"/>
      <c r="Q20" s="812"/>
      <c r="R20" s="811"/>
      <c r="S20" s="811"/>
      <c r="T20" s="811"/>
      <c r="U20" s="813">
        <f>IF(D20="","",VLOOKUP(B20,Data!$B$5:$J$439,9,FALSE)*D20)</f>
        <v>6.57</v>
      </c>
      <c r="V20" s="813">
        <f>IF(D20="","",VLOOKUP(B20,Data!$B$5:$J$439,9,FALSE)*D20)</f>
        <v>6.57</v>
      </c>
      <c r="W20" s="708"/>
      <c r="X20" s="708"/>
      <c r="Y20" s="708"/>
      <c r="Z20" s="708"/>
    </row>
    <row r="21" spans="1:26" s="814" customFormat="1" ht="20" customHeight="1">
      <c r="A21" s="798">
        <v>4</v>
      </c>
      <c r="B21" s="815" t="s">
        <v>749</v>
      </c>
      <c r="C21" s="800" t="str">
        <f>IF(D21="","",VLOOKUP(B21,Data!$B$5:$L$439,2,FALSE))</f>
        <v>VAR8160</v>
      </c>
      <c r="D21" s="818">
        <v>20</v>
      </c>
      <c r="E21" s="816"/>
      <c r="F21" s="803">
        <f>IF(D21="","",VLOOKUP(B21,Data!$B$5:$L$439,11,FALSE))</f>
        <v>2438.41</v>
      </c>
      <c r="G21" s="804">
        <f t="shared" si="0"/>
        <v>48768.2</v>
      </c>
      <c r="H21" s="805" t="str">
        <f>IF(D21="","",VLOOKUP(B21,Data!$B$5:$D$439,3,FALSE))</f>
        <v>C/T</v>
      </c>
      <c r="I21" s="806" t="str">
        <f>IF(D21="","",VLOOKUP(B21,Data!$B$5:$M$439,12,FALSE))</f>
        <v>Indonesia</v>
      </c>
      <c r="J21" s="622" t="s">
        <v>1023</v>
      </c>
      <c r="K21" s="808">
        <f>IF(D21="","",VLOOKUP(B21,Data!$B$5:$E$439,4,FALSE)*D21)</f>
        <v>5080</v>
      </c>
      <c r="L21" s="809">
        <f>IF(D21="","",VLOOKUP(B21,Data!$B$5:$F$439,5,FALSE)*D21)</f>
        <v>4580</v>
      </c>
      <c r="M21" s="804"/>
      <c r="N21" s="810"/>
      <c r="O21" s="811"/>
      <c r="P21" s="812"/>
      <c r="Q21" s="812"/>
      <c r="R21" s="811"/>
      <c r="S21" s="811"/>
      <c r="T21" s="811"/>
      <c r="U21" s="813">
        <f>IF(D21="","",VLOOKUP(B21,Data!$B$5:$J$439,9,FALSE)*D21)</f>
        <v>29.68</v>
      </c>
      <c r="V21" s="813">
        <f>IF(D21="","",VLOOKUP(B21,Data!$B$5:$J$439,9,FALSE)*D21)</f>
        <v>29.68</v>
      </c>
      <c r="W21" s="708"/>
      <c r="X21" s="708"/>
      <c r="Y21" s="708"/>
      <c r="Z21" s="708"/>
    </row>
    <row r="22" spans="1:26" s="814" customFormat="1" ht="20" customHeight="1">
      <c r="A22" s="798">
        <v>5</v>
      </c>
      <c r="B22" s="815" t="s">
        <v>750</v>
      </c>
      <c r="C22" s="800" t="str">
        <f>IF(D22="","",VLOOKUP(B22,Data!$B$5:$L$439,2,FALSE))</f>
        <v>VAR8170</v>
      </c>
      <c r="D22" s="818">
        <v>16</v>
      </c>
      <c r="E22" s="816" t="s">
        <v>957</v>
      </c>
      <c r="F22" s="803">
        <f>IF(D22="","",VLOOKUP(B22,Data!$B$5:$L$439,11,FALSE))</f>
        <v>2438.41</v>
      </c>
      <c r="G22" s="804">
        <f t="shared" si="0"/>
        <v>39014.559999999998</v>
      </c>
      <c r="H22" s="805" t="str">
        <f>IF(D22="","",VLOOKUP(B22,Data!$B$5:$D$439,3,FALSE))</f>
        <v>C/T</v>
      </c>
      <c r="I22" s="806" t="str">
        <f>IF(D22="","",VLOOKUP(B22,Data!$B$5:$M$439,12,FALSE))</f>
        <v>Indonesia</v>
      </c>
      <c r="J22" s="622" t="s">
        <v>1023</v>
      </c>
      <c r="K22" s="808">
        <f>IF(D22="","",VLOOKUP(B22,Data!$B$5:$E$439,4,FALSE)*D22)</f>
        <v>4064</v>
      </c>
      <c r="L22" s="809">
        <f>IF(D22="","",VLOOKUP(B22,Data!$B$5:$F$439,5,FALSE)*D22)</f>
        <v>3664</v>
      </c>
      <c r="M22" s="804"/>
      <c r="N22" s="810"/>
      <c r="O22" s="811"/>
      <c r="P22" s="812"/>
      <c r="Q22" s="812"/>
      <c r="R22" s="811"/>
      <c r="S22" s="811"/>
      <c r="T22" s="811"/>
      <c r="U22" s="813">
        <f>IF(D22="","",VLOOKUP(B22,Data!$B$5:$J$439,9,FALSE)*D22)</f>
        <v>23.744</v>
      </c>
      <c r="V22" s="813">
        <f>IF(D22="","",VLOOKUP(B22,Data!$B$5:$J$439,9,FALSE)*D22)</f>
        <v>23.744</v>
      </c>
      <c r="W22" s="708"/>
      <c r="X22" s="708"/>
      <c r="Y22" s="708"/>
      <c r="Z22" s="708"/>
    </row>
    <row r="23" spans="1:26" s="814" customFormat="1" ht="20" customHeight="1">
      <c r="A23" s="852"/>
      <c r="B23" s="815"/>
      <c r="C23" s="800" t="str">
        <f>IF(D23="","",VLOOKUP(B23,Data!$B$5:$L$439,2,FALSE))</f>
        <v/>
      </c>
      <c r="D23" s="818"/>
      <c r="E23" s="817"/>
      <c r="F23" s="803" t="str">
        <f>IF(D23="","",VLOOKUP(B23,Data!$B$5:$L$439,11,FALSE))</f>
        <v/>
      </c>
      <c r="G23" s="804" t="str">
        <f t="shared" si="0"/>
        <v>-</v>
      </c>
      <c r="H23" s="805" t="str">
        <f>IF(D23="","",VLOOKUP(B23,Data!$B$5:$D$439,3,FALSE))</f>
        <v/>
      </c>
      <c r="I23" s="806" t="str">
        <f>IF(D23="","",VLOOKUP(B23,Data!$B$5:$M$439,12,FALSE))</f>
        <v/>
      </c>
      <c r="J23" s="622" t="s">
        <v>1023</v>
      </c>
      <c r="K23" s="808" t="str">
        <f>IF(D23="","",VLOOKUP(B23,Data!$B$5:$E$439,4,FALSE)*D23)</f>
        <v/>
      </c>
      <c r="L23" s="809" t="str">
        <f>IF(D23="","",VLOOKUP(B23,Data!$B$5:$F$439,5,FALSE)*D23)</f>
        <v/>
      </c>
      <c r="M23" s="804"/>
      <c r="N23" s="810"/>
      <c r="O23" s="811"/>
      <c r="P23" s="812"/>
      <c r="Q23" s="812"/>
      <c r="R23" s="811"/>
      <c r="S23" s="811"/>
      <c r="T23" s="811"/>
      <c r="U23" s="813" t="str">
        <f>IF(D23="","",VLOOKUP(B23,Data!$B$5:$J$439,9,FALSE)*D23)</f>
        <v/>
      </c>
      <c r="V23" s="813" t="str">
        <f>IF(D23="","",VLOOKUP(B23,Data!$B$5:$J$439,9,FALSE)*D23)</f>
        <v/>
      </c>
      <c r="W23" s="708"/>
      <c r="X23" s="708"/>
      <c r="Y23" s="708"/>
      <c r="Z23" s="708"/>
    </row>
    <row r="24" spans="1:26" s="814" customFormat="1" ht="20" customHeight="1">
      <c r="A24" s="798"/>
      <c r="B24" s="815"/>
      <c r="C24" s="800" t="str">
        <f>IF(D24="","",VLOOKUP(B24,Data!$B$5:$L$439,2,FALSE))</f>
        <v/>
      </c>
      <c r="D24" s="818"/>
      <c r="E24" s="802"/>
      <c r="F24" s="803" t="str">
        <f>IF(D24="","",VLOOKUP(B24,Data!$B$5:$L$439,11,FALSE))</f>
        <v/>
      </c>
      <c r="G24" s="804" t="str">
        <f t="shared" si="0"/>
        <v>-</v>
      </c>
      <c r="H24" s="805" t="str">
        <f>IF(D24="","",VLOOKUP(B24,Data!$B$5:$D$439,3,FALSE))</f>
        <v/>
      </c>
      <c r="I24" s="806" t="str">
        <f>IF(D24="","",VLOOKUP(B24,Data!$B$5:$M$439,12,FALSE))</f>
        <v/>
      </c>
      <c r="J24" s="807"/>
      <c r="K24" s="808" t="str">
        <f>IF(D24="","",VLOOKUP(B24,Data!$B$5:$E$439,4,FALSE)*D24)</f>
        <v/>
      </c>
      <c r="L24" s="809" t="str">
        <f>IF(D24="","",VLOOKUP(B24,Data!$B$5:$F$439,5,FALSE)*D24)</f>
        <v/>
      </c>
      <c r="M24" s="804"/>
      <c r="N24" s="810"/>
      <c r="O24" s="811"/>
      <c r="P24" s="812"/>
      <c r="Q24" s="812"/>
      <c r="R24" s="811"/>
      <c r="S24" s="811"/>
      <c r="T24" s="811"/>
      <c r="U24" s="813" t="str">
        <f>IF(D24="","",VLOOKUP(B24,Data!$B$5:$J$439,9,FALSE)*D24)</f>
        <v/>
      </c>
      <c r="V24" s="813" t="str">
        <f>IF(D24="","",VLOOKUP(B24,Data!$B$5:$J$439,9,FALSE)*D24)</f>
        <v/>
      </c>
      <c r="W24" s="708"/>
      <c r="X24" s="708"/>
      <c r="Y24" s="708"/>
      <c r="Z24" s="708"/>
    </row>
    <row r="25" spans="1:26" s="814" customFormat="1" ht="23" customHeight="1">
      <c r="A25" s="798"/>
      <c r="B25" s="819"/>
      <c r="C25" s="809" t="str">
        <f>IF(D25="","",VLOOKUP(B25,Data!$B$5:$L$439,2,FALSE))</f>
        <v/>
      </c>
      <c r="D25" s="818"/>
      <c r="E25" s="820"/>
      <c r="F25" s="821"/>
      <c r="G25" s="821"/>
      <c r="H25" s="821"/>
      <c r="I25" s="820"/>
      <c r="J25" s="820"/>
      <c r="K25" s="821"/>
      <c r="L25" s="821"/>
      <c r="M25" s="821"/>
      <c r="N25" s="822"/>
      <c r="O25" s="823"/>
      <c r="P25" s="824"/>
      <c r="Q25" s="823"/>
      <c r="R25" s="823"/>
      <c r="S25" s="824"/>
      <c r="T25" s="825"/>
      <c r="U25" s="824"/>
      <c r="V25" s="826"/>
      <c r="Y25" s="708"/>
    </row>
    <row r="26" spans="1:26" s="814" customFormat="1" ht="20" customHeight="1">
      <c r="A26" s="798"/>
      <c r="B26" s="1066" t="s">
        <v>1037</v>
      </c>
      <c r="C26" s="1067"/>
      <c r="D26" s="827">
        <f>SUM(D18:D24)</f>
        <v>90</v>
      </c>
      <c r="E26" s="828"/>
      <c r="F26" s="829"/>
      <c r="G26" s="829">
        <f>SUM(G18:G25)</f>
        <v>204801.3</v>
      </c>
      <c r="H26" s="820"/>
      <c r="I26" s="820"/>
      <c r="J26" s="820"/>
      <c r="K26" s="829">
        <f>SUM(K18:K24)</f>
        <v>23172</v>
      </c>
      <c r="L26" s="829">
        <f>SUM(L18:L24)</f>
        <v>20937</v>
      </c>
      <c r="M26" s="829"/>
      <c r="N26" s="829"/>
      <c r="O26" s="829">
        <f>SUM(O16:O25)</f>
        <v>0</v>
      </c>
      <c r="P26" s="829"/>
      <c r="Q26" s="829"/>
      <c r="R26" s="829"/>
      <c r="S26" s="829"/>
      <c r="T26" s="829"/>
      <c r="U26" s="829"/>
      <c r="V26" s="830">
        <f>SUM(V18:V24)</f>
        <v>132.90600000000001</v>
      </c>
      <c r="Y26" s="708"/>
    </row>
    <row r="27" spans="1:26" ht="20" customHeight="1">
      <c r="A27" s="798"/>
      <c r="B27" s="1068"/>
      <c r="C27" s="1069"/>
      <c r="D27" s="831"/>
      <c r="E27" s="754"/>
      <c r="F27" s="832" t="s">
        <v>534</v>
      </c>
      <c r="G27" s="758"/>
      <c r="H27" s="833"/>
      <c r="I27" s="833"/>
      <c r="J27" s="833"/>
      <c r="K27" s="834"/>
      <c r="L27" s="758"/>
      <c r="M27" s="756"/>
      <c r="N27" s="755"/>
      <c r="O27" s="755"/>
      <c r="P27" s="755"/>
      <c r="Q27" s="755"/>
      <c r="R27" s="755"/>
      <c r="S27" s="755"/>
      <c r="T27" s="756"/>
      <c r="U27" s="756"/>
      <c r="V27" s="760"/>
    </row>
    <row r="28" spans="1:26" ht="13">
      <c r="A28" s="721" t="s">
        <v>527</v>
      </c>
      <c r="B28" s="722"/>
      <c r="C28" s="835"/>
      <c r="D28" s="836" t="s">
        <v>82</v>
      </c>
      <c r="E28" s="744"/>
      <c r="F28" s="725" t="s">
        <v>83</v>
      </c>
      <c r="G28" s="837"/>
      <c r="H28" s="772" t="s">
        <v>84</v>
      </c>
      <c r="I28" s="838"/>
      <c r="J28" s="743" t="s">
        <v>85</v>
      </c>
      <c r="K28" s="743"/>
      <c r="L28" s="1070" t="s">
        <v>86</v>
      </c>
      <c r="M28" s="1071"/>
      <c r="N28" s="1071"/>
      <c r="O28" s="1071"/>
      <c r="P28" s="1071"/>
      <c r="Q28" s="1071"/>
      <c r="R28" s="1071"/>
      <c r="S28" s="1071"/>
      <c r="T28" s="1071"/>
      <c r="U28" s="1071"/>
      <c r="V28" s="1072"/>
    </row>
    <row r="29" spans="1:26" ht="13">
      <c r="A29" s="731" t="s">
        <v>528</v>
      </c>
      <c r="C29" s="839"/>
      <c r="D29" s="709" t="s">
        <v>88</v>
      </c>
      <c r="F29" s="1073"/>
      <c r="G29" s="1074"/>
      <c r="H29" s="731" t="s">
        <v>89</v>
      </c>
      <c r="I29" s="840"/>
      <c r="J29" s="746" t="s">
        <v>90</v>
      </c>
      <c r="K29" s="746"/>
      <c r="L29" s="741"/>
      <c r="V29" s="747"/>
    </row>
    <row r="30" spans="1:26">
      <c r="A30" s="731" t="s">
        <v>529</v>
      </c>
      <c r="C30" s="732"/>
      <c r="F30" s="1073"/>
      <c r="G30" s="1074"/>
      <c r="H30" s="731"/>
      <c r="I30" s="840"/>
      <c r="J30" s="746" t="s">
        <v>94</v>
      </c>
      <c r="K30" s="746"/>
      <c r="L30" s="741"/>
      <c r="V30" s="747"/>
    </row>
    <row r="31" spans="1:26">
      <c r="A31" s="754"/>
      <c r="B31" s="755"/>
      <c r="C31" s="841"/>
      <c r="D31" s="709" t="s">
        <v>95</v>
      </c>
      <c r="F31" s="842"/>
      <c r="G31" s="843"/>
      <c r="H31" s="731" t="s">
        <v>96</v>
      </c>
      <c r="I31" s="840"/>
      <c r="J31" s="746"/>
      <c r="K31" s="746"/>
      <c r="L31" s="741"/>
      <c r="V31" s="747"/>
    </row>
    <row r="32" spans="1:26" ht="13">
      <c r="A32" s="721" t="s">
        <v>97</v>
      </c>
      <c r="B32" s="744"/>
      <c r="C32" s="723"/>
      <c r="D32" s="709" t="s">
        <v>98</v>
      </c>
      <c r="F32" s="844" t="s">
        <v>99</v>
      </c>
      <c r="G32" s="845"/>
      <c r="H32" s="731" t="s">
        <v>89</v>
      </c>
      <c r="I32" s="840"/>
      <c r="J32" s="746" t="s">
        <v>100</v>
      </c>
      <c r="K32" s="746"/>
      <c r="L32" s="741"/>
      <c r="V32" s="747"/>
    </row>
    <row r="33" spans="1:22" ht="13">
      <c r="A33" s="731" t="s">
        <v>552</v>
      </c>
      <c r="C33" s="732"/>
      <c r="D33" s="709" t="s">
        <v>101</v>
      </c>
      <c r="F33" s="846"/>
      <c r="G33" s="847"/>
      <c r="H33" s="731" t="s">
        <v>102</v>
      </c>
      <c r="I33" s="840"/>
      <c r="J33" s="746" t="s">
        <v>530</v>
      </c>
      <c r="K33" s="746"/>
      <c r="L33" s="1075" t="s">
        <v>104</v>
      </c>
      <c r="M33" s="1076"/>
      <c r="N33" s="1076"/>
      <c r="O33" s="1076"/>
      <c r="P33" s="1076"/>
      <c r="Q33" s="1076"/>
      <c r="R33" s="1076"/>
      <c r="S33" s="1076"/>
      <c r="T33" s="1076"/>
      <c r="U33" s="1076"/>
      <c r="V33" s="1077"/>
    </row>
    <row r="34" spans="1:22">
      <c r="A34" s="754"/>
      <c r="B34" s="755"/>
      <c r="C34" s="756"/>
      <c r="D34" s="848"/>
      <c r="E34" s="755"/>
      <c r="F34" s="1046" t="s">
        <v>1040</v>
      </c>
      <c r="G34" s="1047"/>
      <c r="H34" s="1046" t="s">
        <v>1039</v>
      </c>
      <c r="I34" s="1047"/>
      <c r="J34" s="759" t="s">
        <v>105</v>
      </c>
      <c r="K34" s="759"/>
      <c r="L34" s="1062" t="s">
        <v>106</v>
      </c>
      <c r="M34" s="1063"/>
      <c r="N34" s="1063"/>
      <c r="O34" s="1063"/>
      <c r="P34" s="1063"/>
      <c r="Q34" s="1063"/>
      <c r="R34" s="1063"/>
      <c r="S34" s="1063"/>
      <c r="T34" s="1063"/>
      <c r="U34" s="1063"/>
      <c r="V34" s="1064"/>
    </row>
    <row r="40" spans="1:22" ht="34" customHeight="1"/>
    <row r="41" spans="1:22" ht="23.25" customHeight="1">
      <c r="A41" s="849" t="s">
        <v>947</v>
      </c>
      <c r="B41" s="710"/>
      <c r="C41" s="849" t="s">
        <v>603</v>
      </c>
      <c r="D41" s="708"/>
      <c r="F41" s="849" t="s">
        <v>941</v>
      </c>
      <c r="H41" s="849" t="s">
        <v>603</v>
      </c>
    </row>
    <row r="42" spans="1:22" ht="20">
      <c r="A42" s="849" t="s">
        <v>948</v>
      </c>
      <c r="B42" s="710"/>
      <c r="C42" s="849" t="s">
        <v>952</v>
      </c>
      <c r="D42" s="708"/>
      <c r="F42" s="849" t="s">
        <v>942</v>
      </c>
      <c r="H42" s="849" t="s">
        <v>952</v>
      </c>
    </row>
    <row r="43" spans="1:22" ht="20">
      <c r="A43" s="849" t="s">
        <v>949</v>
      </c>
      <c r="B43" s="710"/>
      <c r="C43" s="849" t="s">
        <v>952</v>
      </c>
      <c r="D43" s="708"/>
      <c r="F43" s="849" t="s">
        <v>943</v>
      </c>
      <c r="H43" s="849" t="s">
        <v>603</v>
      </c>
    </row>
    <row r="44" spans="1:22" ht="17.75" customHeight="1">
      <c r="A44" s="849" t="s">
        <v>950</v>
      </c>
      <c r="B44" s="710"/>
      <c r="C44" s="849" t="s">
        <v>603</v>
      </c>
      <c r="D44" s="708"/>
      <c r="F44" s="849" t="s">
        <v>944</v>
      </c>
      <c r="H44" s="849" t="s">
        <v>603</v>
      </c>
    </row>
    <row r="45" spans="1:22" ht="17.75" customHeight="1">
      <c r="A45" s="849" t="s">
        <v>951</v>
      </c>
      <c r="B45" s="710"/>
      <c r="C45" s="849" t="s">
        <v>603</v>
      </c>
      <c r="D45" s="708"/>
      <c r="F45" s="849" t="s">
        <v>946</v>
      </c>
      <c r="H45" s="849" t="s">
        <v>603</v>
      </c>
    </row>
    <row r="46" spans="1:22" ht="17.75" customHeight="1">
      <c r="F46" s="849" t="s">
        <v>945</v>
      </c>
      <c r="H46" s="849" t="s">
        <v>603</v>
      </c>
    </row>
    <row r="47" spans="1:22" ht="17.75" customHeight="1"/>
    <row r="48" spans="1:22" ht="17.75" customHeight="1"/>
  </sheetData>
  <mergeCells count="9">
    <mergeCell ref="F34:G34"/>
    <mergeCell ref="H34:I34"/>
    <mergeCell ref="L34:V34"/>
    <mergeCell ref="Q1:T1"/>
    <mergeCell ref="B26:C27"/>
    <mergeCell ref="L28:V28"/>
    <mergeCell ref="F29:G29"/>
    <mergeCell ref="F30:G30"/>
    <mergeCell ref="L33:V33"/>
  </mergeCells>
  <printOptions horizontalCentered="1"/>
  <pageMargins left="0.15748031496062992" right="0" top="0.11811023622047245" bottom="0.15748031496062992" header="0.51181102362204722" footer="0.19685039370078741"/>
  <pageSetup paperSize="9" scale="68" firstPageNumber="4294963191" fitToHeight="2" orientation="landscape"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FF99"/>
    <pageSetUpPr fitToPage="1"/>
  </sheetPr>
  <dimension ref="A1:Z53"/>
  <sheetViews>
    <sheetView topLeftCell="A7" zoomScale="70" zoomScaleNormal="70" zoomScaleSheetLayoutView="115" workbookViewId="0">
      <selection activeCell="L25" sqref="L25"/>
    </sheetView>
  </sheetViews>
  <sheetFormatPr defaultColWidth="9.1796875" defaultRowHeight="12.5"/>
  <cols>
    <col min="1" max="1" width="6.54296875" style="708" customWidth="1"/>
    <col min="2" max="2" width="37.08984375" style="708" bestFit="1"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58"/>
      <c r="I10" s="859"/>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798">
        <v>1</v>
      </c>
      <c r="B19" s="815" t="s">
        <v>660</v>
      </c>
      <c r="C19" s="800" t="str">
        <f>IF(D19="","",VLOOKUP(B19,Data!$B$5:$L$439,2,FALSE))</f>
        <v>VAN1280</v>
      </c>
      <c r="D19" s="818">
        <v>16</v>
      </c>
      <c r="E19" s="817" t="s">
        <v>999</v>
      </c>
      <c r="F19" s="803">
        <f>IF(D19="","",VLOOKUP(B19,Data!$B$5:$L$439,11,FALSE))</f>
        <v>2162.66</v>
      </c>
      <c r="G19" s="804">
        <f t="shared" ref="G19:G29" si="0">IF(D19&gt;0,D19*F19,"-")</f>
        <v>34602.559999999998</v>
      </c>
      <c r="H19" s="805" t="str">
        <f>IF(D19="","",VLOOKUP(B19,Data!$B$5:$D$439,3,FALSE))</f>
        <v>C/T</v>
      </c>
      <c r="I19" s="806" t="str">
        <f>IF(D19="","",VLOOKUP(B19,Data!$B$5:$M$439,12,FALSE))</f>
        <v>Indonesia</v>
      </c>
      <c r="J19" s="622" t="s">
        <v>1023</v>
      </c>
      <c r="K19" s="808">
        <f>IF(D19="","",VLOOKUP(B19,Data!$B$5:$E$439,4,FALSE)*D19)</f>
        <v>4192</v>
      </c>
      <c r="L19" s="809">
        <f>IF(D19="","",VLOOKUP(B19,Data!$B$5:$F$439,5,FALSE)*D19)</f>
        <v>3792</v>
      </c>
      <c r="M19" s="804"/>
      <c r="N19" s="810"/>
      <c r="O19" s="811"/>
      <c r="P19" s="812"/>
      <c r="Q19" s="812"/>
      <c r="R19" s="811"/>
      <c r="S19" s="811"/>
      <c r="T19" s="811"/>
      <c r="U19" s="813">
        <f>IF(D19="","",VLOOKUP(B19,Data!$B$5:$J$439,9,FALSE)*D19)</f>
        <v>23.808</v>
      </c>
      <c r="V19" s="813">
        <f>IF(D19="","",VLOOKUP(B19,Data!$B$5:$J$439,9,FALSE)*D19)</f>
        <v>23.808</v>
      </c>
      <c r="W19" s="708"/>
      <c r="X19" s="708"/>
      <c r="Y19" s="708"/>
      <c r="Z19" s="708"/>
    </row>
    <row r="20" spans="1:26" s="814" customFormat="1" ht="20" customHeight="1">
      <c r="A20" s="798">
        <v>2</v>
      </c>
      <c r="B20" s="815" t="s">
        <v>661</v>
      </c>
      <c r="C20" s="800" t="str">
        <f>IF(D20="","",VLOOKUP(B20,Data!$B$5:$L$439,2,FALSE))</f>
        <v>VAN1290</v>
      </c>
      <c r="D20" s="818">
        <v>7</v>
      </c>
      <c r="E20" s="816"/>
      <c r="F20" s="803">
        <f>IF(D20="","",VLOOKUP(B20,Data!$B$5:$L$439,11,FALSE))</f>
        <v>2162.66</v>
      </c>
      <c r="G20" s="804">
        <f t="shared" si="0"/>
        <v>15138.619999999999</v>
      </c>
      <c r="H20" s="805" t="str">
        <f>IF(D20="","",VLOOKUP(B20,Data!$B$5:$D$439,3,FALSE))</f>
        <v>C/T</v>
      </c>
      <c r="I20" s="806" t="str">
        <f>IF(D20="","",VLOOKUP(B20,Data!$B$5:$M$439,12,FALSE))</f>
        <v>Indonesia</v>
      </c>
      <c r="J20" s="622" t="s">
        <v>1023</v>
      </c>
      <c r="K20" s="808">
        <f>IF(D20="","",VLOOKUP(B20,Data!$B$5:$E$439,4,FALSE)*D20)</f>
        <v>1834</v>
      </c>
      <c r="L20" s="809">
        <f>IF(D20="","",VLOOKUP(B20,Data!$B$5:$F$439,5,FALSE)*D20)</f>
        <v>1659</v>
      </c>
      <c r="M20" s="804"/>
      <c r="N20" s="810"/>
      <c r="O20" s="811"/>
      <c r="P20" s="812"/>
      <c r="Q20" s="812"/>
      <c r="R20" s="811"/>
      <c r="S20" s="811"/>
      <c r="T20" s="811"/>
      <c r="U20" s="813">
        <f>IF(D20="","",VLOOKUP(B20,Data!$B$5:$J$439,9,FALSE)*D20)</f>
        <v>10.416</v>
      </c>
      <c r="V20" s="813">
        <f>IF(D20="","",VLOOKUP(B20,Data!$B$5:$J$439,9,FALSE)*D20)</f>
        <v>10.416</v>
      </c>
      <c r="W20" s="708"/>
      <c r="X20" s="708"/>
      <c r="Y20" s="708"/>
      <c r="Z20" s="708"/>
    </row>
    <row r="21" spans="1:26" s="814" customFormat="1" ht="20" customHeight="1">
      <c r="A21" s="798">
        <v>3</v>
      </c>
      <c r="B21" s="815" t="s">
        <v>262</v>
      </c>
      <c r="C21" s="800" t="e">
        <f>IF(D21="","",VLOOKUP(B21,Data!$B$5:$L$439,2,FALSE))</f>
        <v>#N/A</v>
      </c>
      <c r="D21" s="818">
        <v>1</v>
      </c>
      <c r="E21" s="817" t="s">
        <v>526</v>
      </c>
      <c r="F21" s="803" t="e">
        <f>IF(D21="","",VLOOKUP(B21,Data!$B$5:$L$439,11,FALSE))</f>
        <v>#N/A</v>
      </c>
      <c r="G21" s="804" t="e">
        <f t="shared" si="0"/>
        <v>#N/A</v>
      </c>
      <c r="H21" s="805" t="e">
        <f>IF(D21="","",VLOOKUP(B21,Data!$B$5:$D$439,3,FALSE))</f>
        <v>#N/A</v>
      </c>
      <c r="I21" s="806" t="e">
        <f>IF(D21="","",VLOOKUP(B21,Data!$B$5:$M$439,12,FALSE))</f>
        <v>#N/A</v>
      </c>
      <c r="J21" s="622" t="s">
        <v>1023</v>
      </c>
      <c r="K21" s="808" t="e">
        <f>IF(D21="","",VLOOKUP(B21,Data!$B$5:$E$439,4,FALSE)*D21)</f>
        <v>#N/A</v>
      </c>
      <c r="L21" s="809" t="e">
        <f>IF(D21="","",VLOOKUP(B21,Data!$B$5:$F$439,5,FALSE)*D21)</f>
        <v>#N/A</v>
      </c>
      <c r="M21" s="804"/>
      <c r="N21" s="810"/>
      <c r="O21" s="811"/>
      <c r="P21" s="812"/>
      <c r="Q21" s="812"/>
      <c r="R21" s="811"/>
      <c r="S21" s="811"/>
      <c r="T21" s="811"/>
      <c r="U21" s="813" t="e">
        <f>IF(D21="","",VLOOKUP(B21,Data!$B$5:$J$439,9,FALSE)*D21)</f>
        <v>#N/A</v>
      </c>
      <c r="V21" s="813" t="e">
        <f>IF(D21="","",VLOOKUP(B21,Data!$B$5:$J$439,9,FALSE)*D21)</f>
        <v>#N/A</v>
      </c>
      <c r="W21" s="708"/>
      <c r="X21" s="708"/>
      <c r="Y21" s="708"/>
      <c r="Z21" s="708"/>
    </row>
    <row r="22" spans="1:26" s="814" customFormat="1" ht="20" customHeight="1">
      <c r="A22" s="798">
        <v>4</v>
      </c>
      <c r="B22" s="815" t="s">
        <v>264</v>
      </c>
      <c r="C22" s="800" t="str">
        <f>IF(D22="","",VLOOKUP(B22,Data!$B$5:$L$439,2,FALSE))</f>
        <v>WN67630</v>
      </c>
      <c r="D22" s="818">
        <v>1</v>
      </c>
      <c r="E22" s="816"/>
      <c r="F22" s="803">
        <f>IF(D22="","",VLOOKUP(B22,Data!$B$5:$L$439,11,FALSE))</f>
        <v>3082.41</v>
      </c>
      <c r="G22" s="804">
        <f t="shared" si="0"/>
        <v>3082.41</v>
      </c>
      <c r="H22" s="805" t="str">
        <f>IF(D22="","",VLOOKUP(B22,Data!$B$5:$D$439,3,FALSE))</f>
        <v>C/T</v>
      </c>
      <c r="I22" s="806" t="str">
        <f>IF(D22="","",VLOOKUP(B22,Data!$B$5:$M$439,12,FALSE))</f>
        <v>Indonesia</v>
      </c>
      <c r="J22" s="622" t="s">
        <v>1023</v>
      </c>
      <c r="K22" s="808">
        <f>IF(D22="","",VLOOKUP(B22,Data!$B$5:$E$439,4,FALSE)*D22)</f>
        <v>262</v>
      </c>
      <c r="L22" s="809">
        <f>IF(D22="","",VLOOKUP(B22,Data!$B$5:$F$439,5,FALSE)*D22)</f>
        <v>242</v>
      </c>
      <c r="M22" s="804"/>
      <c r="N22" s="810"/>
      <c r="O22" s="811"/>
      <c r="P22" s="812"/>
      <c r="Q22" s="812"/>
      <c r="R22" s="811"/>
      <c r="S22" s="811"/>
      <c r="T22" s="811"/>
      <c r="U22" s="813">
        <f>IF(D22="","",VLOOKUP(B22,Data!$B$5:$J$439,9,FALSE)*D22)</f>
        <v>1.518</v>
      </c>
      <c r="V22" s="813">
        <f>IF(D22="","",VLOOKUP(B22,Data!$B$5:$J$439,9,FALSE)*D22)</f>
        <v>1.518</v>
      </c>
      <c r="W22" s="708"/>
      <c r="X22" s="708"/>
      <c r="Y22" s="708"/>
      <c r="Z22" s="708"/>
    </row>
    <row r="23" spans="1:26" s="814" customFormat="1" ht="20" customHeight="1">
      <c r="A23" s="798">
        <v>5</v>
      </c>
      <c r="B23" s="815" t="s">
        <v>240</v>
      </c>
      <c r="C23" s="800" t="str">
        <f>IF(D23="","",VLOOKUP(B23,Data!$B$5:$L$439,2,FALSE))</f>
        <v>VFV5520</v>
      </c>
      <c r="D23" s="818">
        <v>23</v>
      </c>
      <c r="E23" s="816" t="s">
        <v>957</v>
      </c>
      <c r="F23" s="803">
        <f>IF(D23="","",VLOOKUP(B23,Data!$B$5:$L$439,11,FALSE))</f>
        <v>2589.08</v>
      </c>
      <c r="G23" s="804">
        <f t="shared" si="0"/>
        <v>59548.84</v>
      </c>
      <c r="H23" s="805" t="str">
        <f>IF(D23="","",VLOOKUP(B23,Data!$B$5:$D$439,3,FALSE))</f>
        <v>C/T</v>
      </c>
      <c r="I23" s="806" t="str">
        <f>IF(D23="","",VLOOKUP(B23,Data!$B$5:$M$439,12,FALSE))</f>
        <v>Indonesia</v>
      </c>
      <c r="J23" s="622" t="s">
        <v>1023</v>
      </c>
      <c r="K23" s="808">
        <f>IF(D23="","",VLOOKUP(B23,Data!$B$5:$E$439,4,FALSE)*D23)</f>
        <v>5750</v>
      </c>
      <c r="L23" s="809">
        <f>IF(D23="","",VLOOKUP(B23,Data!$B$5:$F$439,5,FALSE)*D23)</f>
        <v>5451</v>
      </c>
      <c r="M23" s="804"/>
      <c r="N23" s="810"/>
      <c r="O23" s="811"/>
      <c r="P23" s="812"/>
      <c r="Q23" s="812"/>
      <c r="R23" s="811"/>
      <c r="S23" s="811"/>
      <c r="T23" s="811"/>
      <c r="U23" s="813">
        <f>IF(D23="","",VLOOKUP(B23,Data!$B$5:$J$439,9,FALSE)*D23)</f>
        <v>30.888999999999999</v>
      </c>
      <c r="V23" s="813">
        <f>IF(D23="","",VLOOKUP(B23,Data!$B$5:$J$439,9,FALSE)*D23)</f>
        <v>30.888999999999999</v>
      </c>
      <c r="W23" s="708"/>
      <c r="X23" s="708"/>
      <c r="Y23" s="708"/>
      <c r="Z23" s="708"/>
    </row>
    <row r="24" spans="1:26" s="814" customFormat="1" ht="20" customHeight="1">
      <c r="A24" s="798">
        <v>6</v>
      </c>
      <c r="B24" s="815" t="s">
        <v>241</v>
      </c>
      <c r="C24" s="800" t="str">
        <f>IF(D24="","",VLOOKUP(B24,Data!$B$5:$L$439,2,FALSE))</f>
        <v>VFV5530</v>
      </c>
      <c r="D24" s="818">
        <v>20</v>
      </c>
      <c r="E24" s="817"/>
      <c r="F24" s="803">
        <f>IF(D24="","",VLOOKUP(B24,Data!$B$5:$L$439,11,FALSE))</f>
        <v>2589.08</v>
      </c>
      <c r="G24" s="804">
        <f t="shared" si="0"/>
        <v>51781.599999999999</v>
      </c>
      <c r="H24" s="805" t="str">
        <f>IF(D24="","",VLOOKUP(B24,Data!$B$5:$D$439,3,FALSE))</f>
        <v>C/T</v>
      </c>
      <c r="I24" s="806" t="str">
        <f>IF(D24="","",VLOOKUP(B24,Data!$B$5:$M$439,12,FALSE))</f>
        <v>Indonesia</v>
      </c>
      <c r="J24" s="622" t="s">
        <v>1023</v>
      </c>
      <c r="K24" s="808">
        <f>IF(D24="","",VLOOKUP(B24,Data!$B$5:$E$439,4,FALSE)*D24)</f>
        <v>5000</v>
      </c>
      <c r="L24" s="809">
        <f>IF(D24="","",VLOOKUP(B24,Data!$B$5:$F$439,5,FALSE)*D24)</f>
        <v>4740</v>
      </c>
      <c r="M24" s="804"/>
      <c r="N24" s="810"/>
      <c r="O24" s="811"/>
      <c r="P24" s="812"/>
      <c r="Q24" s="812"/>
      <c r="R24" s="811"/>
      <c r="S24" s="811"/>
      <c r="T24" s="811"/>
      <c r="U24" s="813">
        <f>IF(D24="","",VLOOKUP(B24,Data!$B$5:$J$439,9,FALSE)*D24)</f>
        <v>26.86</v>
      </c>
      <c r="V24" s="813">
        <f>IF(D24="","",VLOOKUP(B24,Data!$B$5:$J$439,9,FALSE)*D24)</f>
        <v>26.86</v>
      </c>
      <c r="W24" s="708"/>
      <c r="X24" s="708"/>
      <c r="Y24" s="708"/>
      <c r="Z24" s="708"/>
    </row>
    <row r="25" spans="1:26" s="814" customFormat="1" ht="20" customHeight="1">
      <c r="A25" s="798">
        <v>7</v>
      </c>
      <c r="B25" s="815" t="s">
        <v>387</v>
      </c>
      <c r="C25" s="800" t="str">
        <f>IF(D25="","",VLOOKUP(B25,Data!$B$5:$L$439,2,FALSE))</f>
        <v>VFV5560</v>
      </c>
      <c r="D25" s="818">
        <v>3</v>
      </c>
      <c r="E25" s="802"/>
      <c r="F25" s="803">
        <f>IF(D25="","",VLOOKUP(B25,Data!$B$5:$L$439,11,FALSE))</f>
        <v>4224.12</v>
      </c>
      <c r="G25" s="804">
        <f>IF(D25&gt;0,D25*F25,"-")</f>
        <v>12672.36</v>
      </c>
      <c r="H25" s="805" t="str">
        <f>IF(D25="","",VLOOKUP(B25,Data!$B$5:$D$439,3,FALSE))</f>
        <v>C/T</v>
      </c>
      <c r="I25" s="806" t="str">
        <f>IF(D25="","",VLOOKUP(B25,Data!$B$5:$M$439,12,FALSE))</f>
        <v>Indonesia</v>
      </c>
      <c r="J25" s="622" t="s">
        <v>1023</v>
      </c>
      <c r="K25" s="808">
        <f>IF(D25="","",VLOOKUP(B25,Data!$B$5:$E$439,4,FALSE)*D25)</f>
        <v>888</v>
      </c>
      <c r="L25" s="809">
        <f>IF(D25="","",VLOOKUP(B25,Data!$B$5:$F$439,5,FALSE)*D25)</f>
        <v>780</v>
      </c>
      <c r="M25" s="804"/>
      <c r="N25" s="810"/>
      <c r="O25" s="811"/>
      <c r="P25" s="812"/>
      <c r="Q25" s="812"/>
      <c r="R25" s="811"/>
      <c r="S25" s="811"/>
      <c r="T25" s="811"/>
      <c r="U25" s="813">
        <f>IF(D25="","",VLOOKUP(B25,Data!$B$5:$J$439,9,FALSE)*D25)</f>
        <v>4.6020000000000003</v>
      </c>
      <c r="V25" s="813">
        <f>IF(D25="","",VLOOKUP(B25,Data!$B$5:$J$439,9,FALSE)*D25)</f>
        <v>4.6020000000000003</v>
      </c>
      <c r="W25" s="708"/>
      <c r="X25" s="708"/>
      <c r="Y25" s="708"/>
      <c r="Z25" s="708"/>
    </row>
    <row r="26" spans="1:26" s="814" customFormat="1" ht="20" customHeight="1">
      <c r="A26" s="798">
        <v>8</v>
      </c>
      <c r="B26" s="815" t="s">
        <v>389</v>
      </c>
      <c r="C26" s="800" t="str">
        <f>IF(D26="","",VLOOKUP(B26,Data!$B$5:$L$439,2,FALSE))</f>
        <v>VFV5570</v>
      </c>
      <c r="D26" s="818">
        <v>2</v>
      </c>
      <c r="E26" s="802"/>
      <c r="F26" s="803">
        <f>IF(D26="","",VLOOKUP(B26,Data!$B$5:$L$439,11,FALSE))</f>
        <v>4224.12</v>
      </c>
      <c r="G26" s="804">
        <f>IF(D26&gt;0,D26*F26,"-")</f>
        <v>8448.24</v>
      </c>
      <c r="H26" s="805" t="str">
        <f>IF(D26="","",VLOOKUP(B26,Data!$B$5:$D$439,3,FALSE))</f>
        <v>C/T</v>
      </c>
      <c r="I26" s="806" t="str">
        <f>IF(D26="","",VLOOKUP(B26,Data!$B$5:$M$439,12,FALSE))</f>
        <v>Indonesia</v>
      </c>
      <c r="J26" s="622" t="s">
        <v>1023</v>
      </c>
      <c r="K26" s="808">
        <f>IF(D26="","",VLOOKUP(B26,Data!$B$5:$E$439,4,FALSE)*D26)</f>
        <v>592</v>
      </c>
      <c r="L26" s="809">
        <f>IF(D26="","",VLOOKUP(B26,Data!$B$5:$F$439,5,FALSE)*D26)</f>
        <v>520</v>
      </c>
      <c r="M26" s="804"/>
      <c r="N26" s="810"/>
      <c r="O26" s="811"/>
      <c r="P26" s="812"/>
      <c r="Q26" s="812"/>
      <c r="R26" s="811"/>
      <c r="S26" s="811"/>
      <c r="T26" s="811"/>
      <c r="U26" s="813">
        <f>IF(D26="","",VLOOKUP(B26,Data!$B$5:$J$439,9,FALSE)*D26)</f>
        <v>3.0680000000000001</v>
      </c>
      <c r="V26" s="813">
        <f>IF(D26="","",VLOOKUP(B26,Data!$B$5:$J$439,9,FALSE)*D26)</f>
        <v>3.0680000000000001</v>
      </c>
      <c r="W26" s="708"/>
      <c r="X26" s="708"/>
      <c r="Y26" s="708"/>
      <c r="Z26" s="708"/>
    </row>
    <row r="27" spans="1:26" s="814" customFormat="1" ht="20" customHeight="1">
      <c r="A27" s="798">
        <v>9</v>
      </c>
      <c r="B27" s="815" t="s">
        <v>398</v>
      </c>
      <c r="C27" s="800" t="str">
        <f>IF(D27="","",VLOOKUP(B27,Data!$B$5:$L$439,2,FALSE))</f>
        <v>VFV5580</v>
      </c>
      <c r="D27" s="818">
        <v>1</v>
      </c>
      <c r="E27" s="802"/>
      <c r="F27" s="803">
        <f>IF(D27="","",VLOOKUP(B27,Data!$B$5:$L$439,11,FALSE))</f>
        <v>4347.66</v>
      </c>
      <c r="G27" s="804">
        <f>IF(D27&gt;0,D27*F27,"-")</f>
        <v>4347.66</v>
      </c>
      <c r="H27" s="805" t="str">
        <f>IF(D27="","",VLOOKUP(B27,Data!$B$5:$D$439,3,FALSE))</f>
        <v>C/T</v>
      </c>
      <c r="I27" s="806" t="str">
        <f>IF(D27="","",VLOOKUP(B27,Data!$B$5:$M$439,12,FALSE))</f>
        <v>Indonesia</v>
      </c>
      <c r="J27" s="622" t="s">
        <v>1023</v>
      </c>
      <c r="K27" s="808">
        <f>IF(D27="","",VLOOKUP(B27,Data!$B$5:$E$439,4,FALSE)*D27)</f>
        <v>318</v>
      </c>
      <c r="L27" s="809">
        <f>IF(D27="","",VLOOKUP(B27,Data!$B$5:$F$439,5,FALSE)*D27)</f>
        <v>282</v>
      </c>
      <c r="M27" s="804"/>
      <c r="N27" s="810"/>
      <c r="O27" s="811"/>
      <c r="P27" s="812"/>
      <c r="Q27" s="812"/>
      <c r="R27" s="811"/>
      <c r="S27" s="811"/>
      <c r="T27" s="811"/>
      <c r="U27" s="813">
        <f>IF(D27="","",VLOOKUP(B27,Data!$B$5:$J$439,9,FALSE)*D27)</f>
        <v>1.806</v>
      </c>
      <c r="V27" s="813">
        <f>IF(D27="","",VLOOKUP(B27,Data!$B$5:$J$439,9,FALSE)*D27)</f>
        <v>1.806</v>
      </c>
      <c r="W27" s="708"/>
      <c r="X27" s="708"/>
      <c r="Y27" s="708"/>
      <c r="Z27" s="708"/>
    </row>
    <row r="28" spans="1:26" s="814" customFormat="1" ht="20" customHeight="1">
      <c r="A28" s="798"/>
      <c r="B28" s="815"/>
      <c r="C28" s="800" t="str">
        <f>IF(D28="","",VLOOKUP(B28,Data!$B$5:$L$439,2,FALSE))</f>
        <v/>
      </c>
      <c r="D28" s="818"/>
      <c r="E28" s="802"/>
      <c r="F28" s="803" t="str">
        <f>IF(D28="","",VLOOKUP(B28,Data!$B$5:$L$439,11,FALSE))</f>
        <v/>
      </c>
      <c r="G28" s="804" t="str">
        <f>IF(D28&gt;0,D28*F28,"-")</f>
        <v>-</v>
      </c>
      <c r="H28" s="805" t="str">
        <f>IF(D28="","",VLOOKUP(B28,Data!$B$5:$D$439,3,FALSE))</f>
        <v/>
      </c>
      <c r="I28" s="806" t="str">
        <f>IF(D28="","",VLOOKUP(B28,Data!$B$5:$M$439,12,FALSE))</f>
        <v/>
      </c>
      <c r="J28" s="807"/>
      <c r="K28" s="808" t="str">
        <f>IF(D28="","",VLOOKUP(B28,Data!$B$5:$E$439,4,FALSE)*D28)</f>
        <v/>
      </c>
      <c r="L28" s="809" t="str">
        <f>IF(D28="","",VLOOKUP(B28,Data!$B$5:$F$439,5,FALSE)*D28)</f>
        <v/>
      </c>
      <c r="M28" s="804"/>
      <c r="N28" s="810"/>
      <c r="O28" s="811"/>
      <c r="P28" s="812"/>
      <c r="Q28" s="812"/>
      <c r="R28" s="811"/>
      <c r="S28" s="811"/>
      <c r="T28" s="811"/>
      <c r="U28" s="813" t="str">
        <f>IF(D28="","",VLOOKUP(B28,Data!$B$5:$J$439,9,FALSE)*D28)</f>
        <v/>
      </c>
      <c r="V28" s="813" t="str">
        <f>IF(D28="","",VLOOKUP(B28,Data!$B$5:$J$439,9,FALSE)*D28)</f>
        <v/>
      </c>
      <c r="W28" s="708"/>
      <c r="X28" s="708"/>
      <c r="Y28" s="708"/>
      <c r="Z28" s="708"/>
    </row>
    <row r="29" spans="1:26" s="814" customFormat="1" ht="20" customHeight="1">
      <c r="A29" s="798"/>
      <c r="B29" s="815"/>
      <c r="C29" s="800" t="str">
        <f>IF(D29="","",VLOOKUP(B29,Data!$B$5:$L$439,2,FALSE))</f>
        <v/>
      </c>
      <c r="D29" s="818"/>
      <c r="E29" s="802"/>
      <c r="F29" s="803" t="str">
        <f>IF(D29="","",VLOOKUP(B29,Data!$B$5:$L$439,11,FALSE))</f>
        <v/>
      </c>
      <c r="G29" s="804" t="str">
        <f t="shared" si="0"/>
        <v>-</v>
      </c>
      <c r="H29" s="805" t="str">
        <f>IF(D29="","",VLOOKUP(B29,Data!$B$5:$D$439,3,FALSE))</f>
        <v/>
      </c>
      <c r="I29" s="806" t="str">
        <f>IF(D29="","",VLOOKUP(B29,Data!$B$5:$M$439,12,FALSE))</f>
        <v/>
      </c>
      <c r="J29" s="807"/>
      <c r="K29" s="808" t="str">
        <f>IF(D29="","",VLOOKUP(B29,Data!$B$5:$E$439,4,FALSE)*D29)</f>
        <v/>
      </c>
      <c r="L29" s="809" t="str">
        <f>IF(D29="","",VLOOKUP(B29,Data!$B$5:$F$439,5,FALSE)*D29)</f>
        <v/>
      </c>
      <c r="M29" s="804"/>
      <c r="N29" s="810"/>
      <c r="O29" s="811"/>
      <c r="P29" s="812"/>
      <c r="Q29" s="812"/>
      <c r="R29" s="811"/>
      <c r="S29" s="811"/>
      <c r="T29" s="811"/>
      <c r="U29" s="813" t="str">
        <f>IF(D29="","",VLOOKUP(B29,Data!$B$5:$J$439,9,FALSE)*D29)</f>
        <v/>
      </c>
      <c r="V29" s="813" t="str">
        <f>IF(D29="","",VLOOKUP(B29,Data!$B$5:$J$439,9,FALSE)*D29)</f>
        <v/>
      </c>
      <c r="W29" s="708"/>
      <c r="X29" s="708"/>
      <c r="Y29" s="708"/>
      <c r="Z29" s="708"/>
    </row>
    <row r="30" spans="1:26" s="814" customFormat="1" ht="23" customHeight="1">
      <c r="A30" s="798"/>
      <c r="B30" s="819"/>
      <c r="C30" s="809" t="str">
        <f>IF(D30="","",VLOOKUP(B30,Data!$B$5:$L$439,2,FALSE))</f>
        <v/>
      </c>
      <c r="D30" s="818"/>
      <c r="E30" s="820"/>
      <c r="F30" s="821"/>
      <c r="G30" s="821"/>
      <c r="H30" s="821"/>
      <c r="I30" s="820"/>
      <c r="J30" s="820"/>
      <c r="K30" s="821"/>
      <c r="L30" s="821"/>
      <c r="M30" s="821"/>
      <c r="N30" s="822"/>
      <c r="O30" s="823"/>
      <c r="P30" s="824"/>
      <c r="Q30" s="823"/>
      <c r="R30" s="823"/>
      <c r="S30" s="824"/>
      <c r="T30" s="825"/>
      <c r="U30" s="824"/>
      <c r="V30" s="826"/>
      <c r="Y30" s="708"/>
    </row>
    <row r="31" spans="1:26" s="814" customFormat="1" ht="20" customHeight="1">
      <c r="A31" s="798"/>
      <c r="B31" s="1066" t="s">
        <v>1038</v>
      </c>
      <c r="C31" s="1067"/>
      <c r="D31" s="827">
        <f>SUM(D18:D29)</f>
        <v>74</v>
      </c>
      <c r="E31" s="828"/>
      <c r="F31" s="829"/>
      <c r="G31" s="829" t="e">
        <f>SUM(G18:G30)</f>
        <v>#N/A</v>
      </c>
      <c r="H31" s="820"/>
      <c r="I31" s="820"/>
      <c r="J31" s="820"/>
      <c r="K31" s="829" t="e">
        <f>SUM(K18:K29)</f>
        <v>#N/A</v>
      </c>
      <c r="L31" s="829" t="e">
        <f>SUM(L18:L29)</f>
        <v>#N/A</v>
      </c>
      <c r="M31" s="829"/>
      <c r="N31" s="829"/>
      <c r="O31" s="829">
        <f>SUM(O16:O30)</f>
        <v>0</v>
      </c>
      <c r="P31" s="829"/>
      <c r="Q31" s="829"/>
      <c r="R31" s="829"/>
      <c r="S31" s="829"/>
      <c r="T31" s="829"/>
      <c r="U31" s="829"/>
      <c r="V31" s="830" t="e">
        <f>SUM(V18:V29)</f>
        <v>#N/A</v>
      </c>
      <c r="Y31" s="708"/>
    </row>
    <row r="32" spans="1:26" ht="20" customHeight="1">
      <c r="A32" s="798"/>
      <c r="B32" s="1068"/>
      <c r="C32" s="1069"/>
      <c r="D32" s="831"/>
      <c r="E32" s="754"/>
      <c r="F32" s="832" t="s">
        <v>534</v>
      </c>
      <c r="G32" s="758"/>
      <c r="H32" s="833"/>
      <c r="I32" s="833"/>
      <c r="J32" s="833"/>
      <c r="K32" s="834"/>
      <c r="L32" s="758"/>
      <c r="M32" s="756"/>
      <c r="N32" s="755"/>
      <c r="O32" s="755"/>
      <c r="P32" s="755"/>
      <c r="Q32" s="755"/>
      <c r="R32" s="755"/>
      <c r="S32" s="755"/>
      <c r="T32" s="756"/>
      <c r="U32" s="756"/>
      <c r="V32" s="760"/>
    </row>
    <row r="33" spans="1:22" ht="13">
      <c r="A33" s="721" t="s">
        <v>527</v>
      </c>
      <c r="B33" s="722"/>
      <c r="C33" s="835"/>
      <c r="D33" s="836" t="s">
        <v>82</v>
      </c>
      <c r="E33" s="744"/>
      <c r="F33" s="725" t="s">
        <v>83</v>
      </c>
      <c r="G33" s="837"/>
      <c r="H33" s="772" t="s">
        <v>84</v>
      </c>
      <c r="I33" s="838"/>
      <c r="J33" s="743" t="s">
        <v>85</v>
      </c>
      <c r="K33" s="743"/>
      <c r="L33" s="1070" t="s">
        <v>86</v>
      </c>
      <c r="M33" s="1071"/>
      <c r="N33" s="1071"/>
      <c r="O33" s="1071"/>
      <c r="P33" s="1071"/>
      <c r="Q33" s="1071"/>
      <c r="R33" s="1071"/>
      <c r="S33" s="1071"/>
      <c r="T33" s="1071"/>
      <c r="U33" s="1071"/>
      <c r="V33" s="1072"/>
    </row>
    <row r="34" spans="1:22" ht="13">
      <c r="A34" s="731" t="s">
        <v>528</v>
      </c>
      <c r="C34" s="839"/>
      <c r="D34" s="709" t="s">
        <v>88</v>
      </c>
      <c r="F34" s="1073"/>
      <c r="G34" s="1074"/>
      <c r="H34" s="731" t="s">
        <v>89</v>
      </c>
      <c r="I34" s="840"/>
      <c r="J34" s="746" t="s">
        <v>90</v>
      </c>
      <c r="K34" s="746"/>
      <c r="L34" s="741"/>
      <c r="V34" s="747"/>
    </row>
    <row r="35" spans="1:22">
      <c r="A35" s="731" t="s">
        <v>529</v>
      </c>
      <c r="C35" s="732"/>
      <c r="F35" s="1073"/>
      <c r="G35" s="1074"/>
      <c r="H35" s="731"/>
      <c r="I35" s="840"/>
      <c r="J35" s="746" t="s">
        <v>94</v>
      </c>
      <c r="K35" s="746"/>
      <c r="L35" s="741"/>
      <c r="V35" s="747"/>
    </row>
    <row r="36" spans="1:22">
      <c r="A36" s="754"/>
      <c r="B36" s="755"/>
      <c r="C36" s="841"/>
      <c r="D36" s="709" t="s">
        <v>95</v>
      </c>
      <c r="F36" s="842"/>
      <c r="G36" s="843"/>
      <c r="H36" s="731" t="s">
        <v>96</v>
      </c>
      <c r="I36" s="840"/>
      <c r="J36" s="746"/>
      <c r="K36" s="746"/>
      <c r="L36" s="741"/>
      <c r="V36" s="747"/>
    </row>
    <row r="37" spans="1:22" ht="13">
      <c r="A37" s="721" t="s">
        <v>97</v>
      </c>
      <c r="B37" s="744"/>
      <c r="C37" s="723"/>
      <c r="D37" s="709" t="s">
        <v>98</v>
      </c>
      <c r="F37" s="844" t="s">
        <v>99</v>
      </c>
      <c r="G37" s="845"/>
      <c r="H37" s="731" t="s">
        <v>89</v>
      </c>
      <c r="I37" s="840"/>
      <c r="J37" s="746" t="s">
        <v>100</v>
      </c>
      <c r="K37" s="746"/>
      <c r="L37" s="741"/>
      <c r="V37" s="747"/>
    </row>
    <row r="38" spans="1:22" ht="13">
      <c r="A38" s="731" t="s">
        <v>552</v>
      </c>
      <c r="C38" s="732"/>
      <c r="D38" s="709" t="s">
        <v>101</v>
      </c>
      <c r="F38" s="846"/>
      <c r="G38" s="847"/>
      <c r="H38" s="731" t="s">
        <v>102</v>
      </c>
      <c r="I38" s="840"/>
      <c r="J38" s="746" t="s">
        <v>530</v>
      </c>
      <c r="K38" s="746"/>
      <c r="L38" s="1075" t="s">
        <v>104</v>
      </c>
      <c r="M38" s="1076"/>
      <c r="N38" s="1076"/>
      <c r="O38" s="1076"/>
      <c r="P38" s="1076"/>
      <c r="Q38" s="1076"/>
      <c r="R38" s="1076"/>
      <c r="S38" s="1076"/>
      <c r="T38" s="1076"/>
      <c r="U38" s="1076"/>
      <c r="V38" s="1077"/>
    </row>
    <row r="39" spans="1:22">
      <c r="A39" s="754"/>
      <c r="B39" s="755"/>
      <c r="C39" s="756"/>
      <c r="D39" s="848"/>
      <c r="E39" s="755"/>
      <c r="F39" s="1046" t="s">
        <v>1040</v>
      </c>
      <c r="G39" s="1047"/>
      <c r="H39" s="1046" t="s">
        <v>1039</v>
      </c>
      <c r="I39" s="1047"/>
      <c r="J39" s="759" t="s">
        <v>105</v>
      </c>
      <c r="K39" s="759"/>
      <c r="L39" s="1062" t="s">
        <v>106</v>
      </c>
      <c r="M39" s="1063"/>
      <c r="N39" s="1063"/>
      <c r="O39" s="1063"/>
      <c r="P39" s="1063"/>
      <c r="Q39" s="1063"/>
      <c r="R39" s="1063"/>
      <c r="S39" s="1063"/>
      <c r="T39" s="1063"/>
      <c r="U39" s="1063"/>
      <c r="V39" s="1064"/>
    </row>
    <row r="45" spans="1:22" ht="34" customHeight="1"/>
    <row r="46" spans="1:22" ht="23.25" customHeight="1">
      <c r="A46" s="849" t="s">
        <v>947</v>
      </c>
      <c r="B46" s="710"/>
      <c r="C46" s="849" t="s">
        <v>603</v>
      </c>
      <c r="D46" s="708"/>
      <c r="F46" s="849" t="s">
        <v>941</v>
      </c>
      <c r="H46" s="849" t="s">
        <v>603</v>
      </c>
    </row>
    <row r="47" spans="1:22" ht="20">
      <c r="A47" s="849" t="s">
        <v>948</v>
      </c>
      <c r="B47" s="710"/>
      <c r="C47" s="849" t="s">
        <v>952</v>
      </c>
      <c r="D47" s="708"/>
      <c r="F47" s="849" t="s">
        <v>942</v>
      </c>
      <c r="H47" s="849" t="s">
        <v>952</v>
      </c>
    </row>
    <row r="48" spans="1:22" ht="20">
      <c r="A48" s="849" t="s">
        <v>949</v>
      </c>
      <c r="B48" s="710"/>
      <c r="C48" s="849" t="s">
        <v>952</v>
      </c>
      <c r="D48" s="708"/>
      <c r="F48" s="849" t="s">
        <v>943</v>
      </c>
      <c r="H48" s="849" t="s">
        <v>603</v>
      </c>
    </row>
    <row r="49" spans="1:8" ht="17.75" customHeight="1">
      <c r="A49" s="849" t="s">
        <v>950</v>
      </c>
      <c r="B49" s="710"/>
      <c r="C49" s="849" t="s">
        <v>603</v>
      </c>
      <c r="D49" s="708"/>
      <c r="F49" s="849" t="s">
        <v>944</v>
      </c>
      <c r="H49" s="849" t="s">
        <v>603</v>
      </c>
    </row>
    <row r="50" spans="1:8" ht="17.75" customHeight="1">
      <c r="A50" s="849" t="s">
        <v>951</v>
      </c>
      <c r="B50" s="710"/>
      <c r="C50" s="849" t="s">
        <v>603</v>
      </c>
      <c r="D50" s="708"/>
      <c r="F50" s="849" t="s">
        <v>946</v>
      </c>
      <c r="H50" s="849" t="s">
        <v>603</v>
      </c>
    </row>
    <row r="51" spans="1:8" ht="17.75" customHeight="1">
      <c r="F51" s="849" t="s">
        <v>945</v>
      </c>
      <c r="H51" s="849" t="s">
        <v>603</v>
      </c>
    </row>
    <row r="52" spans="1:8" ht="17.75" customHeight="1"/>
    <row r="53" spans="1:8" ht="17.75" customHeight="1"/>
  </sheetData>
  <mergeCells count="9">
    <mergeCell ref="F39:G39"/>
    <mergeCell ref="H39:I39"/>
    <mergeCell ref="L39:V39"/>
    <mergeCell ref="Q1:T1"/>
    <mergeCell ref="B31:C32"/>
    <mergeCell ref="L33:V33"/>
    <mergeCell ref="F34:G34"/>
    <mergeCell ref="F35:G35"/>
    <mergeCell ref="L38:V38"/>
  </mergeCells>
  <printOptions horizontalCentered="1"/>
  <pageMargins left="0.15748031496062992" right="0" top="0.11811023622047245" bottom="0.15748031496062992" header="0.51181102362204722" footer="0.19685039370078741"/>
  <pageSetup paperSize="9" scale="68" firstPageNumber="4294963191" fitToHeight="2" orientation="landscape"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Z50"/>
  <sheetViews>
    <sheetView topLeftCell="A13" zoomScale="90" zoomScaleNormal="90" zoomScaleSheetLayoutView="115" workbookViewId="0">
      <selection activeCell="L25" sqref="L25"/>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13">
      <c r="N2" s="712"/>
      <c r="O2" s="712"/>
      <c r="Q2" s="712"/>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60"/>
      <c r="I10" s="861"/>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798">
        <v>1</v>
      </c>
      <c r="B19" s="815" t="s">
        <v>661</v>
      </c>
      <c r="C19" s="800" t="str">
        <f>IF(D19="","",VLOOKUP(B19,Data!$B$5:$L$439,2,FALSE))</f>
        <v>VAN1290</v>
      </c>
      <c r="D19" s="862">
        <v>7</v>
      </c>
      <c r="E19" s="817" t="s">
        <v>999</v>
      </c>
      <c r="F19" s="803">
        <f>IF(D19="","",VLOOKUP(B19,Data!$B$5:$L$439,11,FALSE))</f>
        <v>2162.66</v>
      </c>
      <c r="G19" s="804">
        <f t="shared" ref="G19:G26" si="0">IF(D19&gt;0,D19*F19,"-")</f>
        <v>15138.619999999999</v>
      </c>
      <c r="H19" s="805" t="str">
        <f>IF(D19="","",VLOOKUP(B19,Data!$B$5:$D$439,3,FALSE))</f>
        <v>C/T</v>
      </c>
      <c r="I19" s="806" t="str">
        <f>IF(D19="","",VLOOKUP(B19,Data!$B$5:$M$439,12,FALSE))</f>
        <v>Indonesia</v>
      </c>
      <c r="J19" s="622" t="s">
        <v>1023</v>
      </c>
      <c r="K19" s="808">
        <f>IF(D19="","",VLOOKUP(B19,Data!$B$5:$E$439,4,FALSE)*D19)</f>
        <v>1834</v>
      </c>
      <c r="L19" s="809">
        <f>IF(D19="","",VLOOKUP(B19,Data!$B$5:$F$439,5,FALSE)*D19)</f>
        <v>1659</v>
      </c>
      <c r="M19" s="804"/>
      <c r="N19" s="810"/>
      <c r="O19" s="811"/>
      <c r="P19" s="812"/>
      <c r="Q19" s="812"/>
      <c r="R19" s="811"/>
      <c r="S19" s="811"/>
      <c r="T19" s="811"/>
      <c r="U19" s="813">
        <f>IF(D19="","",VLOOKUP(B19,Data!$B$5:$J$439,9,FALSE)*D19)</f>
        <v>10.416</v>
      </c>
      <c r="V19" s="813">
        <f>IF(D19="","",VLOOKUP(B19,Data!$B$5:$J$439,9,FALSE)*D19)</f>
        <v>10.416</v>
      </c>
      <c r="W19" s="708"/>
      <c r="X19" s="708"/>
      <c r="Y19" s="708"/>
      <c r="Z19" s="708"/>
    </row>
    <row r="20" spans="1:26" s="814" customFormat="1" ht="20" customHeight="1">
      <c r="A20" s="798">
        <v>2</v>
      </c>
      <c r="B20" s="815" t="s">
        <v>240</v>
      </c>
      <c r="C20" s="800" t="str">
        <f>IF(D20="","",VLOOKUP(B20,Data!$B$5:$L$439,2,FALSE))</f>
        <v>VFV5520</v>
      </c>
      <c r="D20" s="862">
        <v>6</v>
      </c>
      <c r="E20" s="816"/>
      <c r="F20" s="803">
        <f>IF(D20="","",VLOOKUP(B20,Data!$B$5:$L$439,11,FALSE))</f>
        <v>2589.08</v>
      </c>
      <c r="G20" s="804">
        <f t="shared" si="0"/>
        <v>15534.48</v>
      </c>
      <c r="H20" s="805" t="str">
        <f>IF(D20="","",VLOOKUP(B20,Data!$B$5:$D$439,3,FALSE))</f>
        <v>C/T</v>
      </c>
      <c r="I20" s="806" t="str">
        <f>IF(D20="","",VLOOKUP(B20,Data!$B$5:$M$439,12,FALSE))</f>
        <v>Indonesia</v>
      </c>
      <c r="J20" s="622" t="s">
        <v>1023</v>
      </c>
      <c r="K20" s="808">
        <f>IF(D20="","",VLOOKUP(B20,Data!$B$5:$E$439,4,FALSE)*D20)</f>
        <v>1500</v>
      </c>
      <c r="L20" s="809">
        <f>IF(D20="","",VLOOKUP(B20,Data!$B$5:$F$439,5,FALSE)*D20)</f>
        <v>1422</v>
      </c>
      <c r="M20" s="804"/>
      <c r="N20" s="810"/>
      <c r="O20" s="811"/>
      <c r="P20" s="812"/>
      <c r="Q20" s="812"/>
      <c r="R20" s="811"/>
      <c r="S20" s="811"/>
      <c r="T20" s="811"/>
      <c r="U20" s="813">
        <f>IF(D20="","",VLOOKUP(B20,Data!$B$5:$J$439,9,FALSE)*D20)</f>
        <v>8.0579999999999998</v>
      </c>
      <c r="V20" s="813">
        <f>IF(D20="","",VLOOKUP(B20,Data!$B$5:$J$439,9,FALSE)*D20)</f>
        <v>8.0579999999999998</v>
      </c>
      <c r="W20" s="708"/>
      <c r="X20" s="708"/>
      <c r="Y20" s="708"/>
      <c r="Z20" s="708"/>
    </row>
    <row r="21" spans="1:26" s="814" customFormat="1" ht="20" customHeight="1">
      <c r="A21" s="798">
        <v>3</v>
      </c>
      <c r="B21" s="815" t="s">
        <v>241</v>
      </c>
      <c r="C21" s="800" t="str">
        <f>IF(D21="","",VLOOKUP(B21,Data!$B$5:$L$439,2,FALSE))</f>
        <v>VFV5530</v>
      </c>
      <c r="D21" s="862">
        <v>3</v>
      </c>
      <c r="E21" s="817" t="s">
        <v>526</v>
      </c>
      <c r="F21" s="803">
        <f>IF(D21="","",VLOOKUP(B21,Data!$B$5:$L$439,11,FALSE))</f>
        <v>2589.08</v>
      </c>
      <c r="G21" s="804">
        <f t="shared" si="0"/>
        <v>7767.24</v>
      </c>
      <c r="H21" s="805" t="str">
        <f>IF(D21="","",VLOOKUP(B21,Data!$B$5:$D$439,3,FALSE))</f>
        <v>C/T</v>
      </c>
      <c r="I21" s="806" t="str">
        <f>IF(D21="","",VLOOKUP(B21,Data!$B$5:$M$439,12,FALSE))</f>
        <v>Indonesia</v>
      </c>
      <c r="J21" s="622" t="s">
        <v>1023</v>
      </c>
      <c r="K21" s="808">
        <f>IF(D21="","",VLOOKUP(B21,Data!$B$5:$E$439,4,FALSE)*D21)</f>
        <v>750</v>
      </c>
      <c r="L21" s="809">
        <f>IF(D21="","",VLOOKUP(B21,Data!$B$5:$F$439,5,FALSE)*D21)</f>
        <v>711</v>
      </c>
      <c r="M21" s="804"/>
      <c r="N21" s="810"/>
      <c r="O21" s="811"/>
      <c r="P21" s="812"/>
      <c r="Q21" s="812"/>
      <c r="R21" s="811"/>
      <c r="S21" s="811"/>
      <c r="T21" s="811"/>
      <c r="U21" s="813">
        <f>IF(D21="","",VLOOKUP(B21,Data!$B$5:$J$439,9,FALSE)*D21)</f>
        <v>4.0289999999999999</v>
      </c>
      <c r="V21" s="813">
        <f>IF(D21="","",VLOOKUP(B21,Data!$B$5:$J$439,9,FALSE)*D21)</f>
        <v>4.0289999999999999</v>
      </c>
      <c r="W21" s="708"/>
      <c r="X21" s="708"/>
      <c r="Y21" s="708"/>
      <c r="Z21" s="708"/>
    </row>
    <row r="22" spans="1:26" s="814" customFormat="1" ht="20" customHeight="1">
      <c r="A22" s="798">
        <v>4</v>
      </c>
      <c r="B22" s="815" t="s">
        <v>354</v>
      </c>
      <c r="C22" s="800" t="str">
        <f>IF(D22="","",VLOOKUP(B22,Data!$B$5:$L$439,2,FALSE))</f>
        <v>VFV5540</v>
      </c>
      <c r="D22" s="862">
        <v>3</v>
      </c>
      <c r="E22" s="816"/>
      <c r="F22" s="803">
        <f>IF(D22="","",VLOOKUP(B22,Data!$B$5:$L$439,11,FALSE))</f>
        <v>4274.5</v>
      </c>
      <c r="G22" s="804">
        <f t="shared" si="0"/>
        <v>12823.5</v>
      </c>
      <c r="H22" s="805" t="str">
        <f>IF(D22="","",VLOOKUP(B22,Data!$B$5:$D$439,3,FALSE))</f>
        <v>C/T</v>
      </c>
      <c r="I22" s="806" t="str">
        <f>IF(D22="","",VLOOKUP(B22,Data!$B$5:$M$439,12,FALSE))</f>
        <v>Indonesia</v>
      </c>
      <c r="J22" s="622" t="s">
        <v>1023</v>
      </c>
      <c r="K22" s="808">
        <f>IF(D22="","",VLOOKUP(B22,Data!$B$5:$E$439,4,FALSE)*D22)</f>
        <v>915</v>
      </c>
      <c r="L22" s="809">
        <f>IF(D22="","",VLOOKUP(B22,Data!$B$5:$F$439,5,FALSE)*D22)</f>
        <v>786</v>
      </c>
      <c r="M22" s="804"/>
      <c r="N22" s="810"/>
      <c r="O22" s="811"/>
      <c r="P22" s="812"/>
      <c r="Q22" s="812"/>
      <c r="R22" s="811"/>
      <c r="S22" s="811"/>
      <c r="T22" s="811"/>
      <c r="U22" s="813">
        <f>IF(D22="","",VLOOKUP(B22,Data!$B$5:$J$439,9,FALSE)*D22)</f>
        <v>4.6020000000000003</v>
      </c>
      <c r="V22" s="813">
        <f>IF(D22="","",VLOOKUP(B22,Data!$B$5:$J$439,9,FALSE)*D22)</f>
        <v>4.6020000000000003</v>
      </c>
      <c r="W22" s="708"/>
      <c r="X22" s="708"/>
      <c r="Y22" s="708"/>
      <c r="Z22" s="708"/>
    </row>
    <row r="23" spans="1:26" s="814" customFormat="1" ht="20" customHeight="1">
      <c r="A23" s="798">
        <v>5</v>
      </c>
      <c r="B23" s="815" t="s">
        <v>387</v>
      </c>
      <c r="C23" s="800" t="str">
        <f>IF(D23="","",VLOOKUP(B23,Data!$B$5:$L$439,2,FALSE))</f>
        <v>VFV5560</v>
      </c>
      <c r="D23" s="818">
        <v>2</v>
      </c>
      <c r="E23" s="816" t="s">
        <v>533</v>
      </c>
      <c r="F23" s="803">
        <f>IF(D23="","",VLOOKUP(B23,Data!$B$5:$L$439,11,FALSE))</f>
        <v>4224.12</v>
      </c>
      <c r="G23" s="804">
        <f t="shared" si="0"/>
        <v>8448.24</v>
      </c>
      <c r="H23" s="805" t="str">
        <f>IF(D23="","",VLOOKUP(B23,Data!$B$5:$D$439,3,FALSE))</f>
        <v>C/T</v>
      </c>
      <c r="I23" s="806" t="str">
        <f>IF(D23="","",VLOOKUP(B23,Data!$B$5:$M$439,12,FALSE))</f>
        <v>Indonesia</v>
      </c>
      <c r="J23" s="622" t="s">
        <v>1023</v>
      </c>
      <c r="K23" s="808">
        <f>IF(D23="","",VLOOKUP(B23,Data!$B$5:$E$439,4,FALSE)*D23)</f>
        <v>592</v>
      </c>
      <c r="L23" s="809">
        <f>IF(D23="","",VLOOKUP(B23,Data!$B$5:$F$439,5,FALSE)*D23)</f>
        <v>520</v>
      </c>
      <c r="M23" s="804"/>
      <c r="N23" s="810"/>
      <c r="O23" s="811"/>
      <c r="P23" s="812"/>
      <c r="Q23" s="812"/>
      <c r="R23" s="811"/>
      <c r="S23" s="811"/>
      <c r="T23" s="811"/>
      <c r="U23" s="813">
        <f>IF(D23="","",VLOOKUP(B23,Data!$B$5:$J$439,9,FALSE)*D23)</f>
        <v>3.0680000000000001</v>
      </c>
      <c r="V23" s="813">
        <f>IF(D23="","",VLOOKUP(B23,Data!$B$5:$J$439,9,FALSE)*D23)</f>
        <v>3.0680000000000001</v>
      </c>
      <c r="W23" s="708"/>
      <c r="X23" s="708"/>
      <c r="Y23" s="708"/>
      <c r="Z23" s="708"/>
    </row>
    <row r="24" spans="1:26" s="814" customFormat="1" ht="20" customHeight="1">
      <c r="A24" s="798">
        <v>6</v>
      </c>
      <c r="B24" s="815" t="s">
        <v>389</v>
      </c>
      <c r="C24" s="800" t="str">
        <f>IF(D24="","",VLOOKUP(B24,Data!$B$5:$L$439,2,FALSE))</f>
        <v>VFV5570</v>
      </c>
      <c r="D24" s="818">
        <v>1</v>
      </c>
      <c r="E24" s="802"/>
      <c r="F24" s="803">
        <f>IF(D24="","",VLOOKUP(B24,Data!$B$5:$L$439,11,FALSE))</f>
        <v>4224.12</v>
      </c>
      <c r="G24" s="804">
        <f t="shared" si="0"/>
        <v>4224.12</v>
      </c>
      <c r="H24" s="805" t="str">
        <f>IF(D24="","",VLOOKUP(B24,Data!$B$5:$D$439,3,FALSE))</f>
        <v>C/T</v>
      </c>
      <c r="I24" s="806" t="str">
        <f>IF(D24="","",VLOOKUP(B24,Data!$B$5:$M$439,12,FALSE))</f>
        <v>Indonesia</v>
      </c>
      <c r="J24" s="622" t="s">
        <v>1023</v>
      </c>
      <c r="K24" s="808">
        <f>IF(D24="","",VLOOKUP(B24,Data!$B$5:$E$439,4,FALSE)*D24)</f>
        <v>296</v>
      </c>
      <c r="L24" s="809">
        <f>IF(D24="","",VLOOKUP(B24,Data!$B$5:$F$439,5,FALSE)*D24)</f>
        <v>260</v>
      </c>
      <c r="M24" s="804"/>
      <c r="N24" s="810"/>
      <c r="O24" s="811"/>
      <c r="P24" s="812"/>
      <c r="Q24" s="812"/>
      <c r="R24" s="811"/>
      <c r="S24" s="811"/>
      <c r="T24" s="811"/>
      <c r="U24" s="813">
        <f>IF(D24="","",VLOOKUP(B24,Data!$B$5:$J$439,9,FALSE)*D24)</f>
        <v>1.534</v>
      </c>
      <c r="V24" s="813">
        <f>IF(D24="","",VLOOKUP(B24,Data!$B$5:$J$439,9,FALSE)*D24)</f>
        <v>1.534</v>
      </c>
      <c r="W24" s="708"/>
      <c r="X24" s="708"/>
      <c r="Y24" s="708"/>
      <c r="Z24" s="708"/>
    </row>
    <row r="25" spans="1:26" s="814" customFormat="1" ht="20" customHeight="1">
      <c r="A25" s="798">
        <v>7</v>
      </c>
      <c r="B25" s="815" t="s">
        <v>400</v>
      </c>
      <c r="C25" s="800" t="str">
        <f>IF(D25="","",VLOOKUP(B25,Data!$B$5:$L$439,2,FALSE))</f>
        <v>VFV5590</v>
      </c>
      <c r="D25" s="818">
        <v>1</v>
      </c>
      <c r="E25" s="802"/>
      <c r="F25" s="803">
        <f>IF(D25="","",VLOOKUP(B25,Data!$B$5:$L$439,11,FALSE))</f>
        <v>4347.5600000000004</v>
      </c>
      <c r="G25" s="804">
        <f t="shared" si="0"/>
        <v>4347.5600000000004</v>
      </c>
      <c r="H25" s="805" t="str">
        <f>IF(D25="","",VLOOKUP(B25,Data!$B$5:$D$439,3,FALSE))</f>
        <v>C/T</v>
      </c>
      <c r="I25" s="806" t="str">
        <f>IF(D25="","",VLOOKUP(B25,Data!$B$5:$M$439,12,FALSE))</f>
        <v>Indonesia</v>
      </c>
      <c r="J25" s="622" t="s">
        <v>1023</v>
      </c>
      <c r="K25" s="808">
        <f>IF(D25="","",VLOOKUP(B25,Data!$B$5:$E$439,4,FALSE)*D25)</f>
        <v>318</v>
      </c>
      <c r="L25" s="809">
        <f>IF(D25="","",VLOOKUP(B25,Data!$B$5:$F$439,5,FALSE)*D25)</f>
        <v>282</v>
      </c>
      <c r="M25" s="804"/>
      <c r="N25" s="810"/>
      <c r="O25" s="811"/>
      <c r="P25" s="812"/>
      <c r="Q25" s="812"/>
      <c r="R25" s="811"/>
      <c r="S25" s="811"/>
      <c r="T25" s="811"/>
      <c r="U25" s="813">
        <f>IF(D25="","",VLOOKUP(B25,Data!$B$5:$J$439,9,FALSE)*D25)</f>
        <v>1.806</v>
      </c>
      <c r="V25" s="813">
        <f>IF(D25="","",VLOOKUP(B25,Data!$B$5:$J$439,9,FALSE)*D25)</f>
        <v>1.806</v>
      </c>
      <c r="W25" s="708"/>
      <c r="X25" s="708"/>
      <c r="Y25" s="708"/>
      <c r="Z25" s="708"/>
    </row>
    <row r="26" spans="1:26" s="814" customFormat="1" ht="20" customHeight="1">
      <c r="A26" s="798"/>
      <c r="B26" s="815"/>
      <c r="C26" s="800" t="str">
        <f>IF(D26="","",VLOOKUP(B26,Data!$B$5:$L$439,2,FALSE))</f>
        <v/>
      </c>
      <c r="D26" s="818"/>
      <c r="E26" s="802"/>
      <c r="F26" s="803" t="str">
        <f>IF(D26="","",VLOOKUP(B26,Data!$B$5:$L$439,11,FALSE))</f>
        <v/>
      </c>
      <c r="G26" s="804" t="str">
        <f t="shared" si="0"/>
        <v>-</v>
      </c>
      <c r="H26" s="805" t="str">
        <f>IF(D26="","",VLOOKUP(B26,Data!$B$5:$D$439,3,FALSE))</f>
        <v/>
      </c>
      <c r="I26" s="806" t="str">
        <f>IF(D26="","",VLOOKUP(B26,Data!$B$5:$M$439,12,FALSE))</f>
        <v/>
      </c>
      <c r="J26" s="807"/>
      <c r="K26" s="808" t="str">
        <f>IF(D26="","",VLOOKUP(B26,Data!$B$5:$E$439,4,FALSE)*D26)</f>
        <v/>
      </c>
      <c r="L26" s="809" t="str">
        <f>IF(D26="","",VLOOKUP(B26,Data!$B$5:$F$439,5,FALSE)*D26)</f>
        <v/>
      </c>
      <c r="M26" s="804"/>
      <c r="N26" s="810"/>
      <c r="O26" s="811"/>
      <c r="P26" s="812"/>
      <c r="Q26" s="812"/>
      <c r="R26" s="811"/>
      <c r="S26" s="811"/>
      <c r="T26" s="811"/>
      <c r="U26" s="813" t="str">
        <f>IF(D26="","",VLOOKUP(B26,Data!$B$5:$J$439,9,FALSE)*D26)</f>
        <v/>
      </c>
      <c r="V26" s="813" t="str">
        <f>IF(D26="","",VLOOKUP(B26,Data!$B$5:$J$439,9,FALSE)*D26)</f>
        <v/>
      </c>
      <c r="W26" s="708"/>
      <c r="X26" s="708"/>
      <c r="Y26" s="708"/>
      <c r="Z26" s="708"/>
    </row>
    <row r="27" spans="1:26" s="814" customFormat="1" ht="23" customHeight="1">
      <c r="A27" s="798"/>
      <c r="B27" s="819"/>
      <c r="C27" s="809" t="str">
        <f>IF(D27="","",VLOOKUP(B27,Data!$B$5:$L$439,2,FALSE))</f>
        <v/>
      </c>
      <c r="D27" s="818"/>
      <c r="E27" s="820"/>
      <c r="F27" s="821"/>
      <c r="G27" s="821"/>
      <c r="H27" s="821"/>
      <c r="I27" s="820"/>
      <c r="J27" s="820"/>
      <c r="K27" s="821"/>
      <c r="L27" s="821"/>
      <c r="M27" s="821"/>
      <c r="N27" s="822"/>
      <c r="O27" s="823"/>
      <c r="P27" s="824"/>
      <c r="Q27" s="823"/>
      <c r="R27" s="823"/>
      <c r="S27" s="824"/>
      <c r="T27" s="825"/>
      <c r="U27" s="824"/>
      <c r="V27" s="826"/>
      <c r="Y27" s="708"/>
    </row>
    <row r="28" spans="1:26" s="814" customFormat="1" ht="20" customHeight="1">
      <c r="A28" s="798"/>
      <c r="B28" s="1066"/>
      <c r="C28" s="1067"/>
      <c r="D28" s="827">
        <f>SUM(D18:D26)</f>
        <v>23</v>
      </c>
      <c r="E28" s="828"/>
      <c r="F28" s="829"/>
      <c r="G28" s="829">
        <f>SUM(G18:G27)</f>
        <v>68283.759999999995</v>
      </c>
      <c r="H28" s="820"/>
      <c r="I28" s="820"/>
      <c r="J28" s="820"/>
      <c r="K28" s="829">
        <f>SUM(K18:K26)</f>
        <v>6205</v>
      </c>
      <c r="L28" s="829">
        <f>SUM(L18:L26)</f>
        <v>5640</v>
      </c>
      <c r="M28" s="829"/>
      <c r="N28" s="829"/>
      <c r="O28" s="829">
        <f>SUM(O16:O27)</f>
        <v>0</v>
      </c>
      <c r="P28" s="829"/>
      <c r="Q28" s="829"/>
      <c r="R28" s="829"/>
      <c r="S28" s="829"/>
      <c r="T28" s="829"/>
      <c r="U28" s="829"/>
      <c r="V28" s="830">
        <f>SUM(V18:V26)</f>
        <v>33.512999999999998</v>
      </c>
      <c r="Y28" s="708"/>
    </row>
    <row r="29" spans="1:26" ht="20" customHeight="1">
      <c r="A29" s="798"/>
      <c r="B29" s="1068"/>
      <c r="C29" s="1069"/>
      <c r="D29" s="831"/>
      <c r="E29" s="754"/>
      <c r="F29" s="832" t="s">
        <v>534</v>
      </c>
      <c r="G29" s="758"/>
      <c r="H29" s="833"/>
      <c r="I29" s="833"/>
      <c r="J29" s="833"/>
      <c r="K29" s="834"/>
      <c r="L29" s="758"/>
      <c r="M29" s="756"/>
      <c r="N29" s="755"/>
      <c r="O29" s="755"/>
      <c r="P29" s="755"/>
      <c r="Q29" s="755"/>
      <c r="R29" s="755"/>
      <c r="S29" s="755"/>
      <c r="T29" s="756"/>
      <c r="U29" s="756"/>
      <c r="V29" s="760"/>
    </row>
    <row r="30" spans="1:26" ht="13">
      <c r="A30" s="721" t="s">
        <v>527</v>
      </c>
      <c r="B30" s="722"/>
      <c r="C30" s="835"/>
      <c r="D30" s="836" t="s">
        <v>82</v>
      </c>
      <c r="E30" s="744"/>
      <c r="F30" s="725" t="s">
        <v>83</v>
      </c>
      <c r="G30" s="837"/>
      <c r="H30" s="772" t="s">
        <v>84</v>
      </c>
      <c r="I30" s="838"/>
      <c r="J30" s="743" t="s">
        <v>85</v>
      </c>
      <c r="K30" s="743"/>
      <c r="L30" s="1070" t="s">
        <v>86</v>
      </c>
      <c r="M30" s="1071"/>
      <c r="N30" s="1071"/>
      <c r="O30" s="1071"/>
      <c r="P30" s="1071"/>
      <c r="Q30" s="1071"/>
      <c r="R30" s="1071"/>
      <c r="S30" s="1071"/>
      <c r="T30" s="1071"/>
      <c r="U30" s="1071"/>
      <c r="V30" s="1072"/>
    </row>
    <row r="31" spans="1:26" ht="13">
      <c r="A31" s="731" t="s">
        <v>528</v>
      </c>
      <c r="C31" s="839"/>
      <c r="D31" s="709" t="s">
        <v>88</v>
      </c>
      <c r="F31" s="1073"/>
      <c r="G31" s="1074"/>
      <c r="H31" s="731" t="s">
        <v>89</v>
      </c>
      <c r="I31" s="840"/>
      <c r="J31" s="746" t="s">
        <v>90</v>
      </c>
      <c r="K31" s="746"/>
      <c r="L31" s="741"/>
      <c r="V31" s="747"/>
    </row>
    <row r="32" spans="1:26">
      <c r="A32" s="731" t="s">
        <v>529</v>
      </c>
      <c r="C32" s="732"/>
      <c r="F32" s="1073"/>
      <c r="G32" s="1074"/>
      <c r="H32" s="731"/>
      <c r="I32" s="840"/>
      <c r="J32" s="746" t="s">
        <v>94</v>
      </c>
      <c r="K32" s="746"/>
      <c r="L32" s="741"/>
      <c r="V32" s="747"/>
    </row>
    <row r="33" spans="1:22">
      <c r="A33" s="754"/>
      <c r="B33" s="755"/>
      <c r="C33" s="841"/>
      <c r="D33" s="709" t="s">
        <v>95</v>
      </c>
      <c r="F33" s="842"/>
      <c r="G33" s="843"/>
      <c r="H33" s="731" t="s">
        <v>96</v>
      </c>
      <c r="I33" s="840"/>
      <c r="J33" s="746"/>
      <c r="K33" s="746"/>
      <c r="L33" s="741"/>
      <c r="V33" s="747"/>
    </row>
    <row r="34" spans="1:22" ht="13">
      <c r="A34" s="721" t="s">
        <v>97</v>
      </c>
      <c r="B34" s="744"/>
      <c r="C34" s="723"/>
      <c r="D34" s="709" t="s">
        <v>98</v>
      </c>
      <c r="F34" s="844" t="s">
        <v>99</v>
      </c>
      <c r="G34" s="845"/>
      <c r="H34" s="731" t="s">
        <v>89</v>
      </c>
      <c r="I34" s="840"/>
      <c r="J34" s="746" t="s">
        <v>100</v>
      </c>
      <c r="K34" s="746"/>
      <c r="L34" s="741"/>
      <c r="V34" s="747"/>
    </row>
    <row r="35" spans="1:22" ht="13">
      <c r="A35" s="731" t="s">
        <v>552</v>
      </c>
      <c r="C35" s="732"/>
      <c r="D35" s="709" t="s">
        <v>101</v>
      </c>
      <c r="F35" s="846"/>
      <c r="G35" s="847"/>
      <c r="H35" s="731" t="s">
        <v>102</v>
      </c>
      <c r="I35" s="840"/>
      <c r="J35" s="746" t="s">
        <v>530</v>
      </c>
      <c r="K35" s="746"/>
      <c r="L35" s="1075" t="s">
        <v>104</v>
      </c>
      <c r="M35" s="1076"/>
      <c r="N35" s="1076"/>
      <c r="O35" s="1076"/>
      <c r="P35" s="1076"/>
      <c r="Q35" s="1076"/>
      <c r="R35" s="1076"/>
      <c r="S35" s="1076"/>
      <c r="T35" s="1076"/>
      <c r="U35" s="1076"/>
      <c r="V35" s="1077"/>
    </row>
    <row r="36" spans="1:22">
      <c r="A36" s="754"/>
      <c r="B36" s="755"/>
      <c r="C36" s="756"/>
      <c r="D36" s="848"/>
      <c r="E36" s="755"/>
      <c r="F36" s="1046" t="s">
        <v>1042</v>
      </c>
      <c r="G36" s="1047"/>
      <c r="H36" s="1046" t="s">
        <v>1041</v>
      </c>
      <c r="I36" s="1047"/>
      <c r="J36" s="759" t="s">
        <v>105</v>
      </c>
      <c r="K36" s="759"/>
      <c r="L36" s="1062" t="s">
        <v>106</v>
      </c>
      <c r="M36" s="1063"/>
      <c r="N36" s="1063"/>
      <c r="O36" s="1063"/>
      <c r="P36" s="1063"/>
      <c r="Q36" s="1063"/>
      <c r="R36" s="1063"/>
      <c r="S36" s="1063"/>
      <c r="T36" s="1063"/>
      <c r="U36" s="1063"/>
      <c r="V36" s="1064"/>
    </row>
    <row r="42" spans="1:22" ht="34" customHeight="1"/>
    <row r="43" spans="1:22" ht="23.25" customHeight="1">
      <c r="A43" s="849" t="s">
        <v>947</v>
      </c>
      <c r="B43" s="710"/>
      <c r="C43" s="849" t="s">
        <v>603</v>
      </c>
      <c r="D43" s="708"/>
      <c r="F43" s="849" t="s">
        <v>941</v>
      </c>
      <c r="H43" s="849" t="s">
        <v>603</v>
      </c>
    </row>
    <row r="44" spans="1:22" ht="20">
      <c r="A44" s="849" t="s">
        <v>948</v>
      </c>
      <c r="B44" s="710"/>
      <c r="C44" s="849" t="s">
        <v>1043</v>
      </c>
      <c r="D44" s="708"/>
      <c r="F44" s="849" t="s">
        <v>942</v>
      </c>
      <c r="H44" s="849" t="s">
        <v>952</v>
      </c>
    </row>
    <row r="45" spans="1:22" ht="20">
      <c r="A45" s="849" t="s">
        <v>949</v>
      </c>
      <c r="B45" s="710"/>
      <c r="C45" s="849" t="s">
        <v>1044</v>
      </c>
      <c r="D45" s="708"/>
      <c r="F45" s="849" t="s">
        <v>943</v>
      </c>
      <c r="H45" s="849" t="s">
        <v>603</v>
      </c>
    </row>
    <row r="46" spans="1:22" ht="17.75" customHeight="1">
      <c r="A46" s="849" t="s">
        <v>950</v>
      </c>
      <c r="B46" s="710"/>
      <c r="C46" s="849" t="s">
        <v>603</v>
      </c>
      <c r="D46" s="708"/>
      <c r="F46" s="849" t="s">
        <v>944</v>
      </c>
      <c r="H46" s="849" t="s">
        <v>603</v>
      </c>
    </row>
    <row r="47" spans="1:22" ht="17.75" customHeight="1">
      <c r="A47" s="849" t="s">
        <v>951</v>
      </c>
      <c r="B47" s="710"/>
      <c r="C47" s="849" t="s">
        <v>603</v>
      </c>
      <c r="D47" s="708"/>
      <c r="F47" s="849" t="s">
        <v>946</v>
      </c>
      <c r="H47" s="849" t="s">
        <v>603</v>
      </c>
    </row>
    <row r="48" spans="1:22" ht="17.75" customHeight="1">
      <c r="F48" s="849" t="s">
        <v>945</v>
      </c>
      <c r="H48" s="849" t="s">
        <v>603</v>
      </c>
    </row>
    <row r="49" ht="17.75" customHeight="1"/>
    <row r="50" ht="17.75" customHeight="1"/>
  </sheetData>
  <mergeCells count="9">
    <mergeCell ref="F36:G36"/>
    <mergeCell ref="H36:I36"/>
    <mergeCell ref="L36:V36"/>
    <mergeCell ref="Q1:T1"/>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Z51"/>
  <sheetViews>
    <sheetView topLeftCell="A13" zoomScale="70" zoomScaleNormal="70" zoomScaleSheetLayoutView="115" workbookViewId="0">
      <selection activeCell="L25" sqref="L25"/>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t="s">
        <v>1052</v>
      </c>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65"/>
      <c r="I10" s="866"/>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798">
        <v>1</v>
      </c>
      <c r="B19" s="877" t="s">
        <v>661</v>
      </c>
      <c r="C19" s="800" t="str">
        <f>IF(D19="","",VLOOKUP(B19,Data!$B$5:$L$439,2,FALSE))</f>
        <v>VAN1290</v>
      </c>
      <c r="D19" s="875">
        <v>5</v>
      </c>
      <c r="E19" s="817" t="s">
        <v>999</v>
      </c>
      <c r="F19" s="803">
        <f>IF(D19="","",VLOOKUP(B19,Data!$B$5:$L$439,11,FALSE))</f>
        <v>2162.66</v>
      </c>
      <c r="G19" s="804">
        <f t="shared" ref="G19:G28" si="0">IF(D19&gt;0,D19*F19,"-")</f>
        <v>10813.3</v>
      </c>
      <c r="H19" s="805" t="str">
        <f>IF(D19="","",VLOOKUP(B19,Data!$B$5:$D$439,3,FALSE))</f>
        <v>C/T</v>
      </c>
      <c r="I19" s="806" t="str">
        <f>IF(D19="","",VLOOKUP(B19,Data!$B$5:$M$439,12,FALSE))</f>
        <v>Indonesia</v>
      </c>
      <c r="J19" s="622" t="s">
        <v>1023</v>
      </c>
      <c r="K19" s="808">
        <f>IF(D19="","",VLOOKUP(B19,Data!$B$5:$E$439,4,FALSE)*D19)</f>
        <v>1310</v>
      </c>
      <c r="L19" s="809">
        <f>IF(D19="","",VLOOKUP(B19,Data!$B$5:$F$439,5,FALSE)*D19)</f>
        <v>1185</v>
      </c>
      <c r="M19" s="804"/>
      <c r="N19" s="810"/>
      <c r="O19" s="811"/>
      <c r="P19" s="812"/>
      <c r="Q19" s="812"/>
      <c r="R19" s="811"/>
      <c r="S19" s="811"/>
      <c r="T19" s="811"/>
      <c r="U19" s="813">
        <f>IF(D19="","",VLOOKUP(B19,Data!$B$5:$J$439,9,FALSE)*D19)</f>
        <v>7.4399999999999995</v>
      </c>
      <c r="V19" s="813">
        <f>IF(D19="","",VLOOKUP(B19,Data!$B$5:$J$439,9,FALSE)*D19)</f>
        <v>7.4399999999999995</v>
      </c>
      <c r="W19" s="708"/>
      <c r="X19" s="708"/>
      <c r="Y19" s="708"/>
      <c r="Z19" s="708"/>
    </row>
    <row r="20" spans="1:26" s="814" customFormat="1" ht="20" customHeight="1">
      <c r="A20" s="798">
        <v>2</v>
      </c>
      <c r="B20" s="877" t="s">
        <v>240</v>
      </c>
      <c r="C20" s="800" t="str">
        <f>IF(D20="","",VLOOKUP(B20,Data!$B$5:$L$439,2,FALSE))</f>
        <v>VFV5520</v>
      </c>
      <c r="D20" s="875">
        <v>10</v>
      </c>
      <c r="E20" s="816"/>
      <c r="F20" s="803">
        <f>IF(D20="","",VLOOKUP(B20,Data!$B$5:$L$439,11,FALSE))</f>
        <v>2589.08</v>
      </c>
      <c r="G20" s="804">
        <f t="shared" si="0"/>
        <v>25890.799999999999</v>
      </c>
      <c r="H20" s="805" t="str">
        <f>IF(D20="","",VLOOKUP(B20,Data!$B$5:$D$439,3,FALSE))</f>
        <v>C/T</v>
      </c>
      <c r="I20" s="806" t="str">
        <f>IF(D20="","",VLOOKUP(B20,Data!$B$5:$M$439,12,FALSE))</f>
        <v>Indonesia</v>
      </c>
      <c r="J20" s="622" t="s">
        <v>1023</v>
      </c>
      <c r="K20" s="808">
        <f>IF(D20="","",VLOOKUP(B20,Data!$B$5:$E$439,4,FALSE)*D20)</f>
        <v>2500</v>
      </c>
      <c r="L20" s="809">
        <f>IF(D20="","",VLOOKUP(B20,Data!$B$5:$F$439,5,FALSE)*D20)</f>
        <v>2370</v>
      </c>
      <c r="M20" s="804"/>
      <c r="N20" s="810"/>
      <c r="O20" s="811"/>
      <c r="P20" s="812"/>
      <c r="Q20" s="812"/>
      <c r="R20" s="811"/>
      <c r="S20" s="811"/>
      <c r="T20" s="811"/>
      <c r="U20" s="813">
        <f>IF(D20="","",VLOOKUP(B20,Data!$B$5:$J$439,9,FALSE)*D20)</f>
        <v>13.43</v>
      </c>
      <c r="V20" s="813">
        <f>IF(D20="","",VLOOKUP(B20,Data!$B$5:$J$439,9,FALSE)*D20)</f>
        <v>13.43</v>
      </c>
      <c r="W20" s="708"/>
      <c r="X20" s="708"/>
      <c r="Y20" s="708"/>
      <c r="Z20" s="708"/>
    </row>
    <row r="21" spans="1:26" s="814" customFormat="1" ht="20" customHeight="1">
      <c r="A21" s="798">
        <v>3</v>
      </c>
      <c r="B21" s="877" t="s">
        <v>241</v>
      </c>
      <c r="C21" s="800" t="str">
        <f>IF(D21="","",VLOOKUP(B21,Data!$B$5:$L$439,2,FALSE))</f>
        <v>VFV5530</v>
      </c>
      <c r="D21" s="875">
        <v>9</v>
      </c>
      <c r="E21" s="817" t="s">
        <v>526</v>
      </c>
      <c r="F21" s="803">
        <f>IF(D21="","",VLOOKUP(B21,Data!$B$5:$L$439,11,FALSE))</f>
        <v>2589.08</v>
      </c>
      <c r="G21" s="804">
        <f t="shared" si="0"/>
        <v>23301.72</v>
      </c>
      <c r="H21" s="805" t="str">
        <f>IF(D21="","",VLOOKUP(B21,Data!$B$5:$D$439,3,FALSE))</f>
        <v>C/T</v>
      </c>
      <c r="I21" s="806" t="str">
        <f>IF(D21="","",VLOOKUP(B21,Data!$B$5:$M$439,12,FALSE))</f>
        <v>Indonesia</v>
      </c>
      <c r="J21" s="622" t="s">
        <v>1023</v>
      </c>
      <c r="K21" s="808">
        <f>IF(D21="","",VLOOKUP(B21,Data!$B$5:$E$439,4,FALSE)*D21)</f>
        <v>2250</v>
      </c>
      <c r="L21" s="809">
        <f>IF(D21="","",VLOOKUP(B21,Data!$B$5:$F$439,5,FALSE)*D21)</f>
        <v>2133</v>
      </c>
      <c r="M21" s="804"/>
      <c r="N21" s="810"/>
      <c r="O21" s="811"/>
      <c r="P21" s="812"/>
      <c r="Q21" s="812"/>
      <c r="R21" s="811"/>
      <c r="S21" s="811"/>
      <c r="T21" s="811"/>
      <c r="U21" s="813">
        <f>IF(D21="","",VLOOKUP(B21,Data!$B$5:$J$439,9,FALSE)*D21)</f>
        <v>12.087</v>
      </c>
      <c r="V21" s="813">
        <f>IF(D21="","",VLOOKUP(B21,Data!$B$5:$J$439,9,FALSE)*D21)</f>
        <v>12.087</v>
      </c>
      <c r="W21" s="708"/>
      <c r="X21" s="708"/>
      <c r="Y21" s="708"/>
      <c r="Z21" s="708"/>
    </row>
    <row r="22" spans="1:26" s="814" customFormat="1" ht="20" customHeight="1">
      <c r="A22" s="798"/>
      <c r="B22" s="876" t="s">
        <v>1049</v>
      </c>
      <c r="C22" s="800"/>
      <c r="D22" s="875"/>
      <c r="E22" s="816"/>
      <c r="F22" s="803"/>
      <c r="G22" s="804"/>
      <c r="H22" s="805"/>
      <c r="I22" s="806"/>
      <c r="J22" s="622"/>
      <c r="K22" s="808"/>
      <c r="L22" s="809"/>
      <c r="M22" s="804"/>
      <c r="N22" s="810"/>
      <c r="O22" s="811"/>
      <c r="P22" s="812"/>
      <c r="Q22" s="812"/>
      <c r="R22" s="811"/>
      <c r="S22" s="811"/>
      <c r="T22" s="811"/>
      <c r="U22" s="813"/>
      <c r="V22" s="813"/>
      <c r="W22" s="708"/>
      <c r="X22" s="708"/>
      <c r="Y22" s="708"/>
      <c r="Z22" s="708"/>
    </row>
    <row r="23" spans="1:26" s="814" customFormat="1" ht="20" customHeight="1">
      <c r="A23" s="798">
        <v>4</v>
      </c>
      <c r="B23" s="877" t="s">
        <v>660</v>
      </c>
      <c r="C23" s="800" t="str">
        <f>IF(D23="","",VLOOKUP(B23,Data!$B$5:$L$439,2,FALSE))</f>
        <v>VAN1280</v>
      </c>
      <c r="D23" s="875">
        <v>12</v>
      </c>
      <c r="E23" s="816" t="s">
        <v>1051</v>
      </c>
      <c r="F23" s="803">
        <f>IF(D23="","",VLOOKUP(B23,Data!$B$5:$L$439,11,FALSE))</f>
        <v>2162.66</v>
      </c>
      <c r="G23" s="804">
        <f t="shared" si="0"/>
        <v>25951.919999999998</v>
      </c>
      <c r="H23" s="805" t="str">
        <f>IF(D23="","",VLOOKUP(B23,Data!$B$5:$D$439,3,FALSE))</f>
        <v>C/T</v>
      </c>
      <c r="I23" s="806" t="str">
        <f>IF(D23="","",VLOOKUP(B23,Data!$B$5:$M$439,12,FALSE))</f>
        <v>Indonesia</v>
      </c>
      <c r="J23" s="622" t="s">
        <v>1050</v>
      </c>
      <c r="K23" s="808">
        <f>IF(D23="","",VLOOKUP(B23,Data!$B$5:$E$439,4,FALSE)*D23)</f>
        <v>3144</v>
      </c>
      <c r="L23" s="809">
        <f>IF(D23="","",VLOOKUP(B23,Data!$B$5:$F$439,5,FALSE)*D23)</f>
        <v>2844</v>
      </c>
      <c r="M23" s="804"/>
      <c r="N23" s="810"/>
      <c r="O23" s="811"/>
      <c r="P23" s="812"/>
      <c r="Q23" s="812"/>
      <c r="R23" s="811"/>
      <c r="S23" s="811"/>
      <c r="T23" s="811"/>
      <c r="U23" s="813">
        <f>IF(D23="","",VLOOKUP(B23,Data!$B$5:$J$439,9,FALSE)*D23)</f>
        <v>17.856000000000002</v>
      </c>
      <c r="V23" s="813">
        <f>IF(D23="","",VLOOKUP(B23,Data!$B$5:$J$439,9,FALSE)*D23)</f>
        <v>17.856000000000002</v>
      </c>
      <c r="W23" s="708"/>
      <c r="X23" s="708"/>
      <c r="Y23" s="708"/>
      <c r="Z23" s="708"/>
    </row>
    <row r="24" spans="1:26" s="814" customFormat="1" ht="20" customHeight="1">
      <c r="A24" s="798">
        <v>5</v>
      </c>
      <c r="B24" s="877" t="s">
        <v>661</v>
      </c>
      <c r="C24" s="800" t="str">
        <f>IF(D24="","",VLOOKUP(B24,Data!$B$5:$L$439,2,FALSE))</f>
        <v>VAN1290</v>
      </c>
      <c r="D24" s="875">
        <v>5</v>
      </c>
      <c r="E24" s="802"/>
      <c r="F24" s="803">
        <f>IF(D24="","",VLOOKUP(B24,Data!$B$5:$L$439,11,FALSE))</f>
        <v>2162.66</v>
      </c>
      <c r="G24" s="804">
        <f t="shared" si="0"/>
        <v>10813.3</v>
      </c>
      <c r="H24" s="805" t="str">
        <f>IF(D24="","",VLOOKUP(B24,Data!$B$5:$D$439,3,FALSE))</f>
        <v>C/T</v>
      </c>
      <c r="I24" s="806" t="str">
        <f>IF(D24="","",VLOOKUP(B24,Data!$B$5:$M$439,12,FALSE))</f>
        <v>Indonesia</v>
      </c>
      <c r="J24" s="622" t="s">
        <v>1050</v>
      </c>
      <c r="K24" s="808">
        <f>IF(D24="","",VLOOKUP(B24,Data!$B$5:$E$439,4,FALSE)*D24)</f>
        <v>1310</v>
      </c>
      <c r="L24" s="809">
        <f>IF(D24="","",VLOOKUP(B24,Data!$B$5:$F$439,5,FALSE)*D24)</f>
        <v>1185</v>
      </c>
      <c r="M24" s="804"/>
      <c r="N24" s="810"/>
      <c r="O24" s="811"/>
      <c r="P24" s="812"/>
      <c r="Q24" s="812"/>
      <c r="R24" s="811"/>
      <c r="S24" s="811"/>
      <c r="T24" s="811"/>
      <c r="U24" s="813">
        <f>IF(D24="","",VLOOKUP(B24,Data!$B$5:$J$439,9,FALSE)*D24)</f>
        <v>7.4399999999999995</v>
      </c>
      <c r="V24" s="813">
        <f>IF(D24="","",VLOOKUP(B24,Data!$B$5:$J$439,9,FALSE)*D24)</f>
        <v>7.4399999999999995</v>
      </c>
      <c r="W24" s="708"/>
      <c r="X24" s="708"/>
      <c r="Y24" s="708"/>
      <c r="Z24" s="708"/>
    </row>
    <row r="25" spans="1:26" s="814" customFormat="1" ht="20" customHeight="1">
      <c r="A25" s="798">
        <v>6</v>
      </c>
      <c r="B25" s="878" t="s">
        <v>747</v>
      </c>
      <c r="C25" s="800" t="str">
        <f>IF(D25="","",VLOOKUP(B25,Data!$B$5:$L$439,2,FALSE))</f>
        <v>VAR8140</v>
      </c>
      <c r="D25" s="875">
        <v>4</v>
      </c>
      <c r="E25" s="802"/>
      <c r="F25" s="803">
        <f>IF(D25="","",VLOOKUP(B25,Data!$B$5:$L$439,11,FALSE))</f>
        <v>2209.64</v>
      </c>
      <c r="G25" s="804">
        <f>IF(D25&gt;0,D25*F25,"-")</f>
        <v>8838.56</v>
      </c>
      <c r="H25" s="805" t="str">
        <f>IF(D25="","",VLOOKUP(B25,Data!$B$5:$D$439,3,FALSE))</f>
        <v>C/T</v>
      </c>
      <c r="I25" s="806" t="str">
        <f>IF(D25="","",VLOOKUP(B25,Data!$B$5:$M$439,12,FALSE))</f>
        <v>Indonesia</v>
      </c>
      <c r="J25" s="622" t="s">
        <v>1050</v>
      </c>
      <c r="K25" s="808">
        <f>IF(D25="","",VLOOKUP(B25,Data!$B$5:$E$439,4,FALSE)*D25)</f>
        <v>952</v>
      </c>
      <c r="L25" s="809">
        <f>IF(D25="","",VLOOKUP(B25,Data!$B$5:$F$439,5,FALSE)*D25)</f>
        <v>864</v>
      </c>
      <c r="M25" s="804"/>
      <c r="N25" s="810"/>
      <c r="O25" s="811"/>
      <c r="P25" s="812"/>
      <c r="Q25" s="812"/>
      <c r="R25" s="811"/>
      <c r="S25" s="811"/>
      <c r="T25" s="811"/>
      <c r="U25" s="813">
        <f>IF(D25="","",VLOOKUP(B25,Data!$B$5:$J$439,9,FALSE)*D25)</f>
        <v>5.2560000000000002</v>
      </c>
      <c r="V25" s="813">
        <f>IF(D25="","",VLOOKUP(B25,Data!$B$5:$J$439,9,FALSE)*D25)</f>
        <v>5.2560000000000002</v>
      </c>
      <c r="W25" s="708"/>
      <c r="X25" s="708"/>
      <c r="Y25" s="708"/>
      <c r="Z25" s="708"/>
    </row>
    <row r="26" spans="1:26" s="814" customFormat="1" ht="20" customHeight="1">
      <c r="A26" s="798"/>
      <c r="B26" s="878"/>
      <c r="C26" s="800" t="str">
        <f>IF(D26="","",VLOOKUP(B26,Data!$B$5:$L$439,2,FALSE))</f>
        <v/>
      </c>
      <c r="D26" s="875"/>
      <c r="E26" s="802"/>
      <c r="F26" s="803" t="str">
        <f>IF(D26="","",VLOOKUP(B26,Data!$B$5:$L$439,11,FALSE))</f>
        <v/>
      </c>
      <c r="G26" s="804" t="str">
        <f>IF(D26&gt;0,D26*F26,"-")</f>
        <v>-</v>
      </c>
      <c r="H26" s="805" t="str">
        <f>IF(D26="","",VLOOKUP(B26,Data!$B$5:$D$439,3,FALSE))</f>
        <v/>
      </c>
      <c r="I26" s="806" t="str">
        <f>IF(D26="","",VLOOKUP(B26,Data!$B$5:$M$439,12,FALSE))</f>
        <v/>
      </c>
      <c r="J26" s="622"/>
      <c r="K26" s="808" t="str">
        <f>IF(D26="","",VLOOKUP(B26,Data!$B$5:$E$439,4,FALSE)*D26)</f>
        <v/>
      </c>
      <c r="L26" s="809" t="str">
        <f>IF(D26="","",VLOOKUP(B26,Data!$B$5:$F$439,5,FALSE)*D26)</f>
        <v/>
      </c>
      <c r="M26" s="804"/>
      <c r="N26" s="810"/>
      <c r="O26" s="811"/>
      <c r="P26" s="812"/>
      <c r="Q26" s="812"/>
      <c r="R26" s="811"/>
      <c r="S26" s="811"/>
      <c r="T26" s="811"/>
      <c r="U26" s="813" t="str">
        <f>IF(D26="","",VLOOKUP(B26,Data!$B$5:$J$439,9,FALSE)*D26)</f>
        <v/>
      </c>
      <c r="V26" s="813" t="str">
        <f>IF(D26="","",VLOOKUP(B26,Data!$B$5:$J$439,9,FALSE)*D26)</f>
        <v/>
      </c>
      <c r="W26" s="708"/>
      <c r="X26" s="708"/>
      <c r="Y26" s="708"/>
      <c r="Z26" s="708"/>
    </row>
    <row r="27" spans="1:26" s="814" customFormat="1" ht="20" customHeight="1">
      <c r="A27" s="798"/>
      <c r="B27" s="878"/>
      <c r="C27" s="800" t="str">
        <f>IF(D27="","",VLOOKUP(B27,Data!$B$5:$L$439,2,FALSE))</f>
        <v/>
      </c>
      <c r="D27" s="875"/>
      <c r="E27" s="802"/>
      <c r="F27" s="803" t="str">
        <f>IF(D27="","",VLOOKUP(B27,Data!$B$5:$L$439,11,FALSE))</f>
        <v/>
      </c>
      <c r="G27" s="804" t="str">
        <f>IF(D27&gt;0,D27*F27,"-")</f>
        <v>-</v>
      </c>
      <c r="H27" s="805" t="str">
        <f>IF(D27="","",VLOOKUP(B27,Data!$B$5:$D$439,3,FALSE))</f>
        <v/>
      </c>
      <c r="I27" s="806" t="str">
        <f>IF(D27="","",VLOOKUP(B27,Data!$B$5:$M$439,12,FALSE))</f>
        <v/>
      </c>
      <c r="J27" s="622"/>
      <c r="K27" s="808" t="str">
        <f>IF(D27="","",VLOOKUP(B27,Data!$B$5:$E$439,4,FALSE)*D27)</f>
        <v/>
      </c>
      <c r="L27" s="809" t="str">
        <f>IF(D27="","",VLOOKUP(B27,Data!$B$5:$F$439,5,FALSE)*D27)</f>
        <v/>
      </c>
      <c r="M27" s="804"/>
      <c r="N27" s="810"/>
      <c r="O27" s="811"/>
      <c r="P27" s="812"/>
      <c r="Q27" s="812"/>
      <c r="R27" s="811"/>
      <c r="S27" s="811"/>
      <c r="T27" s="811"/>
      <c r="U27" s="813" t="str">
        <f>IF(D27="","",VLOOKUP(B27,Data!$B$5:$J$439,9,FALSE)*D27)</f>
        <v/>
      </c>
      <c r="V27" s="813" t="str">
        <f>IF(D27="","",VLOOKUP(B27,Data!$B$5:$J$439,9,FALSE)*D27)</f>
        <v/>
      </c>
      <c r="W27" s="708"/>
      <c r="X27" s="708"/>
      <c r="Y27" s="708"/>
      <c r="Z27" s="708"/>
    </row>
    <row r="28" spans="1:26" s="814" customFormat="1" ht="20" customHeight="1">
      <c r="A28" s="798"/>
      <c r="B28" s="877"/>
      <c r="C28" s="800" t="str">
        <f>IF(D28="","",VLOOKUP(B28,Data!$B$5:$L$439,2,FALSE))</f>
        <v/>
      </c>
      <c r="D28" s="875"/>
      <c r="E28" s="802"/>
      <c r="F28" s="803" t="str">
        <f>IF(D28="","",VLOOKUP(B28,Data!$B$5:$L$439,11,FALSE))</f>
        <v/>
      </c>
      <c r="G28" s="804" t="str">
        <f t="shared" si="0"/>
        <v>-</v>
      </c>
      <c r="H28" s="805" t="str">
        <f>IF(D28="","",VLOOKUP(B28,Data!$B$5:$D$439,3,FALSE))</f>
        <v/>
      </c>
      <c r="I28" s="806" t="str">
        <f>IF(D28="","",VLOOKUP(B28,Data!$B$5:$M$439,12,FALSE))</f>
        <v/>
      </c>
      <c r="J28" s="622"/>
      <c r="K28" s="808" t="str">
        <f>IF(D28="","",VLOOKUP(B28,Data!$B$5:$E$439,4,FALSE)*D28)</f>
        <v/>
      </c>
      <c r="L28" s="809" t="str">
        <f>IF(D28="","",VLOOKUP(B28,Data!$B$5:$F$439,5,FALSE)*D28)</f>
        <v/>
      </c>
      <c r="M28" s="804"/>
      <c r="N28" s="810"/>
      <c r="O28" s="811"/>
      <c r="P28" s="812"/>
      <c r="Q28" s="812"/>
      <c r="R28" s="811"/>
      <c r="S28" s="811"/>
      <c r="T28" s="811"/>
      <c r="U28" s="813" t="str">
        <f>IF(D28="","",VLOOKUP(B28,Data!$B$5:$J$439,9,FALSE)*D28)</f>
        <v/>
      </c>
      <c r="V28" s="813" t="str">
        <f>IF(D28="","",VLOOKUP(B28,Data!$B$5:$J$439,9,FALSE)*D28)</f>
        <v/>
      </c>
      <c r="W28" s="708"/>
      <c r="X28" s="708"/>
      <c r="Y28" s="708"/>
      <c r="Z28" s="708"/>
    </row>
    <row r="29" spans="1:26" s="814" customFormat="1" ht="23" customHeight="1">
      <c r="A29" s="798"/>
      <c r="B29" s="819"/>
      <c r="C29" s="809" t="str">
        <f>IF(D29="","",VLOOKUP(B29,Data!$B$5:$L$439,2,FALSE))</f>
        <v/>
      </c>
      <c r="D29" s="818"/>
      <c r="E29" s="820"/>
      <c r="F29" s="821"/>
      <c r="G29" s="821"/>
      <c r="H29" s="821"/>
      <c r="I29" s="820"/>
      <c r="J29" s="820"/>
      <c r="K29" s="821"/>
      <c r="L29" s="821"/>
      <c r="M29" s="821"/>
      <c r="N29" s="822"/>
      <c r="O29" s="823"/>
      <c r="P29" s="824"/>
      <c r="Q29" s="823"/>
      <c r="R29" s="823"/>
      <c r="S29" s="824"/>
      <c r="T29" s="825"/>
      <c r="U29" s="824"/>
      <c r="V29" s="826"/>
      <c r="Y29" s="708"/>
    </row>
    <row r="30" spans="1:26" s="814" customFormat="1" ht="20" customHeight="1">
      <c r="A30" s="798"/>
      <c r="B30" s="1066"/>
      <c r="C30" s="1067"/>
      <c r="D30" s="827">
        <f>SUM(D18:D28)</f>
        <v>45</v>
      </c>
      <c r="E30" s="828"/>
      <c r="F30" s="829"/>
      <c r="G30" s="829">
        <f>SUM(G18:G29)</f>
        <v>105609.59999999999</v>
      </c>
      <c r="H30" s="820"/>
      <c r="I30" s="820"/>
      <c r="J30" s="820"/>
      <c r="K30" s="829">
        <f>SUM(K18:K28)</f>
        <v>11466</v>
      </c>
      <c r="L30" s="829">
        <f>SUM(L18:L28)</f>
        <v>10581</v>
      </c>
      <c r="M30" s="829"/>
      <c r="N30" s="829"/>
      <c r="O30" s="829">
        <f>SUM(O16:O29)</f>
        <v>0</v>
      </c>
      <c r="P30" s="829"/>
      <c r="Q30" s="829"/>
      <c r="R30" s="829"/>
      <c r="S30" s="829"/>
      <c r="T30" s="829"/>
      <c r="U30" s="829"/>
      <c r="V30" s="830">
        <f>SUM(V18:V28)</f>
        <v>63.508999999999993</v>
      </c>
      <c r="Y30" s="708"/>
    </row>
    <row r="31" spans="1:26" ht="20" customHeight="1">
      <c r="A31" s="798"/>
      <c r="B31" s="1068"/>
      <c r="C31" s="1069"/>
      <c r="D31" s="831"/>
      <c r="E31" s="754"/>
      <c r="F31" s="832" t="s">
        <v>534</v>
      </c>
      <c r="G31" s="758"/>
      <c r="H31" s="833"/>
      <c r="I31" s="833"/>
      <c r="J31" s="833"/>
      <c r="K31" s="834"/>
      <c r="L31" s="758"/>
      <c r="M31" s="756"/>
      <c r="N31" s="755"/>
      <c r="O31" s="755"/>
      <c r="P31" s="755"/>
      <c r="Q31" s="755"/>
      <c r="R31" s="755"/>
      <c r="S31" s="755"/>
      <c r="T31" s="756"/>
      <c r="U31" s="756"/>
      <c r="V31" s="760"/>
    </row>
    <row r="32" spans="1:26" ht="13">
      <c r="A32" s="721" t="s">
        <v>527</v>
      </c>
      <c r="B32" s="722"/>
      <c r="C32" s="835"/>
      <c r="D32" s="836" t="s">
        <v>82</v>
      </c>
      <c r="E32" s="744"/>
      <c r="F32" s="725" t="s">
        <v>83</v>
      </c>
      <c r="G32" s="837"/>
      <c r="H32" s="772" t="s">
        <v>84</v>
      </c>
      <c r="I32" s="838"/>
      <c r="J32" s="743" t="s">
        <v>85</v>
      </c>
      <c r="K32" s="743"/>
      <c r="L32" s="1070" t="s">
        <v>86</v>
      </c>
      <c r="M32" s="1071"/>
      <c r="N32" s="1071"/>
      <c r="O32" s="1071"/>
      <c r="P32" s="1071"/>
      <c r="Q32" s="1071"/>
      <c r="R32" s="1071"/>
      <c r="S32" s="1071"/>
      <c r="T32" s="1071"/>
      <c r="U32" s="1071"/>
      <c r="V32" s="1072"/>
    </row>
    <row r="33" spans="1:22" ht="13">
      <c r="A33" s="731" t="s">
        <v>528</v>
      </c>
      <c r="C33" s="839"/>
      <c r="D33" s="709" t="s">
        <v>88</v>
      </c>
      <c r="F33" s="1073"/>
      <c r="G33" s="1074"/>
      <c r="H33" s="731" t="s">
        <v>89</v>
      </c>
      <c r="I33" s="840"/>
      <c r="J33" s="746" t="s">
        <v>90</v>
      </c>
      <c r="K33" s="746"/>
      <c r="L33" s="741"/>
      <c r="V33" s="747"/>
    </row>
    <row r="34" spans="1:22">
      <c r="A34" s="731" t="s">
        <v>529</v>
      </c>
      <c r="C34" s="732"/>
      <c r="F34" s="1073"/>
      <c r="G34" s="1074"/>
      <c r="H34" s="731"/>
      <c r="I34" s="840"/>
      <c r="J34" s="746" t="s">
        <v>94</v>
      </c>
      <c r="K34" s="746"/>
      <c r="L34" s="741"/>
      <c r="V34" s="747"/>
    </row>
    <row r="35" spans="1:22">
      <c r="A35" s="754"/>
      <c r="B35" s="755"/>
      <c r="C35" s="841"/>
      <c r="D35" s="709" t="s">
        <v>95</v>
      </c>
      <c r="F35" s="842"/>
      <c r="G35" s="843"/>
      <c r="H35" s="731" t="s">
        <v>96</v>
      </c>
      <c r="I35" s="840"/>
      <c r="J35" s="746"/>
      <c r="K35" s="746"/>
      <c r="L35" s="741"/>
      <c r="V35" s="747"/>
    </row>
    <row r="36" spans="1:22" ht="13">
      <c r="A36" s="721" t="s">
        <v>97</v>
      </c>
      <c r="B36" s="744"/>
      <c r="C36" s="723"/>
      <c r="D36" s="709" t="s">
        <v>98</v>
      </c>
      <c r="F36" s="844" t="s">
        <v>99</v>
      </c>
      <c r="G36" s="845"/>
      <c r="H36" s="731" t="s">
        <v>89</v>
      </c>
      <c r="I36" s="840"/>
      <c r="J36" s="746" t="s">
        <v>100</v>
      </c>
      <c r="K36" s="746"/>
      <c r="L36" s="741"/>
      <c r="V36" s="747"/>
    </row>
    <row r="37" spans="1:22" ht="13">
      <c r="A37" s="731" t="s">
        <v>552</v>
      </c>
      <c r="C37" s="732"/>
      <c r="D37" s="709" t="s">
        <v>101</v>
      </c>
      <c r="F37" s="846"/>
      <c r="G37" s="847"/>
      <c r="H37" s="731" t="s">
        <v>102</v>
      </c>
      <c r="I37" s="840"/>
      <c r="J37" s="746" t="s">
        <v>530</v>
      </c>
      <c r="K37" s="746"/>
      <c r="L37" s="1075" t="s">
        <v>104</v>
      </c>
      <c r="M37" s="1076"/>
      <c r="N37" s="1076"/>
      <c r="O37" s="1076"/>
      <c r="P37" s="1076"/>
      <c r="Q37" s="1076"/>
      <c r="R37" s="1076"/>
      <c r="S37" s="1076"/>
      <c r="T37" s="1076"/>
      <c r="U37" s="1076"/>
      <c r="V37" s="1077"/>
    </row>
    <row r="38" spans="1:22">
      <c r="A38" s="754"/>
      <c r="B38" s="755"/>
      <c r="C38" s="756"/>
      <c r="D38" s="848"/>
      <c r="E38" s="755"/>
      <c r="F38" s="1046" t="s">
        <v>1048</v>
      </c>
      <c r="G38" s="1047"/>
      <c r="H38" s="1046" t="s">
        <v>1047</v>
      </c>
      <c r="I38" s="1047"/>
      <c r="J38" s="759" t="s">
        <v>105</v>
      </c>
      <c r="K38" s="759"/>
      <c r="L38" s="1062" t="s">
        <v>106</v>
      </c>
      <c r="M38" s="1063"/>
      <c r="N38" s="1063"/>
      <c r="O38" s="1063"/>
      <c r="P38" s="1063"/>
      <c r="Q38" s="1063"/>
      <c r="R38" s="1063"/>
      <c r="S38" s="1063"/>
      <c r="T38" s="1063"/>
      <c r="U38" s="1063"/>
      <c r="V38" s="1064"/>
    </row>
    <row r="44" spans="1:22" ht="23.25" customHeight="1">
      <c r="A44" s="849" t="s">
        <v>947</v>
      </c>
      <c r="B44" s="710"/>
      <c r="C44" s="849" t="s">
        <v>603</v>
      </c>
      <c r="D44" s="708"/>
      <c r="F44" s="849" t="s">
        <v>941</v>
      </c>
      <c r="H44" s="849" t="s">
        <v>603</v>
      </c>
    </row>
    <row r="45" spans="1:22" ht="20">
      <c r="A45" s="849" t="s">
        <v>948</v>
      </c>
      <c r="B45" s="710"/>
      <c r="C45" s="849" t="s">
        <v>952</v>
      </c>
      <c r="D45" s="708"/>
      <c r="F45" s="849" t="s">
        <v>942</v>
      </c>
      <c r="H45" s="849" t="s">
        <v>952</v>
      </c>
    </row>
    <row r="46" spans="1:22" ht="20">
      <c r="A46" s="849" t="s">
        <v>949</v>
      </c>
      <c r="B46" s="710"/>
      <c r="C46" s="849" t="s">
        <v>952</v>
      </c>
      <c r="D46" s="708"/>
      <c r="F46" s="849" t="s">
        <v>943</v>
      </c>
      <c r="H46" s="849" t="s">
        <v>603</v>
      </c>
    </row>
    <row r="47" spans="1:22" ht="17.75" customHeight="1">
      <c r="A47" s="849" t="s">
        <v>950</v>
      </c>
      <c r="B47" s="710"/>
      <c r="C47" s="849" t="s">
        <v>603</v>
      </c>
      <c r="D47" s="708"/>
      <c r="F47" s="849" t="s">
        <v>944</v>
      </c>
      <c r="H47" s="849" t="s">
        <v>603</v>
      </c>
    </row>
    <row r="48" spans="1:22" ht="17.75" customHeight="1">
      <c r="A48" s="849" t="s">
        <v>951</v>
      </c>
      <c r="B48" s="710"/>
      <c r="C48" s="849" t="s">
        <v>603</v>
      </c>
      <c r="D48" s="708"/>
      <c r="F48" s="849" t="s">
        <v>946</v>
      </c>
      <c r="H48" s="849" t="s">
        <v>603</v>
      </c>
    </row>
    <row r="49" spans="6:8" ht="17.75" customHeight="1">
      <c r="F49" s="849" t="s">
        <v>945</v>
      </c>
      <c r="H49" s="849" t="s">
        <v>603</v>
      </c>
    </row>
    <row r="50" spans="6:8" ht="17.75" customHeight="1"/>
    <row r="51" spans="6:8" ht="17.75" customHeight="1"/>
  </sheetData>
  <mergeCells count="10">
    <mergeCell ref="F38:G38"/>
    <mergeCell ref="H38:I38"/>
    <mergeCell ref="L38:V38"/>
    <mergeCell ref="Q1:T1"/>
    <mergeCell ref="B30:C31"/>
    <mergeCell ref="L32:V32"/>
    <mergeCell ref="F33:G33"/>
    <mergeCell ref="F34:G34"/>
    <mergeCell ref="L37:V37"/>
    <mergeCell ref="N2:Q2"/>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Z55"/>
  <sheetViews>
    <sheetView topLeftCell="A13" zoomScale="70" zoomScaleNormal="70" zoomScaleSheetLayoutView="115" workbookViewId="0">
      <selection activeCell="L25" sqref="L25"/>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4.3632812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23.90625"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79"/>
      <c r="I10" s="880"/>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798">
        <v>1</v>
      </c>
      <c r="B19" s="878" t="s">
        <v>692</v>
      </c>
      <c r="C19" s="800" t="str">
        <f>IF(D19="","",VLOOKUP(B19,Data!$B$5:$L$439,2,FALSE))</f>
        <v>VFV5600</v>
      </c>
      <c r="D19" s="875">
        <v>1</v>
      </c>
      <c r="E19" s="817" t="s">
        <v>999</v>
      </c>
      <c r="F19" s="803">
        <f>IF(D19="","",VLOOKUP(B19,Data!$B$5:$L$439,11,FALSE))</f>
        <v>5716.5</v>
      </c>
      <c r="G19" s="804">
        <f t="shared" ref="G19:G28" si="0">IF(D19&gt;0,D19*F19,"-")</f>
        <v>5716.5</v>
      </c>
      <c r="H19" s="805" t="str">
        <f>IF(D19="","",VLOOKUP(B19,Data!$B$5:$D$439,3,FALSE))</f>
        <v>C/T</v>
      </c>
      <c r="I19" s="806" t="str">
        <f>IF(D19="","",VLOOKUP(B19,Data!$B$5:$M$439,12,FALSE))</f>
        <v>Indonesia</v>
      </c>
      <c r="J19" s="622" t="s">
        <v>1023</v>
      </c>
      <c r="K19" s="808">
        <f>IF(D19="","",VLOOKUP(B19,Data!$B$5:$E$439,4,FALSE)*D19)</f>
        <v>334</v>
      </c>
      <c r="L19" s="809">
        <f>IF(D19="","",VLOOKUP(B19,Data!$B$5:$F$439,5,FALSE)*D19)</f>
        <v>293</v>
      </c>
      <c r="M19" s="804"/>
      <c r="N19" s="810"/>
      <c r="O19" s="811"/>
      <c r="P19" s="812"/>
      <c r="Q19" s="812"/>
      <c r="R19" s="811"/>
      <c r="S19" s="811"/>
      <c r="T19" s="811"/>
      <c r="U19" s="813">
        <f>IF(D19="","",VLOOKUP(B19,Data!$B$5:$J$439,9,FALSE)*D19)</f>
        <v>1.806</v>
      </c>
      <c r="V19" s="813">
        <f>IF(D19="","",VLOOKUP(B19,Data!$B$5:$J$439,9,FALSE)*D19)</f>
        <v>1.806</v>
      </c>
      <c r="W19" s="708"/>
      <c r="X19" s="708"/>
      <c r="Y19" s="708"/>
      <c r="Z19" s="708"/>
    </row>
    <row r="20" spans="1:26" s="814" customFormat="1" ht="20" customHeight="1">
      <c r="A20" s="798">
        <v>2</v>
      </c>
      <c r="B20" s="878" t="s">
        <v>691</v>
      </c>
      <c r="C20" s="800" t="str">
        <f>IF(D20="","",VLOOKUP(B20,Data!$B$5:$L$439,2,FALSE))</f>
        <v>VFV5610</v>
      </c>
      <c r="D20" s="875">
        <v>1</v>
      </c>
      <c r="E20" s="816"/>
      <c r="F20" s="803">
        <f>IF(D20="","",VLOOKUP(B20,Data!$B$5:$L$439,11,FALSE))</f>
        <v>5716.48</v>
      </c>
      <c r="G20" s="804">
        <f t="shared" si="0"/>
        <v>5716.48</v>
      </c>
      <c r="H20" s="805" t="str">
        <f>IF(D20="","",VLOOKUP(B20,Data!$B$5:$D$439,3,FALSE))</f>
        <v>C/T</v>
      </c>
      <c r="I20" s="806" t="str">
        <f>IF(D20="","",VLOOKUP(B20,Data!$B$5:$M$439,12,FALSE))</f>
        <v>Indonesia</v>
      </c>
      <c r="J20" s="622" t="s">
        <v>1023</v>
      </c>
      <c r="K20" s="808">
        <f>IF(D20="","",VLOOKUP(B20,Data!$B$5:$E$439,4,FALSE)*D20)</f>
        <v>334</v>
      </c>
      <c r="L20" s="809">
        <f>IF(D20="","",VLOOKUP(B20,Data!$B$5:$F$439,5,FALSE)*D20)</f>
        <v>293</v>
      </c>
      <c r="M20" s="804"/>
      <c r="N20" s="810"/>
      <c r="O20" s="811"/>
      <c r="P20" s="812"/>
      <c r="Q20" s="812"/>
      <c r="R20" s="811"/>
      <c r="S20" s="811"/>
      <c r="T20" s="811"/>
      <c r="U20" s="813">
        <f>IF(D20="","",VLOOKUP(B20,Data!$B$5:$J$439,9,FALSE)*D20)</f>
        <v>1.806</v>
      </c>
      <c r="V20" s="813">
        <f>IF(D20="","",VLOOKUP(B20,Data!$B$5:$J$439,9,FALSE)*D20)</f>
        <v>1.806</v>
      </c>
      <c r="W20" s="708"/>
      <c r="X20" s="708"/>
      <c r="Y20" s="708"/>
      <c r="Z20" s="708"/>
    </row>
    <row r="21" spans="1:26" s="814" customFormat="1" ht="20" customHeight="1">
      <c r="A21" s="798">
        <v>3</v>
      </c>
      <c r="B21" s="878" t="s">
        <v>231</v>
      </c>
      <c r="C21" s="800" t="str">
        <f>IF(D21="","",VLOOKUP(B21,Data!$B$5:$L$439,2,FALSE))</f>
        <v>VFV5620</v>
      </c>
      <c r="D21" s="875">
        <v>2</v>
      </c>
      <c r="E21" s="817" t="s">
        <v>526</v>
      </c>
      <c r="F21" s="803">
        <f>IF(D21="","",VLOOKUP(B21,Data!$B$5:$L$439,11,FALSE))</f>
        <v>5668.21</v>
      </c>
      <c r="G21" s="804">
        <f t="shared" si="0"/>
        <v>11336.42</v>
      </c>
      <c r="H21" s="805" t="str">
        <f>IF(D21="","",VLOOKUP(B21,Data!$B$5:$D$439,3,FALSE))</f>
        <v>C/T</v>
      </c>
      <c r="I21" s="806" t="str">
        <f>IF(D21="","",VLOOKUP(B21,Data!$B$5:$M$439,12,FALSE))</f>
        <v>Indonesia</v>
      </c>
      <c r="J21" s="622" t="s">
        <v>1023</v>
      </c>
      <c r="K21" s="808">
        <f>IF(D21="","",VLOOKUP(B21,Data!$B$5:$E$439,4,FALSE)*D21)</f>
        <v>668</v>
      </c>
      <c r="L21" s="809">
        <f>IF(D21="","",VLOOKUP(B21,Data!$B$5:$F$439,5,FALSE)*D21)</f>
        <v>586</v>
      </c>
      <c r="M21" s="804"/>
      <c r="N21" s="810"/>
      <c r="O21" s="811"/>
      <c r="P21" s="812"/>
      <c r="Q21" s="812"/>
      <c r="R21" s="811"/>
      <c r="S21" s="811"/>
      <c r="T21" s="811"/>
      <c r="U21" s="813">
        <f>IF(D21="","",VLOOKUP(B21,Data!$B$5:$J$439,9,FALSE)*D21)</f>
        <v>3.6120000000000001</v>
      </c>
      <c r="V21" s="813">
        <f>IF(D21="","",VLOOKUP(B21,Data!$B$5:$J$439,9,FALSE)*D21)</f>
        <v>3.6120000000000001</v>
      </c>
      <c r="W21" s="708"/>
      <c r="X21" s="708"/>
      <c r="Y21" s="708"/>
      <c r="Z21" s="708"/>
    </row>
    <row r="22" spans="1:26" s="814" customFormat="1" ht="20" customHeight="1">
      <c r="A22" s="798">
        <v>4</v>
      </c>
      <c r="B22" s="878" t="s">
        <v>354</v>
      </c>
      <c r="C22" s="800" t="str">
        <f>IF(D22="","",VLOOKUP(B22,Data!$B$5:$L$439,2,FALSE))</f>
        <v>VFV5540</v>
      </c>
      <c r="D22" s="875">
        <v>2</v>
      </c>
      <c r="E22" s="816"/>
      <c r="F22" s="803">
        <f>IF(D22="","",VLOOKUP(B22,Data!$B$5:$L$439,11,FALSE))</f>
        <v>4274.5</v>
      </c>
      <c r="G22" s="804">
        <f t="shared" si="0"/>
        <v>8549</v>
      </c>
      <c r="H22" s="805" t="str">
        <f>IF(D22="","",VLOOKUP(B22,Data!$B$5:$D$439,3,FALSE))</f>
        <v>C/T</v>
      </c>
      <c r="I22" s="806" t="str">
        <f>IF(D22="","",VLOOKUP(B22,Data!$B$5:$M$439,12,FALSE))</f>
        <v>Indonesia</v>
      </c>
      <c r="J22" s="622" t="s">
        <v>1023</v>
      </c>
      <c r="K22" s="808">
        <f>IF(D22="","",VLOOKUP(B22,Data!$B$5:$E$439,4,FALSE)*D22)</f>
        <v>610</v>
      </c>
      <c r="L22" s="809">
        <f>IF(D22="","",VLOOKUP(B22,Data!$B$5:$F$439,5,FALSE)*D22)</f>
        <v>524</v>
      </c>
      <c r="M22" s="804"/>
      <c r="N22" s="810"/>
      <c r="O22" s="811"/>
      <c r="P22" s="812"/>
      <c r="Q22" s="812"/>
      <c r="R22" s="811"/>
      <c r="S22" s="811"/>
      <c r="T22" s="811"/>
      <c r="U22" s="813">
        <f>IF(D22="","",VLOOKUP(B22,Data!$B$5:$J$439,9,FALSE)*D22)</f>
        <v>3.0680000000000001</v>
      </c>
      <c r="V22" s="813">
        <f>IF(D22="","",VLOOKUP(B22,Data!$B$5:$J$439,9,FALSE)*D22)</f>
        <v>3.0680000000000001</v>
      </c>
      <c r="W22" s="708"/>
      <c r="X22" s="708"/>
      <c r="Y22" s="708"/>
      <c r="Z22" s="708"/>
    </row>
    <row r="23" spans="1:26" s="814" customFormat="1" ht="20" customHeight="1">
      <c r="A23" s="798">
        <v>5</v>
      </c>
      <c r="B23" s="878" t="s">
        <v>387</v>
      </c>
      <c r="C23" s="800" t="str">
        <f>IF(D23="","",VLOOKUP(B23,Data!$B$5:$L$439,2,FALSE))</f>
        <v>VFV5560</v>
      </c>
      <c r="D23" s="875">
        <v>11</v>
      </c>
      <c r="E23" s="816" t="s">
        <v>1057</v>
      </c>
      <c r="F23" s="803">
        <f>IF(D23="","",VLOOKUP(B23,Data!$B$5:$L$439,11,FALSE))</f>
        <v>4224.12</v>
      </c>
      <c r="G23" s="804">
        <f t="shared" si="0"/>
        <v>46465.32</v>
      </c>
      <c r="H23" s="805" t="str">
        <f>IF(D23="","",VLOOKUP(B23,Data!$B$5:$D$439,3,FALSE))</f>
        <v>C/T</v>
      </c>
      <c r="I23" s="806" t="str">
        <f>IF(D23="","",VLOOKUP(B23,Data!$B$5:$M$439,12,FALSE))</f>
        <v>Indonesia</v>
      </c>
      <c r="J23" s="622" t="s">
        <v>1023</v>
      </c>
      <c r="K23" s="808">
        <f>IF(D23="","",VLOOKUP(B23,Data!$B$5:$E$439,4,FALSE)*D23)</f>
        <v>3256</v>
      </c>
      <c r="L23" s="809">
        <f>IF(D23="","",VLOOKUP(B23,Data!$B$5:$F$439,5,FALSE)*D23)</f>
        <v>2860</v>
      </c>
      <c r="M23" s="804"/>
      <c r="N23" s="810"/>
      <c r="O23" s="811"/>
      <c r="P23" s="812"/>
      <c r="Q23" s="812"/>
      <c r="R23" s="811"/>
      <c r="S23" s="811"/>
      <c r="T23" s="811"/>
      <c r="U23" s="813">
        <f>IF(D23="","",VLOOKUP(B23,Data!$B$5:$J$439,9,FALSE)*D23)</f>
        <v>16.873999999999999</v>
      </c>
      <c r="V23" s="813">
        <f>IF(D23="","",VLOOKUP(B23,Data!$B$5:$J$439,9,FALSE)*D23)</f>
        <v>16.873999999999999</v>
      </c>
      <c r="W23" s="708"/>
      <c r="X23" s="708"/>
      <c r="Y23" s="708"/>
      <c r="Z23" s="708"/>
    </row>
    <row r="24" spans="1:26" s="814" customFormat="1" ht="20" customHeight="1">
      <c r="A24" s="798">
        <v>6</v>
      </c>
      <c r="B24" s="878" t="s">
        <v>495</v>
      </c>
      <c r="C24" s="800" t="e">
        <f>IF(D24="","",VLOOKUP(B24,Data!$B$5:$L$439,2,FALSE))</f>
        <v>#N/A</v>
      </c>
      <c r="D24" s="875">
        <v>2</v>
      </c>
      <c r="E24" s="816"/>
      <c r="F24" s="803" t="e">
        <f>IF(D24="","",VLOOKUP(B24,Data!$B$5:$L$439,11,FALSE))</f>
        <v>#N/A</v>
      </c>
      <c r="G24" s="804" t="e">
        <f t="shared" si="0"/>
        <v>#N/A</v>
      </c>
      <c r="H24" s="805" t="e">
        <f>IF(D24="","",VLOOKUP(B24,Data!$B$5:$D$439,3,FALSE))</f>
        <v>#N/A</v>
      </c>
      <c r="I24" s="806" t="e">
        <f>IF(D24="","",VLOOKUP(B24,Data!$B$5:$M$439,12,FALSE))</f>
        <v>#N/A</v>
      </c>
      <c r="J24" s="622" t="s">
        <v>1023</v>
      </c>
      <c r="K24" s="808" t="e">
        <f>IF(D24="","",VLOOKUP(B24,Data!$B$5:$E$439,4,FALSE)*D24)</f>
        <v>#N/A</v>
      </c>
      <c r="L24" s="809" t="e">
        <f>IF(D24="","",VLOOKUP(B24,Data!$B$5:$F$439,5,FALSE)*D24)</f>
        <v>#N/A</v>
      </c>
      <c r="M24" s="804"/>
      <c r="N24" s="810"/>
      <c r="O24" s="811"/>
      <c r="P24" s="812"/>
      <c r="Q24" s="812"/>
      <c r="R24" s="811"/>
      <c r="S24" s="811"/>
      <c r="T24" s="811"/>
      <c r="U24" s="813" t="e">
        <f>IF(D24="","",VLOOKUP(B24,Data!$B$5:$J$439,9,FALSE)*D24)</f>
        <v>#N/A</v>
      </c>
      <c r="V24" s="813" t="e">
        <f>IF(D24="","",VLOOKUP(B24,Data!$B$5:$J$439,9,FALSE)*D24)</f>
        <v>#N/A</v>
      </c>
      <c r="W24" s="708"/>
      <c r="X24" s="708"/>
      <c r="Y24" s="708"/>
      <c r="Z24" s="708"/>
    </row>
    <row r="25" spans="1:26" s="814" customFormat="1" ht="20" customHeight="1">
      <c r="A25" s="798">
        <v>7</v>
      </c>
      <c r="B25" s="878" t="s">
        <v>497</v>
      </c>
      <c r="C25" s="800" t="e">
        <f>IF(D25="","",VLOOKUP(B25,Data!$B$5:$L$439,2,FALSE))</f>
        <v>#N/A</v>
      </c>
      <c r="D25" s="875">
        <v>4</v>
      </c>
      <c r="E25" s="816"/>
      <c r="F25" s="803" t="e">
        <f>IF(D25="","",VLOOKUP(B25,Data!$B$5:$L$439,11,FALSE))</f>
        <v>#N/A</v>
      </c>
      <c r="G25" s="804" t="e">
        <f t="shared" si="0"/>
        <v>#N/A</v>
      </c>
      <c r="H25" s="805" t="e">
        <f>IF(D25="","",VLOOKUP(B25,Data!$B$5:$D$439,3,FALSE))</f>
        <v>#N/A</v>
      </c>
      <c r="I25" s="806" t="e">
        <f>IF(D25="","",VLOOKUP(B25,Data!$B$5:$M$439,12,FALSE))</f>
        <v>#N/A</v>
      </c>
      <c r="J25" s="622" t="s">
        <v>1023</v>
      </c>
      <c r="K25" s="808" t="e">
        <f>IF(D25="","",VLOOKUP(B25,Data!$B$5:$E$439,4,FALSE)*D25)</f>
        <v>#N/A</v>
      </c>
      <c r="L25" s="809" t="e">
        <f>IF(D25="","",VLOOKUP(B25,Data!$B$5:$F$439,5,FALSE)*D25)</f>
        <v>#N/A</v>
      </c>
      <c r="M25" s="804"/>
      <c r="N25" s="810"/>
      <c r="O25" s="811"/>
      <c r="P25" s="812"/>
      <c r="Q25" s="812"/>
      <c r="R25" s="811"/>
      <c r="S25" s="811"/>
      <c r="T25" s="811"/>
      <c r="U25" s="813" t="e">
        <f>IF(D25="","",VLOOKUP(B25,Data!$B$5:$J$439,9,FALSE)*D25)</f>
        <v>#N/A</v>
      </c>
      <c r="V25" s="813" t="e">
        <f>IF(D25="","",VLOOKUP(B25,Data!$B$5:$J$439,9,FALSE)*D25)</f>
        <v>#N/A</v>
      </c>
      <c r="W25" s="708"/>
      <c r="X25" s="708"/>
      <c r="Y25" s="708"/>
      <c r="Z25" s="708"/>
    </row>
    <row r="26" spans="1:26" s="814" customFormat="1" ht="20" customHeight="1">
      <c r="A26" s="798">
        <v>8</v>
      </c>
      <c r="B26" s="878" t="s">
        <v>398</v>
      </c>
      <c r="C26" s="800" t="str">
        <f>IF(D26="","",VLOOKUP(B26,Data!$B$5:$L$439,2,FALSE))</f>
        <v>VFV5580</v>
      </c>
      <c r="D26" s="875">
        <v>6</v>
      </c>
      <c r="E26" s="816"/>
      <c r="F26" s="803">
        <f>IF(D26="","",VLOOKUP(B26,Data!$B$5:$L$439,11,FALSE))</f>
        <v>4347.66</v>
      </c>
      <c r="G26" s="804">
        <f t="shared" si="0"/>
        <v>26085.96</v>
      </c>
      <c r="H26" s="805" t="str">
        <f>IF(D26="","",VLOOKUP(B26,Data!$B$5:$D$439,3,FALSE))</f>
        <v>C/T</v>
      </c>
      <c r="I26" s="806" t="str">
        <f>IF(D26="","",VLOOKUP(B26,Data!$B$5:$M$439,12,FALSE))</f>
        <v>Indonesia</v>
      </c>
      <c r="J26" s="622" t="s">
        <v>1023</v>
      </c>
      <c r="K26" s="808">
        <f>IF(D26="","",VLOOKUP(B26,Data!$B$5:$E$439,4,FALSE)*D26)</f>
        <v>1908</v>
      </c>
      <c r="L26" s="809">
        <f>IF(D26="","",VLOOKUP(B26,Data!$B$5:$F$439,5,FALSE)*D26)</f>
        <v>1692</v>
      </c>
      <c r="M26" s="804"/>
      <c r="N26" s="810"/>
      <c r="O26" s="811"/>
      <c r="P26" s="812"/>
      <c r="Q26" s="812"/>
      <c r="R26" s="811"/>
      <c r="S26" s="811"/>
      <c r="T26" s="811"/>
      <c r="U26" s="813">
        <f>IF(D26="","",VLOOKUP(B26,Data!$B$5:$J$439,9,FALSE)*D26)</f>
        <v>10.836</v>
      </c>
      <c r="V26" s="813">
        <f>IF(D26="","",VLOOKUP(B26,Data!$B$5:$J$439,9,FALSE)*D26)</f>
        <v>10.836</v>
      </c>
      <c r="W26" s="708"/>
      <c r="X26" s="708"/>
      <c r="Y26" s="708"/>
      <c r="Z26" s="708"/>
    </row>
    <row r="27" spans="1:26" s="814" customFormat="1" ht="20" customHeight="1">
      <c r="A27" s="798">
        <v>9</v>
      </c>
      <c r="B27" s="878" t="s">
        <v>400</v>
      </c>
      <c r="C27" s="800" t="str">
        <f>IF(D27="","",VLOOKUP(B27,Data!$B$5:$L$439,2,FALSE))</f>
        <v>VFV5590</v>
      </c>
      <c r="D27" s="875">
        <v>3</v>
      </c>
      <c r="E27" s="816"/>
      <c r="F27" s="803">
        <f>IF(D27="","",VLOOKUP(B27,Data!$B$5:$L$439,11,FALSE))</f>
        <v>4347.5600000000004</v>
      </c>
      <c r="G27" s="804">
        <f t="shared" si="0"/>
        <v>13042.68</v>
      </c>
      <c r="H27" s="805" t="str">
        <f>IF(D27="","",VLOOKUP(B27,Data!$B$5:$D$439,3,FALSE))</f>
        <v>C/T</v>
      </c>
      <c r="I27" s="806" t="str">
        <f>IF(D27="","",VLOOKUP(B27,Data!$B$5:$M$439,12,FALSE))</f>
        <v>Indonesia</v>
      </c>
      <c r="J27" s="622" t="s">
        <v>1023</v>
      </c>
      <c r="K27" s="808">
        <f>IF(D27="","",VLOOKUP(B27,Data!$B$5:$E$439,4,FALSE)*D27)</f>
        <v>954</v>
      </c>
      <c r="L27" s="809">
        <f>IF(D27="","",VLOOKUP(B27,Data!$B$5:$F$439,5,FALSE)*D27)</f>
        <v>846</v>
      </c>
      <c r="M27" s="804"/>
      <c r="N27" s="810"/>
      <c r="O27" s="811"/>
      <c r="P27" s="812"/>
      <c r="Q27" s="812"/>
      <c r="R27" s="811"/>
      <c r="S27" s="811"/>
      <c r="T27" s="811"/>
      <c r="U27" s="813">
        <f>IF(D27="","",VLOOKUP(B27,Data!$B$5:$J$439,9,FALSE)*D27)</f>
        <v>5.4180000000000001</v>
      </c>
      <c r="V27" s="813">
        <f>IF(D27="","",VLOOKUP(B27,Data!$B$5:$J$439,9,FALSE)*D27)</f>
        <v>5.4180000000000001</v>
      </c>
      <c r="W27" s="708"/>
      <c r="X27" s="708"/>
      <c r="Y27" s="708"/>
      <c r="Z27" s="708"/>
    </row>
    <row r="28" spans="1:26" s="814" customFormat="1" ht="20" customHeight="1">
      <c r="A28" s="798">
        <v>10</v>
      </c>
      <c r="B28" s="878" t="s">
        <v>499</v>
      </c>
      <c r="C28" s="800" t="e">
        <f>IF(D28="","",VLOOKUP(B28,Data!$B$5:$L$439,2,FALSE))</f>
        <v>#N/A</v>
      </c>
      <c r="D28" s="875">
        <v>1</v>
      </c>
      <c r="E28" s="816"/>
      <c r="F28" s="803" t="e">
        <f>IF(D28="","",VLOOKUP(B28,Data!$B$5:$L$439,11,FALSE))</f>
        <v>#N/A</v>
      </c>
      <c r="G28" s="804" t="e">
        <f t="shared" si="0"/>
        <v>#N/A</v>
      </c>
      <c r="H28" s="805" t="e">
        <f>IF(D28="","",VLOOKUP(B28,Data!$B$5:$D$439,3,FALSE))</f>
        <v>#N/A</v>
      </c>
      <c r="I28" s="806" t="e">
        <f>IF(D28="","",VLOOKUP(B28,Data!$B$5:$M$439,12,FALSE))</f>
        <v>#N/A</v>
      </c>
      <c r="J28" s="622" t="s">
        <v>1023</v>
      </c>
      <c r="K28" s="808" t="e">
        <f>IF(D28="","",VLOOKUP(B28,Data!$B$5:$E$439,4,FALSE)*D28)</f>
        <v>#N/A</v>
      </c>
      <c r="L28" s="809" t="e">
        <f>IF(D28="","",VLOOKUP(B28,Data!$B$5:$F$439,5,FALSE)*D28)</f>
        <v>#N/A</v>
      </c>
      <c r="M28" s="804"/>
      <c r="N28" s="810"/>
      <c r="O28" s="811"/>
      <c r="P28" s="812"/>
      <c r="Q28" s="812"/>
      <c r="R28" s="811"/>
      <c r="S28" s="811"/>
      <c r="T28" s="811"/>
      <c r="U28" s="813" t="e">
        <f>IF(D28="","",VLOOKUP(B28,Data!$B$5:$J$439,9,FALSE)*D28)</f>
        <v>#N/A</v>
      </c>
      <c r="V28" s="813" t="e">
        <f>IF(D28="","",VLOOKUP(B28,Data!$B$5:$J$439,9,FALSE)*D28)</f>
        <v>#N/A</v>
      </c>
      <c r="W28" s="708"/>
      <c r="X28" s="708"/>
      <c r="Y28" s="708"/>
      <c r="Z28" s="708"/>
    </row>
    <row r="29" spans="1:26" s="814" customFormat="1" ht="20" customHeight="1">
      <c r="A29" s="798"/>
      <c r="B29" s="876" t="s">
        <v>1049</v>
      </c>
      <c r="C29" s="800"/>
      <c r="D29" s="875"/>
      <c r="E29" s="816"/>
      <c r="F29" s="803"/>
      <c r="G29" s="804"/>
      <c r="H29" s="805"/>
      <c r="I29" s="806"/>
      <c r="J29" s="622"/>
      <c r="K29" s="808"/>
      <c r="L29" s="809"/>
      <c r="M29" s="804"/>
      <c r="N29" s="810"/>
      <c r="O29" s="811"/>
      <c r="P29" s="812"/>
      <c r="Q29" s="812"/>
      <c r="R29" s="811"/>
      <c r="S29" s="811"/>
      <c r="T29" s="811"/>
      <c r="U29" s="813"/>
      <c r="V29" s="813"/>
      <c r="W29" s="708"/>
      <c r="X29" s="708"/>
      <c r="Y29" s="708"/>
      <c r="Z29" s="708"/>
    </row>
    <row r="30" spans="1:26" s="814" customFormat="1" ht="20" customHeight="1">
      <c r="A30" s="798">
        <v>11</v>
      </c>
      <c r="B30" s="878" t="s">
        <v>387</v>
      </c>
      <c r="C30" s="800" t="str">
        <f>IF(D30="","",VLOOKUP(B30,Data!$B$5:$L$439,2,FALSE))</f>
        <v>VFV5560</v>
      </c>
      <c r="D30" s="875">
        <v>10</v>
      </c>
      <c r="E30" s="816"/>
      <c r="F30" s="803">
        <f>IF(D30="","",VLOOKUP(B30,Data!$B$5:$L$439,11,FALSE))</f>
        <v>4224.12</v>
      </c>
      <c r="G30" s="804">
        <f>IF(D30&gt;0,D30*F30,"-")</f>
        <v>42241.2</v>
      </c>
      <c r="H30" s="805" t="str">
        <f>IF(D30="","",VLOOKUP(B30,Data!$B$5:$D$439,3,FALSE))</f>
        <v>C/T</v>
      </c>
      <c r="I30" s="806" t="str">
        <f>IF(D30="","",VLOOKUP(B30,Data!$B$5:$M$439,12,FALSE))</f>
        <v>Indonesia</v>
      </c>
      <c r="J30" s="622" t="s">
        <v>1050</v>
      </c>
      <c r="K30" s="808">
        <f>IF(D30="","",VLOOKUP(B30,Data!$B$5:$E$439,4,FALSE)*D30)</f>
        <v>2960</v>
      </c>
      <c r="L30" s="809">
        <f>IF(D30="","",VLOOKUP(B30,Data!$B$5:$F$439,5,FALSE)*D30)</f>
        <v>2600</v>
      </c>
      <c r="M30" s="804"/>
      <c r="N30" s="810"/>
      <c r="O30" s="811"/>
      <c r="P30" s="812"/>
      <c r="Q30" s="812"/>
      <c r="R30" s="811"/>
      <c r="S30" s="811"/>
      <c r="T30" s="811"/>
      <c r="U30" s="813">
        <f>IF(D30="","",VLOOKUP(B30,Data!$B$5:$J$439,9,FALSE)*D30)</f>
        <v>15.34</v>
      </c>
      <c r="V30" s="813">
        <f>IF(D30="","",VLOOKUP(B30,Data!$B$5:$J$439,9,FALSE)*D30)</f>
        <v>15.34</v>
      </c>
      <c r="W30" s="708"/>
      <c r="X30" s="708"/>
      <c r="Y30" s="708"/>
      <c r="Z30" s="708"/>
    </row>
    <row r="31" spans="1:26" s="814" customFormat="1" ht="20" customHeight="1">
      <c r="A31" s="798">
        <v>12</v>
      </c>
      <c r="B31" s="878" t="s">
        <v>389</v>
      </c>
      <c r="C31" s="800" t="str">
        <f>IF(D31="","",VLOOKUP(B31,Data!$B$5:$L$439,2,FALSE))</f>
        <v>VFV5570</v>
      </c>
      <c r="D31" s="875">
        <v>5</v>
      </c>
      <c r="E31" s="816"/>
      <c r="F31" s="803">
        <f>IF(D31="","",VLOOKUP(B31,Data!$B$5:$L$439,11,FALSE))</f>
        <v>4224.12</v>
      </c>
      <c r="G31" s="804">
        <f>IF(D31&gt;0,D31*F31,"-")</f>
        <v>21120.6</v>
      </c>
      <c r="H31" s="805" t="str">
        <f>IF(D31="","",VLOOKUP(B31,Data!$B$5:$D$439,3,FALSE))</f>
        <v>C/T</v>
      </c>
      <c r="I31" s="806" t="str">
        <f>IF(D31="","",VLOOKUP(B31,Data!$B$5:$M$439,12,FALSE))</f>
        <v>Indonesia</v>
      </c>
      <c r="J31" s="622" t="s">
        <v>1050</v>
      </c>
      <c r="K31" s="808">
        <f>IF(D31="","",VLOOKUP(B31,Data!$B$5:$E$439,4,FALSE)*D31)</f>
        <v>1480</v>
      </c>
      <c r="L31" s="809">
        <f>IF(D31="","",VLOOKUP(B31,Data!$B$5:$F$439,5,FALSE)*D31)</f>
        <v>1300</v>
      </c>
      <c r="M31" s="804"/>
      <c r="N31" s="810"/>
      <c r="O31" s="811"/>
      <c r="P31" s="812"/>
      <c r="Q31" s="812"/>
      <c r="R31" s="811"/>
      <c r="S31" s="811"/>
      <c r="T31" s="811"/>
      <c r="U31" s="813">
        <f>IF(D31="","",VLOOKUP(B31,Data!$B$5:$J$439,9,FALSE)*D31)</f>
        <v>7.67</v>
      </c>
      <c r="V31" s="813">
        <f>IF(D31="","",VLOOKUP(B31,Data!$B$5:$J$439,9,FALSE)*D31)</f>
        <v>7.67</v>
      </c>
      <c r="W31" s="708"/>
      <c r="X31" s="708"/>
      <c r="Y31" s="708"/>
      <c r="Z31" s="708"/>
    </row>
    <row r="32" spans="1:26" s="814" customFormat="1" ht="20" customHeight="1">
      <c r="A32" s="798"/>
      <c r="B32" s="878"/>
      <c r="C32" s="800" t="str">
        <f>IF(D32="","",VLOOKUP(B32,Data!$B$5:$L$439,2,FALSE))</f>
        <v/>
      </c>
      <c r="D32" s="875"/>
      <c r="E32" s="802"/>
      <c r="F32" s="803" t="str">
        <f>IF(D32="","",VLOOKUP(B32,Data!$B$5:$L$439,11,FALSE))</f>
        <v/>
      </c>
      <c r="G32" s="804" t="str">
        <f>IF(D32&gt;0,D32*F32,"-")</f>
        <v>-</v>
      </c>
      <c r="H32" s="805" t="str">
        <f>IF(D32="","",VLOOKUP(B32,Data!$B$5:$D$439,3,FALSE))</f>
        <v/>
      </c>
      <c r="I32" s="806" t="str">
        <f>IF(D32="","",VLOOKUP(B32,Data!$B$5:$M$439,12,FALSE))</f>
        <v/>
      </c>
      <c r="J32" s="622"/>
      <c r="K32" s="808" t="str">
        <f>IF(D32="","",VLOOKUP(B32,Data!$B$5:$E$439,4,FALSE)*D32)</f>
        <v/>
      </c>
      <c r="L32" s="809" t="str">
        <f>IF(D32="","",VLOOKUP(B32,Data!$B$5:$F$439,5,FALSE)*D32)</f>
        <v/>
      </c>
      <c r="M32" s="804"/>
      <c r="N32" s="810"/>
      <c r="O32" s="811"/>
      <c r="P32" s="812"/>
      <c r="Q32" s="812"/>
      <c r="R32" s="811"/>
      <c r="S32" s="811"/>
      <c r="T32" s="811"/>
      <c r="U32" s="813" t="str">
        <f>IF(D32="","",VLOOKUP(B32,Data!$B$5:$J$439,9,FALSE)*D32)</f>
        <v/>
      </c>
      <c r="V32" s="813" t="str">
        <f>IF(D32="","",VLOOKUP(B32,Data!$B$5:$J$439,9,FALSE)*D32)</f>
        <v/>
      </c>
      <c r="W32" s="708"/>
      <c r="X32" s="708"/>
      <c r="Y32" s="708"/>
      <c r="Z32" s="708"/>
    </row>
    <row r="33" spans="1:25" s="814" customFormat="1" ht="23" customHeight="1">
      <c r="A33" s="798"/>
      <c r="B33" s="819"/>
      <c r="C33" s="809" t="str">
        <f>IF(D33="","",VLOOKUP(B33,Data!$B$5:$L$439,2,FALSE))</f>
        <v/>
      </c>
      <c r="D33" s="818"/>
      <c r="E33" s="820"/>
      <c r="F33" s="821"/>
      <c r="G33" s="821"/>
      <c r="H33" s="821"/>
      <c r="I33" s="820"/>
      <c r="J33" s="820"/>
      <c r="K33" s="821"/>
      <c r="L33" s="821"/>
      <c r="M33" s="821"/>
      <c r="N33" s="822"/>
      <c r="O33" s="823"/>
      <c r="P33" s="824"/>
      <c r="Q33" s="823"/>
      <c r="R33" s="823"/>
      <c r="S33" s="824"/>
      <c r="T33" s="825"/>
      <c r="U33" s="824"/>
      <c r="V33" s="826"/>
      <c r="Y33" s="708"/>
    </row>
    <row r="34" spans="1:25" s="814" customFormat="1" ht="20" customHeight="1">
      <c r="A34" s="798"/>
      <c r="B34" s="1079" t="s">
        <v>1058</v>
      </c>
      <c r="C34" s="1080"/>
      <c r="D34" s="827">
        <f>SUM(D18:D32)</f>
        <v>48</v>
      </c>
      <c r="E34" s="828"/>
      <c r="F34" s="829"/>
      <c r="G34" s="829" t="e">
        <f>SUM(G18:G33)</f>
        <v>#N/A</v>
      </c>
      <c r="H34" s="820"/>
      <c r="I34" s="820"/>
      <c r="J34" s="820"/>
      <c r="K34" s="829" t="e">
        <f>SUM(K18:K32)</f>
        <v>#N/A</v>
      </c>
      <c r="L34" s="829" t="e">
        <f>SUM(L18:L32)</f>
        <v>#N/A</v>
      </c>
      <c r="M34" s="829"/>
      <c r="N34" s="829"/>
      <c r="O34" s="829">
        <f>SUM(O16:O33)</f>
        <v>0</v>
      </c>
      <c r="P34" s="829"/>
      <c r="Q34" s="829"/>
      <c r="R34" s="829"/>
      <c r="S34" s="829"/>
      <c r="T34" s="829"/>
      <c r="U34" s="829"/>
      <c r="V34" s="830" t="e">
        <f>SUM(V18:V32)</f>
        <v>#N/A</v>
      </c>
      <c r="Y34" s="708"/>
    </row>
    <row r="35" spans="1:25" ht="20" customHeight="1">
      <c r="A35" s="798"/>
      <c r="B35" s="1081"/>
      <c r="C35" s="1082"/>
      <c r="D35" s="831"/>
      <c r="E35" s="754"/>
      <c r="F35" s="832" t="s">
        <v>534</v>
      </c>
      <c r="G35" s="758"/>
      <c r="H35" s="833"/>
      <c r="I35" s="833"/>
      <c r="J35" s="833"/>
      <c r="K35" s="834"/>
      <c r="L35" s="758"/>
      <c r="M35" s="756"/>
      <c r="N35" s="755"/>
      <c r="O35" s="755"/>
      <c r="P35" s="755"/>
      <c r="Q35" s="755"/>
      <c r="R35" s="755"/>
      <c r="S35" s="755"/>
      <c r="T35" s="756"/>
      <c r="U35" s="756"/>
      <c r="V35" s="760"/>
    </row>
    <row r="36" spans="1:25" ht="13">
      <c r="A36" s="721" t="s">
        <v>527</v>
      </c>
      <c r="B36" s="722"/>
      <c r="C36" s="835"/>
      <c r="D36" s="836" t="s">
        <v>82</v>
      </c>
      <c r="E36" s="744"/>
      <c r="F36" s="725" t="s">
        <v>83</v>
      </c>
      <c r="G36" s="837"/>
      <c r="H36" s="772" t="s">
        <v>84</v>
      </c>
      <c r="I36" s="838"/>
      <c r="J36" s="743" t="s">
        <v>85</v>
      </c>
      <c r="K36" s="743"/>
      <c r="L36" s="1070" t="s">
        <v>86</v>
      </c>
      <c r="M36" s="1071"/>
      <c r="N36" s="1071"/>
      <c r="O36" s="1071"/>
      <c r="P36" s="1071"/>
      <c r="Q36" s="1071"/>
      <c r="R36" s="1071"/>
      <c r="S36" s="1071"/>
      <c r="T36" s="1071"/>
      <c r="U36" s="1071"/>
      <c r="V36" s="1072"/>
    </row>
    <row r="37" spans="1:25" ht="13">
      <c r="A37" s="731" t="s">
        <v>528</v>
      </c>
      <c r="C37" s="839"/>
      <c r="D37" s="709" t="s">
        <v>88</v>
      </c>
      <c r="F37" s="1073"/>
      <c r="G37" s="1074"/>
      <c r="H37" s="731" t="s">
        <v>89</v>
      </c>
      <c r="I37" s="840"/>
      <c r="J37" s="746" t="s">
        <v>90</v>
      </c>
      <c r="K37" s="746"/>
      <c r="L37" s="741"/>
      <c r="V37" s="747"/>
    </row>
    <row r="38" spans="1:25">
      <c r="A38" s="731" t="s">
        <v>529</v>
      </c>
      <c r="C38" s="732"/>
      <c r="F38" s="1073"/>
      <c r="G38" s="1074"/>
      <c r="H38" s="731"/>
      <c r="I38" s="840"/>
      <c r="J38" s="746" t="s">
        <v>94</v>
      </c>
      <c r="K38" s="746"/>
      <c r="L38" s="741"/>
      <c r="V38" s="747"/>
    </row>
    <row r="39" spans="1:25">
      <c r="A39" s="754"/>
      <c r="B39" s="755"/>
      <c r="C39" s="841"/>
      <c r="D39" s="709" t="s">
        <v>95</v>
      </c>
      <c r="F39" s="842"/>
      <c r="G39" s="843"/>
      <c r="H39" s="731" t="s">
        <v>96</v>
      </c>
      <c r="I39" s="840"/>
      <c r="J39" s="746"/>
      <c r="K39" s="746"/>
      <c r="L39" s="741"/>
      <c r="V39" s="747"/>
    </row>
    <row r="40" spans="1:25" ht="13">
      <c r="A40" s="721" t="s">
        <v>97</v>
      </c>
      <c r="B40" s="744"/>
      <c r="C40" s="723"/>
      <c r="D40" s="709" t="s">
        <v>98</v>
      </c>
      <c r="F40" s="844" t="s">
        <v>99</v>
      </c>
      <c r="G40" s="845"/>
      <c r="H40" s="731" t="s">
        <v>89</v>
      </c>
      <c r="I40" s="840"/>
      <c r="J40" s="746" t="s">
        <v>100</v>
      </c>
      <c r="K40" s="746"/>
      <c r="L40" s="741"/>
      <c r="V40" s="747"/>
    </row>
    <row r="41" spans="1:25" ht="13">
      <c r="A41" s="731" t="s">
        <v>552</v>
      </c>
      <c r="C41" s="732"/>
      <c r="D41" s="709" t="s">
        <v>101</v>
      </c>
      <c r="F41" s="846"/>
      <c r="G41" s="847"/>
      <c r="H41" s="731" t="s">
        <v>102</v>
      </c>
      <c r="I41" s="840"/>
      <c r="J41" s="746" t="s">
        <v>530</v>
      </c>
      <c r="K41" s="746"/>
      <c r="L41" s="1075" t="s">
        <v>104</v>
      </c>
      <c r="M41" s="1076"/>
      <c r="N41" s="1076"/>
      <c r="O41" s="1076"/>
      <c r="P41" s="1076"/>
      <c r="Q41" s="1076"/>
      <c r="R41" s="1076"/>
      <c r="S41" s="1076"/>
      <c r="T41" s="1076"/>
      <c r="U41" s="1076"/>
      <c r="V41" s="1077"/>
    </row>
    <row r="42" spans="1:25">
      <c r="A42" s="754"/>
      <c r="B42" s="755"/>
      <c r="C42" s="756"/>
      <c r="D42" s="848"/>
      <c r="E42" s="755"/>
      <c r="F42" s="1046" t="s">
        <v>1054</v>
      </c>
      <c r="G42" s="1047"/>
      <c r="H42" s="1046" t="s">
        <v>1056</v>
      </c>
      <c r="I42" s="1047"/>
      <c r="J42" s="759" t="s">
        <v>105</v>
      </c>
      <c r="K42" s="759"/>
      <c r="L42" s="1062" t="s">
        <v>106</v>
      </c>
      <c r="M42" s="1063"/>
      <c r="N42" s="1063"/>
      <c r="O42" s="1063"/>
      <c r="P42" s="1063"/>
      <c r="Q42" s="1063"/>
      <c r="R42" s="1063"/>
      <c r="S42" s="1063"/>
      <c r="T42" s="1063"/>
      <c r="U42" s="1063"/>
      <c r="V42" s="1064"/>
    </row>
    <row r="48" spans="1:25" ht="23.25" customHeight="1">
      <c r="A48" s="849" t="s">
        <v>947</v>
      </c>
      <c r="B48" s="710"/>
      <c r="C48" s="849" t="s">
        <v>603</v>
      </c>
      <c r="D48" s="708"/>
      <c r="F48" s="849" t="s">
        <v>941</v>
      </c>
      <c r="H48" s="849" t="s">
        <v>603</v>
      </c>
    </row>
    <row r="49" spans="1:8" ht="20">
      <c r="A49" s="849" t="s">
        <v>948</v>
      </c>
      <c r="B49" s="710"/>
      <c r="C49" s="849" t="s">
        <v>952</v>
      </c>
      <c r="D49" s="708"/>
      <c r="F49" s="849" t="s">
        <v>942</v>
      </c>
      <c r="H49" s="849" t="s">
        <v>952</v>
      </c>
    </row>
    <row r="50" spans="1:8" ht="20">
      <c r="A50" s="849" t="s">
        <v>949</v>
      </c>
      <c r="B50" s="710"/>
      <c r="C50" s="849" t="s">
        <v>952</v>
      </c>
      <c r="D50" s="708"/>
      <c r="F50" s="849" t="s">
        <v>943</v>
      </c>
      <c r="H50" s="849" t="s">
        <v>603</v>
      </c>
    </row>
    <row r="51" spans="1:8" ht="17.75" customHeight="1">
      <c r="A51" s="849" t="s">
        <v>950</v>
      </c>
      <c r="B51" s="710"/>
      <c r="C51" s="849" t="s">
        <v>603</v>
      </c>
      <c r="D51" s="708"/>
      <c r="F51" s="849" t="s">
        <v>944</v>
      </c>
      <c r="H51" s="849" t="s">
        <v>603</v>
      </c>
    </row>
    <row r="52" spans="1:8" ht="17.75" customHeight="1">
      <c r="A52" s="849" t="s">
        <v>951</v>
      </c>
      <c r="B52" s="710"/>
      <c r="C52" s="849" t="s">
        <v>603</v>
      </c>
      <c r="D52" s="708"/>
      <c r="F52" s="849" t="s">
        <v>946</v>
      </c>
      <c r="H52" s="849" t="s">
        <v>603</v>
      </c>
    </row>
    <row r="53" spans="1:8" ht="17.75" customHeight="1">
      <c r="F53" s="849" t="s">
        <v>945</v>
      </c>
      <c r="H53" s="849" t="s">
        <v>603</v>
      </c>
    </row>
    <row r="54" spans="1:8" ht="17.75" customHeight="1"/>
    <row r="55" spans="1:8" ht="17.75" customHeight="1"/>
  </sheetData>
  <mergeCells count="10">
    <mergeCell ref="B34:C35"/>
    <mergeCell ref="L36:V36"/>
    <mergeCell ref="F37:G37"/>
    <mergeCell ref="F38:G38"/>
    <mergeCell ref="L41:V41"/>
    <mergeCell ref="F42:G42"/>
    <mergeCell ref="H42:I42"/>
    <mergeCell ref="L42:V42"/>
    <mergeCell ref="Q1:T1"/>
    <mergeCell ref="N2:Q2"/>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Z48"/>
  <sheetViews>
    <sheetView topLeftCell="A13" zoomScale="70" zoomScaleNormal="70" zoomScaleSheetLayoutView="115" workbookViewId="0">
      <selection activeCell="L25" sqref="L25"/>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4.36328125" style="710" customWidth="1"/>
    <col min="7" max="7" width="15.81640625" style="710" customWidth="1"/>
    <col min="8" max="8" width="6.81640625" style="708" customWidth="1"/>
    <col min="9" max="9" width="13.453125" style="708" bestFit="1" customWidth="1"/>
    <col min="10" max="10" width="13.906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23.90625"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79"/>
      <c r="I10" s="880"/>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01"/>
      <c r="E18" s="802"/>
      <c r="F18" s="803"/>
      <c r="G18" s="804"/>
      <c r="H18" s="805"/>
      <c r="I18" s="806"/>
      <c r="J18" s="807"/>
      <c r="K18" s="808"/>
      <c r="L18" s="809"/>
      <c r="M18" s="804"/>
      <c r="N18" s="810"/>
      <c r="O18" s="811"/>
      <c r="P18" s="812"/>
      <c r="Q18" s="812"/>
      <c r="R18" s="811"/>
      <c r="S18" s="811"/>
      <c r="T18" s="811"/>
      <c r="U18" s="813"/>
      <c r="V18" s="813"/>
      <c r="W18" s="708"/>
      <c r="X18" s="708"/>
      <c r="Y18" s="708"/>
      <c r="Z18" s="708"/>
    </row>
    <row r="19" spans="1:26" s="814" customFormat="1" ht="20" customHeight="1">
      <c r="A19" s="798">
        <v>1</v>
      </c>
      <c r="B19" s="878" t="s">
        <v>262</v>
      </c>
      <c r="C19" s="800" t="e">
        <f>IF(D19="","",VLOOKUP(B19,Data!$B$5:$L$439,2,FALSE))</f>
        <v>#N/A</v>
      </c>
      <c r="D19" s="875">
        <v>2</v>
      </c>
      <c r="E19" s="817" t="s">
        <v>999</v>
      </c>
      <c r="F19" s="803" t="e">
        <f>IF(D19="","",VLOOKUP(B19,Data!$B$5:$L$439,11,FALSE))</f>
        <v>#N/A</v>
      </c>
      <c r="G19" s="804" t="e">
        <f>IF(D19&gt;0,D19*F19,"-")</f>
        <v>#N/A</v>
      </c>
      <c r="H19" s="805" t="e">
        <f>IF(D19="","",VLOOKUP(B19,Data!$B$5:$D$439,3,FALSE))</f>
        <v>#N/A</v>
      </c>
      <c r="I19" s="806" t="e">
        <f>IF(D19="","",VLOOKUP(B19,Data!$B$5:$M$439,12,FALSE))</f>
        <v>#N/A</v>
      </c>
      <c r="J19" s="622" t="s">
        <v>1023</v>
      </c>
      <c r="K19" s="808" t="e">
        <f>IF(D19="","",VLOOKUP(B19,Data!$B$5:$E$439,4,FALSE)*D19)</f>
        <v>#N/A</v>
      </c>
      <c r="L19" s="809" t="e">
        <f>IF(D19="","",VLOOKUP(B19,Data!$B$5:$F$439,5,FALSE)*D19)</f>
        <v>#N/A</v>
      </c>
      <c r="M19" s="804"/>
      <c r="N19" s="810"/>
      <c r="O19" s="811"/>
      <c r="P19" s="812"/>
      <c r="Q19" s="812"/>
      <c r="R19" s="811"/>
      <c r="S19" s="811"/>
      <c r="T19" s="811"/>
      <c r="U19" s="813" t="e">
        <f>IF(D19="","",VLOOKUP(B19,Data!$B$5:$J$439,9,FALSE)*D19)</f>
        <v>#N/A</v>
      </c>
      <c r="V19" s="813" t="e">
        <f>IF(D19="","",VLOOKUP(B19,Data!$B$5:$J$439,9,FALSE)*D19)</f>
        <v>#N/A</v>
      </c>
      <c r="W19" s="708"/>
      <c r="X19" s="708"/>
      <c r="Y19" s="708"/>
      <c r="Z19" s="708"/>
    </row>
    <row r="20" spans="1:26" s="814" customFormat="1" ht="20" customHeight="1">
      <c r="A20" s="798">
        <v>2</v>
      </c>
      <c r="B20" s="878" t="s">
        <v>258</v>
      </c>
      <c r="C20" s="800" t="e">
        <f>IF(D20="","",VLOOKUP(B20,Data!$B$5:$L$439,2,FALSE))</f>
        <v>#N/A</v>
      </c>
      <c r="D20" s="875">
        <v>1</v>
      </c>
      <c r="E20" s="816"/>
      <c r="F20" s="803" t="e">
        <f>IF(D20="","",VLOOKUP(B20,Data!$B$5:$L$439,11,FALSE))</f>
        <v>#N/A</v>
      </c>
      <c r="G20" s="804" t="e">
        <f>IF(D20&gt;0,D20*F20,"-")</f>
        <v>#N/A</v>
      </c>
      <c r="H20" s="805" t="e">
        <f>IF(D20="","",VLOOKUP(B20,Data!$B$5:$D$439,3,FALSE))</f>
        <v>#N/A</v>
      </c>
      <c r="I20" s="806" t="e">
        <f>IF(D20="","",VLOOKUP(B20,Data!$B$5:$M$439,12,FALSE))</f>
        <v>#N/A</v>
      </c>
      <c r="J20" s="622" t="s">
        <v>1023</v>
      </c>
      <c r="K20" s="808" t="e">
        <f>IF(D20="","",VLOOKUP(B20,Data!$B$5:$E$439,4,FALSE)*D20)</f>
        <v>#N/A</v>
      </c>
      <c r="L20" s="809" t="e">
        <f>IF(D20="","",VLOOKUP(B20,Data!$B$5:$F$439,5,FALSE)*D20)</f>
        <v>#N/A</v>
      </c>
      <c r="M20" s="804"/>
      <c r="N20" s="810"/>
      <c r="O20" s="811"/>
      <c r="P20" s="812"/>
      <c r="Q20" s="812"/>
      <c r="R20" s="811"/>
      <c r="S20" s="811"/>
      <c r="T20" s="811"/>
      <c r="U20" s="813" t="e">
        <f>IF(D20="","",VLOOKUP(B20,Data!$B$5:$J$439,9,FALSE)*D20)</f>
        <v>#N/A</v>
      </c>
      <c r="V20" s="813" t="e">
        <f>IF(D20="","",VLOOKUP(B20,Data!$B$5:$J$439,9,FALSE)*D20)</f>
        <v>#N/A</v>
      </c>
      <c r="W20" s="708"/>
      <c r="X20" s="708"/>
      <c r="Y20" s="708"/>
      <c r="Z20" s="708"/>
    </row>
    <row r="21" spans="1:26" s="814" customFormat="1" ht="20" customHeight="1">
      <c r="A21" s="798"/>
      <c r="B21" s="876" t="s">
        <v>1049</v>
      </c>
      <c r="C21" s="800"/>
      <c r="D21" s="875"/>
      <c r="E21" s="817" t="s">
        <v>526</v>
      </c>
      <c r="F21" s="803"/>
      <c r="G21" s="804"/>
      <c r="H21" s="805"/>
      <c r="I21" s="806"/>
      <c r="J21" s="622"/>
      <c r="K21" s="808"/>
      <c r="L21" s="809"/>
      <c r="M21" s="804"/>
      <c r="N21" s="810"/>
      <c r="O21" s="811"/>
      <c r="P21" s="812"/>
      <c r="Q21" s="812"/>
      <c r="R21" s="811"/>
      <c r="S21" s="811"/>
      <c r="T21" s="811"/>
      <c r="U21" s="813"/>
      <c r="V21" s="813"/>
      <c r="W21" s="708"/>
      <c r="X21" s="708"/>
      <c r="Y21" s="708"/>
      <c r="Z21" s="708"/>
    </row>
    <row r="22" spans="1:26" s="814" customFormat="1" ht="20" customHeight="1">
      <c r="A22" s="798">
        <v>3</v>
      </c>
      <c r="B22" s="878" t="s">
        <v>660</v>
      </c>
      <c r="C22" s="800" t="str">
        <f>IF(D22="","",VLOOKUP(B22,Data!$B$5:$L$439,2,FALSE))</f>
        <v>VAN1280</v>
      </c>
      <c r="D22" s="875">
        <v>67</v>
      </c>
      <c r="E22" s="816"/>
      <c r="F22" s="803">
        <f>IF(D22="","",VLOOKUP(B22,Data!$B$5:$L$439,11,FALSE))</f>
        <v>2162.66</v>
      </c>
      <c r="G22" s="804">
        <f>IF(D22&gt;0,D22*F22,"-")</f>
        <v>144898.22</v>
      </c>
      <c r="H22" s="805" t="str">
        <f>IF(D22="","",VLOOKUP(B22,Data!$B$5:$D$439,3,FALSE))</f>
        <v>C/T</v>
      </c>
      <c r="I22" s="806" t="str">
        <f>IF(D22="","",VLOOKUP(B22,Data!$B$5:$M$439,12,FALSE))</f>
        <v>Indonesia</v>
      </c>
      <c r="J22" s="622" t="s">
        <v>1050</v>
      </c>
      <c r="K22" s="808">
        <f>IF(D22="","",VLOOKUP(B22,Data!$B$5:$E$439,4,FALSE)*D22)</f>
        <v>17554</v>
      </c>
      <c r="L22" s="809">
        <f>IF(D22="","",VLOOKUP(B22,Data!$B$5:$F$439,5,FALSE)*D22)</f>
        <v>15879</v>
      </c>
      <c r="M22" s="804"/>
      <c r="N22" s="810"/>
      <c r="O22" s="811"/>
      <c r="P22" s="812"/>
      <c r="Q22" s="812"/>
      <c r="R22" s="811"/>
      <c r="S22" s="811"/>
      <c r="T22" s="811"/>
      <c r="U22" s="813">
        <f>IF(D22="","",VLOOKUP(B22,Data!$B$5:$J$439,9,FALSE)*D22)</f>
        <v>99.695999999999998</v>
      </c>
      <c r="V22" s="813">
        <f>IF(D22="","",VLOOKUP(B22,Data!$B$5:$J$439,9,FALSE)*D22)</f>
        <v>99.695999999999998</v>
      </c>
      <c r="W22" s="708"/>
      <c r="X22" s="708"/>
      <c r="Y22" s="708"/>
      <c r="Z22" s="708"/>
    </row>
    <row r="23" spans="1:26" s="814" customFormat="1" ht="20" customHeight="1">
      <c r="A23" s="798">
        <v>4</v>
      </c>
      <c r="B23" s="878" t="s">
        <v>661</v>
      </c>
      <c r="C23" s="800" t="str">
        <f>IF(D23="","",VLOOKUP(B23,Data!$B$5:$L$439,2,FALSE))</f>
        <v>VAN1290</v>
      </c>
      <c r="D23" s="875">
        <v>20</v>
      </c>
      <c r="E23" s="816" t="s">
        <v>1057</v>
      </c>
      <c r="F23" s="803">
        <f>IF(D23="","",VLOOKUP(B23,Data!$B$5:$L$439,11,FALSE))</f>
        <v>2162.66</v>
      </c>
      <c r="G23" s="804">
        <f>IF(D23&gt;0,D23*F23,"-")</f>
        <v>43253.2</v>
      </c>
      <c r="H23" s="805" t="str">
        <f>IF(D23="","",VLOOKUP(B23,Data!$B$5:$D$439,3,FALSE))</f>
        <v>C/T</v>
      </c>
      <c r="I23" s="806" t="str">
        <f>IF(D23="","",VLOOKUP(B23,Data!$B$5:$M$439,12,FALSE))</f>
        <v>Indonesia</v>
      </c>
      <c r="J23" s="622" t="s">
        <v>1050</v>
      </c>
      <c r="K23" s="808">
        <f>IF(D23="","",VLOOKUP(B23,Data!$B$5:$E$439,4,FALSE)*D23)</f>
        <v>5240</v>
      </c>
      <c r="L23" s="809">
        <f>IF(D23="","",VLOOKUP(B23,Data!$B$5:$F$439,5,FALSE)*D23)</f>
        <v>4740</v>
      </c>
      <c r="M23" s="804"/>
      <c r="N23" s="810"/>
      <c r="O23" s="811"/>
      <c r="P23" s="812"/>
      <c r="Q23" s="812"/>
      <c r="R23" s="811"/>
      <c r="S23" s="811"/>
      <c r="T23" s="811"/>
      <c r="U23" s="813">
        <f>IF(D23="","",VLOOKUP(B23,Data!$B$5:$J$439,9,FALSE)*D23)</f>
        <v>29.759999999999998</v>
      </c>
      <c r="V23" s="813">
        <f>IF(D23="","",VLOOKUP(B23,Data!$B$5:$J$439,9,FALSE)*D23)</f>
        <v>29.759999999999998</v>
      </c>
      <c r="W23" s="708"/>
      <c r="X23" s="708"/>
      <c r="Y23" s="708"/>
      <c r="Z23" s="708"/>
    </row>
    <row r="24" spans="1:26" s="814" customFormat="1" ht="20" customHeight="1">
      <c r="A24" s="798"/>
      <c r="B24" s="878"/>
      <c r="C24" s="800" t="str">
        <f>IF(D24="","",VLOOKUP(B24,Data!$B$5:$L$439,2,FALSE))</f>
        <v/>
      </c>
      <c r="D24" s="875"/>
      <c r="E24" s="816"/>
      <c r="F24" s="803" t="str">
        <f>IF(D24="","",VLOOKUP(B24,Data!$B$5:$L$439,11,FALSE))</f>
        <v/>
      </c>
      <c r="G24" s="804" t="str">
        <f>IF(D24&gt;0,D24*F24,"-")</f>
        <v>-</v>
      </c>
      <c r="H24" s="805" t="str">
        <f>IF(D24="","",VLOOKUP(B24,Data!$B$5:$D$439,3,FALSE))</f>
        <v/>
      </c>
      <c r="I24" s="806" t="str">
        <f>IF(D24="","",VLOOKUP(B24,Data!$B$5:$M$439,12,FALSE))</f>
        <v/>
      </c>
      <c r="J24" s="622"/>
      <c r="K24" s="808" t="str">
        <f>IF(D24="","",VLOOKUP(B24,Data!$B$5:$E$439,4,FALSE)*D24)</f>
        <v/>
      </c>
      <c r="L24" s="809" t="str">
        <f>IF(D24="","",VLOOKUP(B24,Data!$B$5:$F$439,5,FALSE)*D24)</f>
        <v/>
      </c>
      <c r="M24" s="804"/>
      <c r="N24" s="810"/>
      <c r="O24" s="811"/>
      <c r="P24" s="812"/>
      <c r="Q24" s="812"/>
      <c r="R24" s="811"/>
      <c r="S24" s="811"/>
      <c r="T24" s="811"/>
      <c r="U24" s="813" t="str">
        <f>IF(D24="","",VLOOKUP(B24,Data!$B$5:$J$439,9,FALSE)*D24)</f>
        <v/>
      </c>
      <c r="V24" s="813" t="str">
        <f>IF(D24="","",VLOOKUP(B24,Data!$B$5:$J$439,9,FALSE)*D24)</f>
        <v/>
      </c>
      <c r="W24" s="708"/>
      <c r="X24" s="708"/>
      <c r="Y24" s="708"/>
      <c r="Z24" s="708"/>
    </row>
    <row r="25" spans="1:26" s="814" customFormat="1" ht="20" customHeight="1">
      <c r="A25" s="798"/>
      <c r="B25" s="878"/>
      <c r="C25" s="800" t="str">
        <f>IF(D25="","",VLOOKUP(B25,Data!$B$5:$L$439,2,FALSE))</f>
        <v/>
      </c>
      <c r="D25" s="875"/>
      <c r="E25" s="802"/>
      <c r="F25" s="803" t="str">
        <f>IF(D25="","",VLOOKUP(B25,Data!$B$5:$L$439,11,FALSE))</f>
        <v/>
      </c>
      <c r="G25" s="804" t="str">
        <f>IF(D25&gt;0,D25*F25,"-")</f>
        <v>-</v>
      </c>
      <c r="H25" s="805" t="str">
        <f>IF(D25="","",VLOOKUP(B25,Data!$B$5:$D$439,3,FALSE))</f>
        <v/>
      </c>
      <c r="I25" s="806" t="str">
        <f>IF(D25="","",VLOOKUP(B25,Data!$B$5:$M$439,12,FALSE))</f>
        <v/>
      </c>
      <c r="J25" s="622"/>
      <c r="K25" s="808" t="str">
        <f>IF(D25="","",VLOOKUP(B25,Data!$B$5:$E$439,4,FALSE)*D25)</f>
        <v/>
      </c>
      <c r="L25" s="809" t="str">
        <f>IF(D25="","",VLOOKUP(B25,Data!$B$5:$F$439,5,FALSE)*D25)</f>
        <v/>
      </c>
      <c r="M25" s="804"/>
      <c r="N25" s="810"/>
      <c r="O25" s="811"/>
      <c r="P25" s="812"/>
      <c r="Q25" s="812"/>
      <c r="R25" s="811"/>
      <c r="S25" s="811"/>
      <c r="T25" s="811"/>
      <c r="U25" s="813" t="str">
        <f>IF(D25="","",VLOOKUP(B25,Data!$B$5:$J$439,9,FALSE)*D25)</f>
        <v/>
      </c>
      <c r="V25" s="813" t="str">
        <f>IF(D25="","",VLOOKUP(B25,Data!$B$5:$J$439,9,FALSE)*D25)</f>
        <v/>
      </c>
      <c r="W25" s="708"/>
      <c r="X25" s="708"/>
      <c r="Y25" s="708"/>
      <c r="Z25" s="708"/>
    </row>
    <row r="26" spans="1:26" s="814" customFormat="1" ht="23" customHeight="1">
      <c r="A26" s="798"/>
      <c r="B26" s="819"/>
      <c r="C26" s="809" t="str">
        <f>IF(D26="","",VLOOKUP(B26,Data!$B$5:$L$439,2,FALSE))</f>
        <v/>
      </c>
      <c r="D26" s="818"/>
      <c r="E26" s="820"/>
      <c r="F26" s="821"/>
      <c r="G26" s="821"/>
      <c r="H26" s="821"/>
      <c r="I26" s="820"/>
      <c r="J26" s="820"/>
      <c r="K26" s="821"/>
      <c r="L26" s="821"/>
      <c r="M26" s="821"/>
      <c r="N26" s="822"/>
      <c r="O26" s="823"/>
      <c r="P26" s="824"/>
      <c r="Q26" s="823"/>
      <c r="R26" s="823"/>
      <c r="S26" s="824"/>
      <c r="T26" s="825"/>
      <c r="U26" s="824"/>
      <c r="V26" s="826"/>
      <c r="Y26" s="708"/>
    </row>
    <row r="27" spans="1:26" s="814" customFormat="1" ht="20" customHeight="1">
      <c r="A27" s="798"/>
      <c r="B27" s="1079" t="s">
        <v>1059</v>
      </c>
      <c r="C27" s="1080"/>
      <c r="D27" s="827">
        <f>SUM(D18:D25)</f>
        <v>90</v>
      </c>
      <c r="E27" s="828"/>
      <c r="F27" s="829"/>
      <c r="G27" s="829" t="e">
        <f>SUM(G18:G26)</f>
        <v>#N/A</v>
      </c>
      <c r="H27" s="820"/>
      <c r="I27" s="820"/>
      <c r="J27" s="820"/>
      <c r="K27" s="829" t="e">
        <f>SUM(K18:K25)</f>
        <v>#N/A</v>
      </c>
      <c r="L27" s="829" t="e">
        <f>SUM(L18:L25)</f>
        <v>#N/A</v>
      </c>
      <c r="M27" s="829"/>
      <c r="N27" s="829"/>
      <c r="O27" s="829">
        <f>SUM(O16:O26)</f>
        <v>0</v>
      </c>
      <c r="P27" s="829"/>
      <c r="Q27" s="829"/>
      <c r="R27" s="829"/>
      <c r="S27" s="829"/>
      <c r="T27" s="829"/>
      <c r="U27" s="829"/>
      <c r="V27" s="830" t="e">
        <f>SUM(V18:V25)</f>
        <v>#N/A</v>
      </c>
      <c r="Y27" s="708"/>
    </row>
    <row r="28" spans="1:26" ht="20" customHeight="1">
      <c r="A28" s="798"/>
      <c r="B28" s="1081"/>
      <c r="C28" s="1082"/>
      <c r="D28" s="831"/>
      <c r="E28" s="754"/>
      <c r="F28" s="832" t="s">
        <v>534</v>
      </c>
      <c r="G28" s="758"/>
      <c r="H28" s="833"/>
      <c r="I28" s="833"/>
      <c r="J28" s="833"/>
      <c r="K28" s="834"/>
      <c r="L28" s="758"/>
      <c r="M28" s="756"/>
      <c r="N28" s="755"/>
      <c r="O28" s="755"/>
      <c r="P28" s="755"/>
      <c r="Q28" s="755"/>
      <c r="R28" s="755"/>
      <c r="S28" s="755"/>
      <c r="T28" s="756"/>
      <c r="U28" s="756"/>
      <c r="V28" s="760"/>
      <c r="W28" s="814"/>
    </row>
    <row r="29" spans="1:26" ht="13">
      <c r="A29" s="721" t="s">
        <v>527</v>
      </c>
      <c r="B29" s="722"/>
      <c r="C29" s="835"/>
      <c r="D29" s="836" t="s">
        <v>82</v>
      </c>
      <c r="E29" s="744"/>
      <c r="F29" s="725" t="s">
        <v>83</v>
      </c>
      <c r="G29" s="837"/>
      <c r="H29" s="772" t="s">
        <v>84</v>
      </c>
      <c r="I29" s="838"/>
      <c r="J29" s="743" t="s">
        <v>85</v>
      </c>
      <c r="K29" s="743"/>
      <c r="L29" s="1070" t="s">
        <v>86</v>
      </c>
      <c r="M29" s="1071"/>
      <c r="N29" s="1071"/>
      <c r="O29" s="1071"/>
      <c r="P29" s="1071"/>
      <c r="Q29" s="1071"/>
      <c r="R29" s="1071"/>
      <c r="S29" s="1071"/>
      <c r="T29" s="1071"/>
      <c r="U29" s="1071"/>
      <c r="V29" s="1072"/>
    </row>
    <row r="30" spans="1:26" ht="13">
      <c r="A30" s="731" t="s">
        <v>528</v>
      </c>
      <c r="C30" s="839"/>
      <c r="D30" s="709" t="s">
        <v>88</v>
      </c>
      <c r="F30" s="1073"/>
      <c r="G30" s="1074"/>
      <c r="H30" s="731" t="s">
        <v>89</v>
      </c>
      <c r="I30" s="840"/>
      <c r="J30" s="746" t="s">
        <v>90</v>
      </c>
      <c r="K30" s="746"/>
      <c r="L30" s="741"/>
      <c r="V30" s="747"/>
    </row>
    <row r="31" spans="1:26">
      <c r="A31" s="731" t="s">
        <v>529</v>
      </c>
      <c r="C31" s="732"/>
      <c r="F31" s="1073"/>
      <c r="G31" s="1074"/>
      <c r="H31" s="731"/>
      <c r="I31" s="840"/>
      <c r="J31" s="746" t="s">
        <v>94</v>
      </c>
      <c r="K31" s="746"/>
      <c r="L31" s="741"/>
      <c r="V31" s="747"/>
    </row>
    <row r="32" spans="1:26">
      <c r="A32" s="754"/>
      <c r="B32" s="755"/>
      <c r="C32" s="841"/>
      <c r="D32" s="709" t="s">
        <v>95</v>
      </c>
      <c r="F32" s="842"/>
      <c r="G32" s="843"/>
      <c r="H32" s="731" t="s">
        <v>96</v>
      </c>
      <c r="I32" s="840"/>
      <c r="J32" s="746"/>
      <c r="K32" s="746"/>
      <c r="L32" s="741"/>
      <c r="V32" s="747"/>
    </row>
    <row r="33" spans="1:22" ht="13">
      <c r="A33" s="721" t="s">
        <v>97</v>
      </c>
      <c r="B33" s="744"/>
      <c r="C33" s="723"/>
      <c r="D33" s="709" t="s">
        <v>98</v>
      </c>
      <c r="F33" s="844" t="s">
        <v>99</v>
      </c>
      <c r="G33" s="845"/>
      <c r="H33" s="731" t="s">
        <v>89</v>
      </c>
      <c r="I33" s="840"/>
      <c r="J33" s="746" t="s">
        <v>100</v>
      </c>
      <c r="K33" s="746"/>
      <c r="L33" s="741"/>
      <c r="V33" s="747"/>
    </row>
    <row r="34" spans="1:22" ht="13">
      <c r="A34" s="731" t="s">
        <v>552</v>
      </c>
      <c r="C34" s="732"/>
      <c r="D34" s="709" t="s">
        <v>101</v>
      </c>
      <c r="F34" s="846"/>
      <c r="G34" s="847"/>
      <c r="H34" s="731" t="s">
        <v>102</v>
      </c>
      <c r="I34" s="840"/>
      <c r="J34" s="746" t="s">
        <v>530</v>
      </c>
      <c r="K34" s="746"/>
      <c r="L34" s="1075" t="s">
        <v>104</v>
      </c>
      <c r="M34" s="1076"/>
      <c r="N34" s="1076"/>
      <c r="O34" s="1076"/>
      <c r="P34" s="1076"/>
      <c r="Q34" s="1076"/>
      <c r="R34" s="1076"/>
      <c r="S34" s="1076"/>
      <c r="T34" s="1076"/>
      <c r="U34" s="1076"/>
      <c r="V34" s="1077"/>
    </row>
    <row r="35" spans="1:22">
      <c r="A35" s="754"/>
      <c r="B35" s="755"/>
      <c r="C35" s="756"/>
      <c r="D35" s="848"/>
      <c r="E35" s="755"/>
      <c r="F35" s="1046" t="s">
        <v>1054</v>
      </c>
      <c r="G35" s="1047"/>
      <c r="H35" s="1046" t="s">
        <v>1056</v>
      </c>
      <c r="I35" s="1047"/>
      <c r="J35" s="759" t="s">
        <v>105</v>
      </c>
      <c r="K35" s="759"/>
      <c r="L35" s="1062" t="s">
        <v>106</v>
      </c>
      <c r="M35" s="1063"/>
      <c r="N35" s="1063"/>
      <c r="O35" s="1063"/>
      <c r="P35" s="1063"/>
      <c r="Q35" s="1063"/>
      <c r="R35" s="1063"/>
      <c r="S35" s="1063"/>
      <c r="T35" s="1063"/>
      <c r="U35" s="1063"/>
      <c r="V35" s="1064"/>
    </row>
    <row r="41" spans="1:22" ht="23.25" customHeight="1">
      <c r="A41" s="849" t="s">
        <v>947</v>
      </c>
      <c r="B41" s="710"/>
      <c r="C41" s="849" t="s">
        <v>603</v>
      </c>
      <c r="D41" s="708"/>
      <c r="F41" s="849" t="s">
        <v>941</v>
      </c>
      <c r="H41" s="849" t="s">
        <v>603</v>
      </c>
    </row>
    <row r="42" spans="1:22" ht="20">
      <c r="A42" s="849" t="s">
        <v>948</v>
      </c>
      <c r="B42" s="710"/>
      <c r="C42" s="849" t="s">
        <v>952</v>
      </c>
      <c r="D42" s="708"/>
      <c r="F42" s="849" t="s">
        <v>942</v>
      </c>
      <c r="H42" s="849" t="s">
        <v>952</v>
      </c>
    </row>
    <row r="43" spans="1:22" ht="20">
      <c r="A43" s="849" t="s">
        <v>949</v>
      </c>
      <c r="B43" s="710"/>
      <c r="C43" s="849" t="s">
        <v>952</v>
      </c>
      <c r="D43" s="708"/>
      <c r="F43" s="849" t="s">
        <v>943</v>
      </c>
      <c r="H43" s="849" t="s">
        <v>603</v>
      </c>
    </row>
    <row r="44" spans="1:22" ht="17.75" customHeight="1">
      <c r="A44" s="849" t="s">
        <v>950</v>
      </c>
      <c r="B44" s="710"/>
      <c r="C44" s="849" t="s">
        <v>603</v>
      </c>
      <c r="D44" s="708"/>
      <c r="F44" s="849" t="s">
        <v>944</v>
      </c>
      <c r="H44" s="849" t="s">
        <v>603</v>
      </c>
    </row>
    <row r="45" spans="1:22" ht="17.75" customHeight="1">
      <c r="A45" s="849" t="s">
        <v>951</v>
      </c>
      <c r="B45" s="710"/>
      <c r="C45" s="849" t="s">
        <v>603</v>
      </c>
      <c r="D45" s="708"/>
      <c r="F45" s="849" t="s">
        <v>946</v>
      </c>
      <c r="H45" s="849" t="s">
        <v>603</v>
      </c>
    </row>
    <row r="46" spans="1:22" ht="17.75" customHeight="1">
      <c r="F46" s="849" t="s">
        <v>945</v>
      </c>
      <c r="H46" s="849" t="s">
        <v>603</v>
      </c>
    </row>
    <row r="47" spans="1:22" ht="17.75" customHeight="1"/>
    <row r="48" spans="1:22" ht="17.75" customHeight="1"/>
  </sheetData>
  <mergeCells count="10">
    <mergeCell ref="B27:C28"/>
    <mergeCell ref="L29:V29"/>
    <mergeCell ref="F30:G30"/>
    <mergeCell ref="F31:G31"/>
    <mergeCell ref="L34:V34"/>
    <mergeCell ref="F35:G35"/>
    <mergeCell ref="H35:I35"/>
    <mergeCell ref="L35:V35"/>
    <mergeCell ref="Q1:T1"/>
    <mergeCell ref="N2:Q2"/>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AA50"/>
  <sheetViews>
    <sheetView topLeftCell="A19" zoomScale="70" zoomScaleNormal="70" zoomScaleSheetLayoutView="115" workbookViewId="0">
      <selection activeCell="L25" sqref="L25"/>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9.81640625" style="709" hidden="1"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81640625" style="708" customWidth="1"/>
    <col min="22" max="22" width="0.1796875" style="708" customWidth="1"/>
    <col min="23" max="23" width="13.1796875" style="711" customWidth="1"/>
    <col min="24" max="24" width="7" style="708" customWidth="1"/>
    <col min="25" max="25" width="12.81640625" style="708" bestFit="1" customWidth="1"/>
    <col min="2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879"/>
      <c r="J10" s="880"/>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t="s">
        <v>517</v>
      </c>
      <c r="E15" s="886"/>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27" ht="14">
      <c r="A17" s="782"/>
      <c r="B17" s="791"/>
      <c r="C17" s="789"/>
      <c r="D17" s="785"/>
      <c r="E17" s="785"/>
      <c r="F17" s="782"/>
      <c r="G17" s="786"/>
      <c r="H17" s="786"/>
      <c r="I17" s="792"/>
      <c r="J17" s="792"/>
      <c r="K17" s="792"/>
      <c r="L17" s="793"/>
      <c r="M17" s="794"/>
      <c r="N17" s="795"/>
      <c r="O17" s="796"/>
      <c r="P17" s="796"/>
      <c r="Q17" s="796"/>
      <c r="R17" s="796"/>
      <c r="S17" s="796"/>
      <c r="T17" s="796"/>
      <c r="U17" s="795"/>
      <c r="V17" s="795"/>
      <c r="W17" s="797"/>
    </row>
    <row r="18" spans="1:27" s="814" customFormat="1" ht="20" customHeight="1">
      <c r="A18" s="798"/>
      <c r="B18" s="876" t="s">
        <v>1049</v>
      </c>
      <c r="C18" s="800"/>
      <c r="D18" s="875"/>
      <c r="E18" s="875"/>
      <c r="F18" s="816"/>
      <c r="G18" s="803"/>
      <c r="H18" s="804"/>
      <c r="I18" s="805"/>
      <c r="J18" s="806"/>
      <c r="K18" s="622"/>
      <c r="L18" s="808"/>
      <c r="M18" s="809"/>
      <c r="N18" s="804"/>
      <c r="O18" s="810"/>
      <c r="P18" s="811"/>
      <c r="Q18" s="812"/>
      <c r="R18" s="812"/>
      <c r="S18" s="811"/>
      <c r="T18" s="811"/>
      <c r="U18" s="811"/>
      <c r="V18" s="813"/>
      <c r="W18" s="813"/>
      <c r="X18" s="708"/>
      <c r="Y18" s="708"/>
      <c r="Z18" s="708"/>
      <c r="AA18" s="708"/>
    </row>
    <row r="19" spans="1:27" s="814" customFormat="1" ht="20" customHeight="1">
      <c r="A19" s="798">
        <v>1</v>
      </c>
      <c r="B19" s="878" t="s">
        <v>660</v>
      </c>
      <c r="C19" s="800" t="str">
        <f>IF(D19="","",VLOOKUP(B19,Data!$B$5:$L$439,2,FALSE))</f>
        <v>VAN1280</v>
      </c>
      <c r="D19" s="875">
        <v>81</v>
      </c>
      <c r="E19" s="875">
        <v>266</v>
      </c>
      <c r="F19" s="817" t="s">
        <v>999</v>
      </c>
      <c r="G19" s="803">
        <f>IF(D19="","",VLOOKUP(B19,Data!$B$5:$L$439,11,FALSE))</f>
        <v>2162.66</v>
      </c>
      <c r="H19" s="804">
        <f t="shared" ref="H19:H27" si="0">IF(D19&gt;0,D19*G19,"-")</f>
        <v>175175.46</v>
      </c>
      <c r="I19" s="805" t="str">
        <f>IF(D19="","",VLOOKUP(B19,Data!$B$5:$D$439,3,FALSE))</f>
        <v>C/T</v>
      </c>
      <c r="J19" s="806" t="str">
        <f>IF(D19="","",VLOOKUP(B19,Data!$B$5:$M$439,12,FALSE))</f>
        <v>Indonesia</v>
      </c>
      <c r="K19" s="622" t="s">
        <v>1050</v>
      </c>
      <c r="L19" s="808">
        <f>IF(D19="","",VLOOKUP(B19,Data!$B$5:$E$439,4,FALSE)*D19)</f>
        <v>21222</v>
      </c>
      <c r="M19" s="809">
        <f>IF(D19="","",VLOOKUP(B19,Data!$B$5:$F$439,5,FALSE)*D19)</f>
        <v>19197</v>
      </c>
      <c r="N19" s="804"/>
      <c r="O19" s="810"/>
      <c r="P19" s="811"/>
      <c r="Q19" s="812"/>
      <c r="R19" s="812"/>
      <c r="S19" s="811"/>
      <c r="T19" s="811"/>
      <c r="U19" s="811"/>
      <c r="V19" s="813">
        <f>IF(D19="","",VLOOKUP(B19,Data!$B$5:$J$439,9,FALSE)*D19)</f>
        <v>120.52800000000001</v>
      </c>
      <c r="W19" s="813">
        <f>IF(D19="","",VLOOKUP(B19,Data!$B$5:$J$439,9,FALSE)*D19)</f>
        <v>120.52800000000001</v>
      </c>
      <c r="X19" s="708"/>
      <c r="Y19" s="708"/>
      <c r="Z19" s="708"/>
      <c r="AA19" s="708"/>
    </row>
    <row r="20" spans="1:27" s="814" customFormat="1" ht="20" customHeight="1">
      <c r="A20" s="798">
        <v>2</v>
      </c>
      <c r="B20" s="878" t="s">
        <v>661</v>
      </c>
      <c r="C20" s="800" t="str">
        <f>IF(D20="","",VLOOKUP(B20,Data!$B$5:$L$439,2,FALSE))</f>
        <v>VAN1290</v>
      </c>
      <c r="D20" s="875">
        <v>135</v>
      </c>
      <c r="E20" s="875">
        <v>159</v>
      </c>
      <c r="F20" s="816"/>
      <c r="G20" s="803">
        <f>IF(D20="","",VLOOKUP(B20,Data!$B$5:$L$439,11,FALSE))</f>
        <v>2162.66</v>
      </c>
      <c r="H20" s="804">
        <f t="shared" si="0"/>
        <v>291959.09999999998</v>
      </c>
      <c r="I20" s="805" t="str">
        <f>IF(D20="","",VLOOKUP(B20,Data!$B$5:$D$439,3,FALSE))</f>
        <v>C/T</v>
      </c>
      <c r="J20" s="806" t="str">
        <f>IF(D20="","",VLOOKUP(B20,Data!$B$5:$M$439,12,FALSE))</f>
        <v>Indonesia</v>
      </c>
      <c r="K20" s="622" t="s">
        <v>1050</v>
      </c>
      <c r="L20" s="808">
        <f>IF(D20="","",VLOOKUP(B20,Data!$B$5:$E$439,4,FALSE)*D20)</f>
        <v>35370</v>
      </c>
      <c r="M20" s="809">
        <f>IF(D20="","",VLOOKUP(B20,Data!$B$5:$F$439,5,FALSE)*D20)</f>
        <v>31995</v>
      </c>
      <c r="N20" s="804"/>
      <c r="O20" s="810"/>
      <c r="P20" s="811"/>
      <c r="Q20" s="812"/>
      <c r="R20" s="812"/>
      <c r="S20" s="811"/>
      <c r="T20" s="811"/>
      <c r="U20" s="811"/>
      <c r="V20" s="813">
        <f>IF(D20="","",VLOOKUP(B20,Data!$B$5:$J$439,9,FALSE)*D20)</f>
        <v>200.88</v>
      </c>
      <c r="W20" s="813">
        <f>IF(D20="","",VLOOKUP(B20,Data!$B$5:$J$439,9,FALSE)*D20)</f>
        <v>200.88</v>
      </c>
      <c r="X20" s="708"/>
      <c r="Y20" s="708"/>
      <c r="Z20" s="708"/>
      <c r="AA20" s="708"/>
    </row>
    <row r="21" spans="1:27" s="814" customFormat="1" ht="20" customHeight="1">
      <c r="A21" s="798">
        <v>3</v>
      </c>
      <c r="B21" s="878" t="s">
        <v>932</v>
      </c>
      <c r="C21" s="800" t="str">
        <f>IF(D21="","",VLOOKUP(B21,Data!$B$5:$L$439,2,FALSE))</f>
        <v>VEH3630</v>
      </c>
      <c r="D21" s="875">
        <v>5</v>
      </c>
      <c r="E21" s="875">
        <v>5</v>
      </c>
      <c r="F21" s="817" t="s">
        <v>526</v>
      </c>
      <c r="G21" s="803">
        <f>IF(D21="","",VLOOKUP(B21,Data!$B$5:$L$439,11,FALSE))</f>
        <v>2539.81</v>
      </c>
      <c r="H21" s="804">
        <f t="shared" si="0"/>
        <v>12699.05</v>
      </c>
      <c r="I21" s="805" t="str">
        <f>IF(D21="","",VLOOKUP(B21,Data!$B$5:$D$439,3,FALSE))</f>
        <v>C/T</v>
      </c>
      <c r="J21" s="806" t="str">
        <f>IF(D21="","",VLOOKUP(B21,Data!$B$5:$M$439,12,FALSE))</f>
        <v>Indonesia</v>
      </c>
      <c r="K21" s="622" t="s">
        <v>1050</v>
      </c>
      <c r="L21" s="808">
        <f>IF(D21="","",VLOOKUP(B21,Data!$B$5:$E$439,4,FALSE)*D21)</f>
        <v>1335</v>
      </c>
      <c r="M21" s="809">
        <f>IF(D21="","",VLOOKUP(B21,Data!$B$5:$F$439,5,FALSE)*D21)</f>
        <v>1210</v>
      </c>
      <c r="N21" s="804"/>
      <c r="O21" s="810"/>
      <c r="P21" s="811"/>
      <c r="Q21" s="812"/>
      <c r="R21" s="812"/>
      <c r="S21" s="811"/>
      <c r="T21" s="811"/>
      <c r="U21" s="811"/>
      <c r="V21" s="813">
        <f>IF(D21="","",VLOOKUP(B21,Data!$B$5:$J$439,9,FALSE)*D21)</f>
        <v>7.4399999999999995</v>
      </c>
      <c r="W21" s="813">
        <f>IF(D21="","",VLOOKUP(B21,Data!$B$5:$J$439,9,FALSE)*D21)</f>
        <v>7.4399999999999995</v>
      </c>
      <c r="X21" s="708"/>
      <c r="Y21" s="708"/>
      <c r="Z21" s="708"/>
      <c r="AA21" s="708"/>
    </row>
    <row r="22" spans="1:27" s="814" customFormat="1" ht="20" customHeight="1">
      <c r="A22" s="798">
        <v>4</v>
      </c>
      <c r="B22" s="878" t="s">
        <v>747</v>
      </c>
      <c r="C22" s="800" t="str">
        <f>IF(D22="","",VLOOKUP(B22,Data!$B$5:$L$439,2,FALSE))</f>
        <v>VAR8140</v>
      </c>
      <c r="D22" s="875">
        <v>2</v>
      </c>
      <c r="E22" s="875">
        <v>10</v>
      </c>
      <c r="F22" s="816"/>
      <c r="G22" s="803">
        <f>IF(D22="","",VLOOKUP(B22,Data!$B$5:$L$439,11,FALSE))</f>
        <v>2209.64</v>
      </c>
      <c r="H22" s="804">
        <f t="shared" si="0"/>
        <v>4419.28</v>
      </c>
      <c r="I22" s="805" t="str">
        <f>IF(D22="","",VLOOKUP(B22,Data!$B$5:$D$439,3,FALSE))</f>
        <v>C/T</v>
      </c>
      <c r="J22" s="806" t="str">
        <f>IF(D22="","",VLOOKUP(B22,Data!$B$5:$M$439,12,FALSE))</f>
        <v>Indonesia</v>
      </c>
      <c r="K22" s="622" t="s">
        <v>1050</v>
      </c>
      <c r="L22" s="808">
        <f>IF(D22="","",VLOOKUP(B22,Data!$B$5:$E$439,4,FALSE)*D22)</f>
        <v>476</v>
      </c>
      <c r="M22" s="809">
        <f>IF(D22="","",VLOOKUP(B22,Data!$B$5:$F$439,5,FALSE)*D22)</f>
        <v>432</v>
      </c>
      <c r="N22" s="804"/>
      <c r="O22" s="810"/>
      <c r="P22" s="811"/>
      <c r="Q22" s="812"/>
      <c r="R22" s="812"/>
      <c r="S22" s="811"/>
      <c r="T22" s="811"/>
      <c r="U22" s="811"/>
      <c r="V22" s="813">
        <f>IF(D22="","",VLOOKUP(B22,Data!$B$5:$J$439,9,FALSE)*D22)</f>
        <v>2.6280000000000001</v>
      </c>
      <c r="W22" s="813">
        <f>IF(D22="","",VLOOKUP(B22,Data!$B$5:$J$439,9,FALSE)*D22)</f>
        <v>2.6280000000000001</v>
      </c>
      <c r="X22" s="708"/>
      <c r="Y22" s="708"/>
      <c r="Z22" s="708"/>
      <c r="AA22" s="708"/>
    </row>
    <row r="23" spans="1:27" s="814" customFormat="1" ht="20" customHeight="1">
      <c r="A23" s="798">
        <v>5</v>
      </c>
      <c r="B23" s="878" t="s">
        <v>748</v>
      </c>
      <c r="C23" s="800" t="str">
        <f>IF(D23="","",VLOOKUP(B23,Data!$B$5:$L$439,2,FALSE))</f>
        <v>VAR8150</v>
      </c>
      <c r="D23" s="875">
        <v>7</v>
      </c>
      <c r="E23" s="875">
        <v>12</v>
      </c>
      <c r="F23" s="816" t="s">
        <v>1055</v>
      </c>
      <c r="G23" s="803">
        <f>IF(D23="","",VLOOKUP(B23,Data!$B$5:$L$439,11,FALSE))</f>
        <v>2209.64</v>
      </c>
      <c r="H23" s="804">
        <f t="shared" si="0"/>
        <v>15467.48</v>
      </c>
      <c r="I23" s="805" t="str">
        <f>IF(D23="","",VLOOKUP(B23,Data!$B$5:$D$439,3,FALSE))</f>
        <v>C/T</v>
      </c>
      <c r="J23" s="806" t="str">
        <f>IF(D23="","",VLOOKUP(B23,Data!$B$5:$M$439,12,FALSE))</f>
        <v>Indonesia</v>
      </c>
      <c r="K23" s="622" t="s">
        <v>1050</v>
      </c>
      <c r="L23" s="808">
        <f>IF(D23="","",VLOOKUP(B23,Data!$B$5:$E$439,4,FALSE)*D23)</f>
        <v>1666</v>
      </c>
      <c r="M23" s="809">
        <f>IF(D23="","",VLOOKUP(B23,Data!$B$5:$F$439,5,FALSE)*D23)</f>
        <v>1512</v>
      </c>
      <c r="N23" s="804"/>
      <c r="O23" s="810"/>
      <c r="P23" s="811"/>
      <c r="Q23" s="812"/>
      <c r="R23" s="812"/>
      <c r="S23" s="811"/>
      <c r="T23" s="811"/>
      <c r="U23" s="811"/>
      <c r="V23" s="813">
        <f>IF(D23="","",VLOOKUP(B23,Data!$B$5:$J$439,9,FALSE)*D23)</f>
        <v>9.1980000000000004</v>
      </c>
      <c r="W23" s="813">
        <f>IF(D23="","",VLOOKUP(B23,Data!$B$5:$J$439,9,FALSE)*D23)</f>
        <v>9.1980000000000004</v>
      </c>
      <c r="X23" s="708"/>
      <c r="Y23" s="708"/>
      <c r="Z23" s="708"/>
      <c r="AA23" s="708"/>
    </row>
    <row r="24" spans="1:27" s="814" customFormat="1" ht="20" customHeight="1">
      <c r="A24" s="798">
        <v>6</v>
      </c>
      <c r="B24" s="878" t="s">
        <v>749</v>
      </c>
      <c r="C24" s="800" t="str">
        <f>IF(D24="","",VLOOKUP(B24,Data!$B$5:$L$439,2,FALSE))</f>
        <v>VAR8160</v>
      </c>
      <c r="D24" s="875">
        <v>16</v>
      </c>
      <c r="E24" s="875">
        <v>52</v>
      </c>
      <c r="F24" s="816"/>
      <c r="G24" s="803">
        <f>IF(D24="","",VLOOKUP(B24,Data!$B$5:$L$439,11,FALSE))</f>
        <v>2438.41</v>
      </c>
      <c r="H24" s="804">
        <f t="shared" si="0"/>
        <v>39014.559999999998</v>
      </c>
      <c r="I24" s="805" t="str">
        <f>IF(D24="","",VLOOKUP(B24,Data!$B$5:$D$439,3,FALSE))</f>
        <v>C/T</v>
      </c>
      <c r="J24" s="806" t="str">
        <f>IF(D24="","",VLOOKUP(B24,Data!$B$5:$M$439,12,FALSE))</f>
        <v>Indonesia</v>
      </c>
      <c r="K24" s="622" t="s">
        <v>1050</v>
      </c>
      <c r="L24" s="808">
        <f>IF(D24="","",VLOOKUP(B24,Data!$B$5:$E$439,4,FALSE)*D24)</f>
        <v>4064</v>
      </c>
      <c r="M24" s="809">
        <f>IF(D24="","",VLOOKUP(B24,Data!$B$5:$F$439,5,FALSE)*D24)</f>
        <v>3664</v>
      </c>
      <c r="N24" s="804"/>
      <c r="O24" s="810"/>
      <c r="P24" s="811"/>
      <c r="Q24" s="812"/>
      <c r="R24" s="812"/>
      <c r="S24" s="811"/>
      <c r="T24" s="811"/>
      <c r="U24" s="811"/>
      <c r="V24" s="813">
        <f>IF(D24="","",VLOOKUP(B24,Data!$B$5:$J$439,9,FALSE)*D24)</f>
        <v>23.744</v>
      </c>
      <c r="W24" s="813">
        <f>IF(D24="","",VLOOKUP(B24,Data!$B$5:$J$439,9,FALSE)*D24)</f>
        <v>23.744</v>
      </c>
      <c r="X24" s="708"/>
      <c r="Y24" s="708"/>
      <c r="Z24" s="708"/>
      <c r="AA24" s="708"/>
    </row>
    <row r="25" spans="1:27" s="814" customFormat="1" ht="20" customHeight="1">
      <c r="A25" s="798">
        <v>7</v>
      </c>
      <c r="B25" s="878" t="s">
        <v>750</v>
      </c>
      <c r="C25" s="800" t="str">
        <f>IF(D25="","",VLOOKUP(B25,Data!$B$5:$L$439,2,FALSE))</f>
        <v>VAR8170</v>
      </c>
      <c r="D25" s="875">
        <v>24</v>
      </c>
      <c r="E25" s="875">
        <v>32</v>
      </c>
      <c r="F25" s="816"/>
      <c r="G25" s="803">
        <f>IF(D25="","",VLOOKUP(B25,Data!$B$5:$L$439,11,FALSE))</f>
        <v>2438.41</v>
      </c>
      <c r="H25" s="804">
        <f t="shared" si="0"/>
        <v>58521.84</v>
      </c>
      <c r="I25" s="805" t="str">
        <f>IF(D25="","",VLOOKUP(B25,Data!$B$5:$D$439,3,FALSE))</f>
        <v>C/T</v>
      </c>
      <c r="J25" s="806" t="str">
        <f>IF(D25="","",VLOOKUP(B25,Data!$B$5:$M$439,12,FALSE))</f>
        <v>Indonesia</v>
      </c>
      <c r="K25" s="622" t="s">
        <v>1050</v>
      </c>
      <c r="L25" s="808">
        <f>IF(D25="","",VLOOKUP(B25,Data!$B$5:$E$439,4,FALSE)*D25)</f>
        <v>6096</v>
      </c>
      <c r="M25" s="809">
        <f>IF(D25="","",VLOOKUP(B25,Data!$B$5:$F$439,5,FALSE)*D25)</f>
        <v>5496</v>
      </c>
      <c r="N25" s="804"/>
      <c r="O25" s="810"/>
      <c r="P25" s="811"/>
      <c r="Q25" s="812"/>
      <c r="R25" s="812"/>
      <c r="S25" s="811"/>
      <c r="T25" s="811"/>
      <c r="U25" s="811"/>
      <c r="V25" s="813">
        <f>IF(D25="","",VLOOKUP(B25,Data!$B$5:$J$439,9,FALSE)*D25)</f>
        <v>35.616</v>
      </c>
      <c r="W25" s="813">
        <f>IF(D25="","",VLOOKUP(B25,Data!$B$5:$J$439,9,FALSE)*D25)</f>
        <v>35.616</v>
      </c>
      <c r="X25" s="708"/>
      <c r="Y25" s="708"/>
      <c r="Z25" s="708"/>
      <c r="AA25" s="708"/>
    </row>
    <row r="26" spans="1:27" s="814" customFormat="1" ht="20" customHeight="1">
      <c r="A26" s="798"/>
      <c r="B26" s="878"/>
      <c r="C26" s="800" t="str">
        <f>IF(D26="","",VLOOKUP(B26,Data!$B$5:$L$439,2,FALSE))</f>
        <v/>
      </c>
      <c r="D26" s="875"/>
      <c r="E26" s="875"/>
      <c r="F26" s="816"/>
      <c r="G26" s="803" t="str">
        <f>IF(D26="","",VLOOKUP(B26,Data!$B$5:$L$439,11,FALSE))</f>
        <v/>
      </c>
      <c r="H26" s="804" t="str">
        <f t="shared" si="0"/>
        <v>-</v>
      </c>
      <c r="I26" s="805" t="str">
        <f>IF(D26="","",VLOOKUP(B26,Data!$B$5:$D$439,3,FALSE))</f>
        <v/>
      </c>
      <c r="J26" s="806" t="str">
        <f>IF(D26="","",VLOOKUP(B26,Data!$B$5:$M$439,12,FALSE))</f>
        <v/>
      </c>
      <c r="K26" s="622"/>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708"/>
      <c r="Y26" s="708"/>
      <c r="Z26" s="708"/>
      <c r="AA26" s="708"/>
    </row>
    <row r="27" spans="1:27" s="814" customFormat="1" ht="20" customHeight="1">
      <c r="A27" s="798"/>
      <c r="B27" s="878"/>
      <c r="C27" s="800" t="str">
        <f>IF(D27="","",VLOOKUP(B27,Data!$B$5:$L$439,2,FALSE))</f>
        <v/>
      </c>
      <c r="D27" s="875"/>
      <c r="E27" s="875"/>
      <c r="F27" s="802"/>
      <c r="G27" s="803" t="str">
        <f>IF(D27="","",VLOOKUP(B27,Data!$B$5:$L$439,11,FALSE))</f>
        <v/>
      </c>
      <c r="H27" s="804" t="str">
        <f t="shared" si="0"/>
        <v>-</v>
      </c>
      <c r="I27" s="805" t="str">
        <f>IF(D27="","",VLOOKUP(B27,Data!$B$5:$D$439,3,FALSE))</f>
        <v/>
      </c>
      <c r="J27" s="806" t="str">
        <f>IF(D27="","",VLOOKUP(B27,Data!$B$5:$M$439,12,FALSE))</f>
        <v/>
      </c>
      <c r="K27" s="622"/>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708"/>
      <c r="Y27" s="708"/>
      <c r="Z27" s="708"/>
      <c r="AA27" s="708"/>
    </row>
    <row r="28" spans="1:27" s="814" customFormat="1" ht="23" customHeight="1">
      <c r="A28" s="798"/>
      <c r="B28" s="819"/>
      <c r="C28" s="809" t="str">
        <f>IF(D28="","",VLOOKUP(B28,Data!$B$5:$L$439,2,FALSE))</f>
        <v/>
      </c>
      <c r="D28" s="818"/>
      <c r="E28" s="888"/>
      <c r="F28" s="889"/>
      <c r="G28" s="821"/>
      <c r="H28" s="821"/>
      <c r="I28" s="821"/>
      <c r="J28" s="820"/>
      <c r="K28" s="820"/>
      <c r="L28" s="821"/>
      <c r="M28" s="821"/>
      <c r="N28" s="821"/>
      <c r="O28" s="822"/>
      <c r="P28" s="823"/>
      <c r="Q28" s="824"/>
      <c r="R28" s="823"/>
      <c r="S28" s="823"/>
      <c r="T28" s="824"/>
      <c r="U28" s="825"/>
      <c r="V28" s="824"/>
      <c r="W28" s="826"/>
      <c r="Z28" s="708"/>
    </row>
    <row r="29" spans="1:27" s="814" customFormat="1" ht="20" customHeight="1">
      <c r="A29" s="798"/>
      <c r="B29" s="1066"/>
      <c r="C29" s="1067"/>
      <c r="D29" s="827">
        <f>SUM(D18:D27)</f>
        <v>270</v>
      </c>
      <c r="E29" s="890"/>
      <c r="F29" s="891"/>
      <c r="G29" s="829"/>
      <c r="H29" s="829">
        <f>SUM(H18:H28)</f>
        <v>597256.7699999999</v>
      </c>
      <c r="I29" s="820"/>
      <c r="J29" s="820"/>
      <c r="K29" s="820"/>
      <c r="L29" s="829">
        <f>SUM(L18:L27)</f>
        <v>70229</v>
      </c>
      <c r="M29" s="829">
        <f>SUM(M18:M27)</f>
        <v>63506</v>
      </c>
      <c r="N29" s="829"/>
      <c r="O29" s="829"/>
      <c r="P29" s="829">
        <f>SUM(P16:P28)</f>
        <v>0</v>
      </c>
      <c r="Q29" s="829"/>
      <c r="R29" s="829"/>
      <c r="S29" s="829"/>
      <c r="T29" s="829"/>
      <c r="U29" s="829"/>
      <c r="V29" s="829"/>
      <c r="W29" s="830">
        <f>SUM(W18:W27)</f>
        <v>400.03399999999999</v>
      </c>
      <c r="Z29" s="708"/>
    </row>
    <row r="30" spans="1:27" ht="20" customHeight="1">
      <c r="A30" s="798"/>
      <c r="B30" s="1068"/>
      <c r="C30" s="1069"/>
      <c r="D30" s="831"/>
      <c r="E30" s="887"/>
      <c r="F30" s="754"/>
      <c r="G30" s="832" t="s">
        <v>534</v>
      </c>
      <c r="H30" s="758"/>
      <c r="I30" s="833"/>
      <c r="J30" s="833"/>
      <c r="K30" s="833"/>
      <c r="L30" s="834"/>
      <c r="M30" s="758"/>
      <c r="N30" s="756"/>
      <c r="O30" s="755"/>
      <c r="P30" s="755"/>
      <c r="Q30" s="755"/>
      <c r="R30" s="755"/>
      <c r="S30" s="755"/>
      <c r="T30" s="755"/>
      <c r="U30" s="756"/>
      <c r="V30" s="756"/>
      <c r="W30" s="760"/>
    </row>
    <row r="31" spans="1:27"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27"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1054</v>
      </c>
      <c r="H37" s="1047"/>
      <c r="I37" s="1046" t="s">
        <v>1053</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ht="17.75" customHeight="1"/>
    <row r="50" ht="17.75" customHeight="1"/>
  </sheetData>
  <mergeCells count="10">
    <mergeCell ref="B29:C30"/>
    <mergeCell ref="M31:W31"/>
    <mergeCell ref="G32:H32"/>
    <mergeCell ref="G33:H33"/>
    <mergeCell ref="M36:W36"/>
    <mergeCell ref="G37:H37"/>
    <mergeCell ref="I37:J37"/>
    <mergeCell ref="M37:W37"/>
    <mergeCell ref="R1:U1"/>
    <mergeCell ref="O2:R2"/>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AA48"/>
  <sheetViews>
    <sheetView topLeftCell="A13" zoomScale="85" zoomScaleNormal="85" zoomScaleSheetLayoutView="115" workbookViewId="0">
      <selection activeCell="L25" sqref="L25"/>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9.81640625" style="709" hidden="1"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81640625" style="708" customWidth="1"/>
    <col min="22" max="22" width="0.1796875" style="708" customWidth="1"/>
    <col min="23" max="23" width="13.1796875" style="711" customWidth="1"/>
    <col min="24" max="24" width="7" style="708" customWidth="1"/>
    <col min="25" max="25" width="12.81640625" style="708" bestFit="1" customWidth="1"/>
    <col min="2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881"/>
      <c r="J10" s="882"/>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t="s">
        <v>517</v>
      </c>
      <c r="E15" s="886"/>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27" ht="14">
      <c r="A17" s="782"/>
      <c r="B17" s="791"/>
      <c r="C17" s="789"/>
      <c r="D17" s="785"/>
      <c r="E17" s="785"/>
      <c r="F17" s="782"/>
      <c r="G17" s="786"/>
      <c r="H17" s="786"/>
      <c r="I17" s="792"/>
      <c r="J17" s="792"/>
      <c r="K17" s="792"/>
      <c r="L17" s="793"/>
      <c r="M17" s="794"/>
      <c r="N17" s="795"/>
      <c r="O17" s="796"/>
      <c r="P17" s="796"/>
      <c r="Q17" s="796"/>
      <c r="R17" s="796"/>
      <c r="S17" s="796"/>
      <c r="T17" s="796"/>
      <c r="U17" s="795"/>
      <c r="V17" s="795"/>
      <c r="W17" s="797"/>
    </row>
    <row r="18" spans="1:27" s="814" customFormat="1" ht="20" customHeight="1">
      <c r="A18" s="798"/>
      <c r="B18" s="799" t="s">
        <v>1022</v>
      </c>
      <c r="C18" s="800"/>
      <c r="D18" s="875"/>
      <c r="E18" s="875"/>
      <c r="F18" s="816"/>
      <c r="G18" s="803"/>
      <c r="H18" s="804"/>
      <c r="I18" s="805"/>
      <c r="J18" s="806"/>
      <c r="K18" s="622"/>
      <c r="L18" s="808"/>
      <c r="M18" s="809"/>
      <c r="N18" s="804"/>
      <c r="O18" s="810"/>
      <c r="P18" s="811"/>
      <c r="Q18" s="812"/>
      <c r="R18" s="812"/>
      <c r="S18" s="811"/>
      <c r="T18" s="811"/>
      <c r="U18" s="811"/>
      <c r="V18" s="813"/>
      <c r="W18" s="813"/>
      <c r="X18" s="708"/>
      <c r="Y18" s="708"/>
      <c r="Z18" s="708"/>
      <c r="AA18" s="708"/>
    </row>
    <row r="19" spans="1:27" s="814" customFormat="1" ht="20" customHeight="1">
      <c r="A19" s="798">
        <v>1</v>
      </c>
      <c r="B19" s="878" t="s">
        <v>379</v>
      </c>
      <c r="C19" s="800" t="e">
        <f>IF(D19="","",VLOOKUP(B19,Data!$B$5:$L$439,2,FALSE))</f>
        <v>#N/A</v>
      </c>
      <c r="D19" s="875">
        <v>1</v>
      </c>
      <c r="E19" s="875">
        <v>0</v>
      </c>
      <c r="F19" s="817" t="s">
        <v>999</v>
      </c>
      <c r="G19" s="803" t="e">
        <f>IF(D19="","",VLOOKUP(B19,Data!$B$5:$L$439,11,FALSE))</f>
        <v>#N/A</v>
      </c>
      <c r="H19" s="804" t="e">
        <f>IF(D19&gt;0,D19*G19,"-")</f>
        <v>#N/A</v>
      </c>
      <c r="I19" s="805" t="e">
        <f>IF(D19="","",VLOOKUP(B19,Data!$B$5:$D$439,3,FALSE))</f>
        <v>#N/A</v>
      </c>
      <c r="J19" s="806" t="e">
        <f>IF(D19="","",VLOOKUP(B19,Data!$B$5:$M$439,12,FALSE))</f>
        <v>#N/A</v>
      </c>
      <c r="K19" s="622" t="s">
        <v>1050</v>
      </c>
      <c r="L19" s="808" t="e">
        <f>IF(D19="","",VLOOKUP(B19,Data!$B$5:$E$439,4,FALSE)*D19)</f>
        <v>#N/A</v>
      </c>
      <c r="M19" s="809" t="e">
        <f>IF(D19="","",VLOOKUP(B19,Data!$B$5:$F$439,5,FALSE)*D19)</f>
        <v>#N/A</v>
      </c>
      <c r="N19" s="804"/>
      <c r="O19" s="810"/>
      <c r="P19" s="811"/>
      <c r="Q19" s="812"/>
      <c r="R19" s="812"/>
      <c r="S19" s="811"/>
      <c r="T19" s="811"/>
      <c r="U19" s="811"/>
      <c r="V19" s="813" t="e">
        <f>IF(D19="","",VLOOKUP(B19,Data!$B$5:$J$439,9,FALSE)*D19)</f>
        <v>#N/A</v>
      </c>
      <c r="W19" s="813" t="e">
        <f>IF(D19="","",VLOOKUP(B19,Data!$B$5:$J$439,9,FALSE)*D19)</f>
        <v>#N/A</v>
      </c>
      <c r="X19" s="708"/>
      <c r="Y19" s="708"/>
      <c r="Z19" s="708"/>
      <c r="AA19" s="708"/>
    </row>
    <row r="20" spans="1:27" s="814" customFormat="1" ht="20" customHeight="1">
      <c r="A20" s="798"/>
      <c r="B20" s="876" t="s">
        <v>1049</v>
      </c>
      <c r="C20" s="800"/>
      <c r="D20" s="875"/>
      <c r="E20" s="875"/>
      <c r="F20" s="816"/>
      <c r="G20" s="803"/>
      <c r="H20" s="804"/>
      <c r="I20" s="805"/>
      <c r="J20" s="806"/>
      <c r="K20" s="622"/>
      <c r="L20" s="808"/>
      <c r="M20" s="809"/>
      <c r="N20" s="804"/>
      <c r="O20" s="810"/>
      <c r="P20" s="811"/>
      <c r="Q20" s="812"/>
      <c r="R20" s="812"/>
      <c r="S20" s="811"/>
      <c r="T20" s="811"/>
      <c r="U20" s="811"/>
      <c r="V20" s="813"/>
      <c r="W20" s="813"/>
      <c r="X20" s="708"/>
      <c r="Y20" s="708"/>
      <c r="Z20" s="708"/>
      <c r="AA20" s="708"/>
    </row>
    <row r="21" spans="1:27" s="814" customFormat="1" ht="20" customHeight="1">
      <c r="A21" s="798">
        <v>2</v>
      </c>
      <c r="B21" s="878" t="s">
        <v>387</v>
      </c>
      <c r="C21" s="800" t="str">
        <f>IF(D21="","",VLOOKUP(B21,Data!$B$5:$L$439,2,FALSE))</f>
        <v>VFV5560</v>
      </c>
      <c r="D21" s="875">
        <v>5</v>
      </c>
      <c r="E21" s="875">
        <v>20</v>
      </c>
      <c r="F21" s="817" t="s">
        <v>526</v>
      </c>
      <c r="G21" s="803">
        <f>IF(D21="","",VLOOKUP(B21,Data!$B$5:$L$439,11,FALSE))</f>
        <v>4224.12</v>
      </c>
      <c r="H21" s="804">
        <f>IF(D21&gt;0,D21*G21,"-")</f>
        <v>21120.6</v>
      </c>
      <c r="I21" s="805" t="str">
        <f>IF(D21="","",VLOOKUP(B21,Data!$B$5:$D$439,3,FALSE))</f>
        <v>C/T</v>
      </c>
      <c r="J21" s="806" t="str">
        <f>IF(D21="","",VLOOKUP(B21,Data!$B$5:$M$439,12,FALSE))</f>
        <v>Indonesia</v>
      </c>
      <c r="K21" s="622" t="s">
        <v>1050</v>
      </c>
      <c r="L21" s="808">
        <f>IF(D21="","",VLOOKUP(B21,Data!$B$5:$E$439,4,FALSE)*D21)</f>
        <v>1480</v>
      </c>
      <c r="M21" s="809">
        <f>IF(D21="","",VLOOKUP(B21,Data!$B$5:$F$439,5,FALSE)*D21)</f>
        <v>1300</v>
      </c>
      <c r="N21" s="804"/>
      <c r="O21" s="810"/>
      <c r="P21" s="811"/>
      <c r="Q21" s="812"/>
      <c r="R21" s="812"/>
      <c r="S21" s="811"/>
      <c r="T21" s="811"/>
      <c r="U21" s="811"/>
      <c r="V21" s="813">
        <f>IF(D21="","",VLOOKUP(B21,Data!$B$5:$J$439,9,FALSE)*D21)</f>
        <v>7.67</v>
      </c>
      <c r="W21" s="813">
        <f>IF(D21="","",VLOOKUP(B21,Data!$B$5:$J$439,9,FALSE)*D21)</f>
        <v>7.67</v>
      </c>
      <c r="X21" s="708"/>
      <c r="Y21" s="708"/>
      <c r="Z21" s="708"/>
      <c r="AA21" s="708"/>
    </row>
    <row r="22" spans="1:27" s="814" customFormat="1" ht="20" customHeight="1">
      <c r="A22" s="798">
        <v>3</v>
      </c>
      <c r="B22" s="878" t="s">
        <v>389</v>
      </c>
      <c r="C22" s="800" t="str">
        <f>IF(D22="","",VLOOKUP(B22,Data!$B$5:$L$439,2,FALSE))</f>
        <v>VFV5570</v>
      </c>
      <c r="D22" s="875">
        <v>9</v>
      </c>
      <c r="E22" s="875">
        <v>19</v>
      </c>
      <c r="F22" s="816"/>
      <c r="G22" s="803">
        <f>IF(D22="","",VLOOKUP(B22,Data!$B$5:$L$439,11,FALSE))</f>
        <v>4224.12</v>
      </c>
      <c r="H22" s="804">
        <f>IF(D22&gt;0,D22*G22,"-")</f>
        <v>38017.08</v>
      </c>
      <c r="I22" s="805" t="str">
        <f>IF(D22="","",VLOOKUP(B22,Data!$B$5:$D$439,3,FALSE))</f>
        <v>C/T</v>
      </c>
      <c r="J22" s="806" t="str">
        <f>IF(D22="","",VLOOKUP(B22,Data!$B$5:$M$439,12,FALSE))</f>
        <v>Indonesia</v>
      </c>
      <c r="K22" s="622" t="s">
        <v>1050</v>
      </c>
      <c r="L22" s="808">
        <f>IF(D22="","",VLOOKUP(B22,Data!$B$5:$E$439,4,FALSE)*D22)</f>
        <v>2664</v>
      </c>
      <c r="M22" s="809">
        <f>IF(D22="","",VLOOKUP(B22,Data!$B$5:$F$439,5,FALSE)*D22)</f>
        <v>2340</v>
      </c>
      <c r="N22" s="804"/>
      <c r="O22" s="810"/>
      <c r="P22" s="811"/>
      <c r="Q22" s="812"/>
      <c r="R22" s="812"/>
      <c r="S22" s="811"/>
      <c r="T22" s="811"/>
      <c r="U22" s="811"/>
      <c r="V22" s="813">
        <f>IF(D22="","",VLOOKUP(B22,Data!$B$5:$J$439,9,FALSE)*D22)</f>
        <v>13.806000000000001</v>
      </c>
      <c r="W22" s="813">
        <f>IF(D22="","",VLOOKUP(B22,Data!$B$5:$J$439,9,FALSE)*D22)</f>
        <v>13.806000000000001</v>
      </c>
      <c r="X22" s="708"/>
      <c r="Y22" s="708"/>
      <c r="Z22" s="708"/>
      <c r="AA22" s="708"/>
    </row>
    <row r="23" spans="1:27" s="814" customFormat="1" ht="20" customHeight="1">
      <c r="A23" s="798">
        <v>4</v>
      </c>
      <c r="B23" s="878" t="s">
        <v>495</v>
      </c>
      <c r="C23" s="800" t="e">
        <f>IF(D23="","",VLOOKUP(B23,Data!$B$5:$L$439,2,FALSE))</f>
        <v>#N/A</v>
      </c>
      <c r="D23" s="875">
        <v>1</v>
      </c>
      <c r="E23" s="875">
        <v>3</v>
      </c>
      <c r="F23" s="816" t="s">
        <v>1051</v>
      </c>
      <c r="G23" s="803" t="e">
        <f>IF(D23="","",VLOOKUP(B23,Data!$B$5:$L$439,11,FALSE))</f>
        <v>#N/A</v>
      </c>
      <c r="H23" s="804" t="e">
        <f>IF(D23&gt;0,D23*G23,"-")</f>
        <v>#N/A</v>
      </c>
      <c r="I23" s="805" t="e">
        <f>IF(D23="","",VLOOKUP(B23,Data!$B$5:$D$439,3,FALSE))</f>
        <v>#N/A</v>
      </c>
      <c r="J23" s="806" t="e">
        <f>IF(D23="","",VLOOKUP(B23,Data!$B$5:$M$439,12,FALSE))</f>
        <v>#N/A</v>
      </c>
      <c r="K23" s="622" t="s">
        <v>1050</v>
      </c>
      <c r="L23" s="808" t="e">
        <f>IF(D23="","",VLOOKUP(B23,Data!$B$5:$E$439,4,FALSE)*D23)</f>
        <v>#N/A</v>
      </c>
      <c r="M23" s="809" t="e">
        <f>IF(D23="","",VLOOKUP(B23,Data!$B$5:$F$439,5,FALSE)*D23)</f>
        <v>#N/A</v>
      </c>
      <c r="N23" s="804"/>
      <c r="O23" s="810"/>
      <c r="P23" s="811"/>
      <c r="Q23" s="812"/>
      <c r="R23" s="812"/>
      <c r="S23" s="811"/>
      <c r="T23" s="811"/>
      <c r="U23" s="811"/>
      <c r="V23" s="813" t="e">
        <f>IF(D23="","",VLOOKUP(B23,Data!$B$5:$J$439,9,FALSE)*D23)</f>
        <v>#N/A</v>
      </c>
      <c r="W23" s="813" t="e">
        <f>IF(D23="","",VLOOKUP(B23,Data!$B$5:$J$439,9,FALSE)*D23)</f>
        <v>#N/A</v>
      </c>
      <c r="X23" s="708"/>
      <c r="Y23" s="708"/>
      <c r="Z23" s="708"/>
      <c r="AA23" s="708"/>
    </row>
    <row r="24" spans="1:27" s="814" customFormat="1" ht="20" customHeight="1">
      <c r="A24" s="798">
        <v>5</v>
      </c>
      <c r="B24" s="878" t="s">
        <v>398</v>
      </c>
      <c r="C24" s="800" t="str">
        <f>IF(D24="","",VLOOKUP(B24,Data!$B$5:$L$439,2,FALSE))</f>
        <v>VFV5580</v>
      </c>
      <c r="D24" s="875">
        <v>4</v>
      </c>
      <c r="E24" s="875">
        <v>14</v>
      </c>
      <c r="F24" s="817"/>
      <c r="G24" s="803">
        <f>IF(D24="","",VLOOKUP(B24,Data!$B$5:$L$439,11,FALSE))</f>
        <v>4347.66</v>
      </c>
      <c r="H24" s="804">
        <f>IF(D24&gt;0,D24*G24,"-")</f>
        <v>17390.64</v>
      </c>
      <c r="I24" s="805" t="str">
        <f>IF(D24="","",VLOOKUP(B24,Data!$B$5:$D$439,3,FALSE))</f>
        <v>C/T</v>
      </c>
      <c r="J24" s="806" t="str">
        <f>IF(D24="","",VLOOKUP(B24,Data!$B$5:$M$439,12,FALSE))</f>
        <v>Indonesia</v>
      </c>
      <c r="K24" s="622" t="s">
        <v>1050</v>
      </c>
      <c r="L24" s="808">
        <f>IF(D24="","",VLOOKUP(B24,Data!$B$5:$E$439,4,FALSE)*D24)</f>
        <v>1272</v>
      </c>
      <c r="M24" s="809">
        <f>IF(D24="","",VLOOKUP(B24,Data!$B$5:$F$439,5,FALSE)*D24)</f>
        <v>1128</v>
      </c>
      <c r="N24" s="804"/>
      <c r="O24" s="810"/>
      <c r="P24" s="811"/>
      <c r="Q24" s="812"/>
      <c r="R24" s="812"/>
      <c r="S24" s="811"/>
      <c r="T24" s="811"/>
      <c r="U24" s="811"/>
      <c r="V24" s="813">
        <f>IF(D24="","",VLOOKUP(B24,Data!$B$5:$J$439,9,FALSE)*D24)</f>
        <v>7.2240000000000002</v>
      </c>
      <c r="W24" s="813">
        <f>IF(D24="","",VLOOKUP(B24,Data!$B$5:$J$439,9,FALSE)*D24)</f>
        <v>7.2240000000000002</v>
      </c>
      <c r="X24" s="708"/>
      <c r="Y24" s="708"/>
      <c r="Z24" s="708"/>
      <c r="AA24" s="708"/>
    </row>
    <row r="25" spans="1:27" s="814" customFormat="1" ht="20" customHeight="1">
      <c r="A25" s="798">
        <v>6</v>
      </c>
      <c r="B25" s="878" t="s">
        <v>400</v>
      </c>
      <c r="C25" s="800" t="str">
        <f>IF(D25="","",VLOOKUP(B25,Data!$B$5:$L$439,2,FALSE))</f>
        <v>VFV5590</v>
      </c>
      <c r="D25" s="875">
        <v>4</v>
      </c>
      <c r="E25" s="875">
        <v>18</v>
      </c>
      <c r="F25" s="817"/>
      <c r="G25" s="803">
        <f>IF(D25="","",VLOOKUP(B25,Data!$B$5:$L$439,11,FALSE))</f>
        <v>4347.5600000000004</v>
      </c>
      <c r="H25" s="804">
        <f>IF(D25&gt;0,D25*G25,"-")</f>
        <v>17390.240000000002</v>
      </c>
      <c r="I25" s="805" t="str">
        <f>IF(D25="","",VLOOKUP(B25,Data!$B$5:$D$439,3,FALSE))</f>
        <v>C/T</v>
      </c>
      <c r="J25" s="806" t="str">
        <f>IF(D25="","",VLOOKUP(B25,Data!$B$5:$M$439,12,FALSE))</f>
        <v>Indonesia</v>
      </c>
      <c r="K25" s="622" t="s">
        <v>1050</v>
      </c>
      <c r="L25" s="808">
        <f>IF(D25="","",VLOOKUP(B25,Data!$B$5:$E$439,4,FALSE)*D25)</f>
        <v>1272</v>
      </c>
      <c r="M25" s="809">
        <f>IF(D25="","",VLOOKUP(B25,Data!$B$5:$F$439,5,FALSE)*D25)</f>
        <v>1128</v>
      </c>
      <c r="N25" s="804"/>
      <c r="O25" s="810"/>
      <c r="P25" s="811"/>
      <c r="Q25" s="812"/>
      <c r="R25" s="812"/>
      <c r="S25" s="811"/>
      <c r="T25" s="811"/>
      <c r="U25" s="811"/>
      <c r="V25" s="813">
        <f>IF(D25="","",VLOOKUP(B25,Data!$B$5:$J$439,9,FALSE)*D25)</f>
        <v>7.2240000000000002</v>
      </c>
      <c r="W25" s="813">
        <f>IF(D25="","",VLOOKUP(B25,Data!$B$5:$J$439,9,FALSE)*D25)</f>
        <v>7.2240000000000002</v>
      </c>
      <c r="X25" s="708"/>
      <c r="Y25" s="708"/>
      <c r="Z25" s="708"/>
      <c r="AA25" s="708"/>
    </row>
    <row r="26" spans="1:27" s="814" customFormat="1" ht="23" customHeight="1">
      <c r="A26" s="798"/>
      <c r="B26" s="819"/>
      <c r="C26" s="809" t="str">
        <f>IF(D26="","",VLOOKUP(B26,Data!$B$5:$L$439,2,FALSE))</f>
        <v/>
      </c>
      <c r="D26" s="818"/>
      <c r="E26" s="888"/>
      <c r="F26" s="889"/>
      <c r="G26" s="821"/>
      <c r="H26" s="821"/>
      <c r="I26" s="821"/>
      <c r="J26" s="820"/>
      <c r="K26" s="820"/>
      <c r="L26" s="821"/>
      <c r="M26" s="821"/>
      <c r="N26" s="821"/>
      <c r="O26" s="822"/>
      <c r="P26" s="823"/>
      <c r="Q26" s="824"/>
      <c r="R26" s="823"/>
      <c r="S26" s="823"/>
      <c r="T26" s="824"/>
      <c r="U26" s="825"/>
      <c r="V26" s="824"/>
      <c r="W26" s="826"/>
      <c r="Z26" s="708"/>
    </row>
    <row r="27" spans="1:27" s="814" customFormat="1" ht="22" customHeight="1">
      <c r="A27" s="798"/>
      <c r="B27" s="1066" t="s">
        <v>1061</v>
      </c>
      <c r="C27" s="1067"/>
      <c r="D27" s="827">
        <f>SUM(D18:D25)</f>
        <v>24</v>
      </c>
      <c r="E27" s="894"/>
      <c r="F27" s="895"/>
      <c r="G27" s="896"/>
      <c r="H27" s="829" t="e">
        <f>SUM(H18:H26)</f>
        <v>#N/A</v>
      </c>
      <c r="I27" s="897"/>
      <c r="J27" s="897"/>
      <c r="K27" s="897"/>
      <c r="L27" s="829" t="e">
        <f>SUM(L18:L25)</f>
        <v>#N/A</v>
      </c>
      <c r="M27" s="829" t="e">
        <f>SUM(M18:M25)</f>
        <v>#N/A</v>
      </c>
      <c r="N27" s="896"/>
      <c r="O27" s="896"/>
      <c r="P27" s="896">
        <f>SUM(P16:P26)</f>
        <v>0</v>
      </c>
      <c r="Q27" s="896"/>
      <c r="R27" s="896"/>
      <c r="S27" s="896"/>
      <c r="T27" s="896"/>
      <c r="U27" s="896"/>
      <c r="V27" s="896"/>
      <c r="W27" s="830" t="e">
        <f>SUM(W18:W25)</f>
        <v>#N/A</v>
      </c>
      <c r="Z27" s="708"/>
    </row>
    <row r="28" spans="1:27" ht="20" customHeight="1">
      <c r="A28" s="798"/>
      <c r="B28" s="1068"/>
      <c r="C28" s="1069"/>
      <c r="D28" s="831"/>
      <c r="E28" s="887"/>
      <c r="F28" s="754"/>
      <c r="G28" s="832" t="s">
        <v>534</v>
      </c>
      <c r="H28" s="758"/>
      <c r="I28" s="833"/>
      <c r="J28" s="833"/>
      <c r="K28" s="833"/>
      <c r="L28" s="834"/>
      <c r="M28" s="758"/>
      <c r="N28" s="756"/>
      <c r="O28" s="755"/>
      <c r="P28" s="755"/>
      <c r="Q28" s="755"/>
      <c r="R28" s="755"/>
      <c r="S28" s="755"/>
      <c r="T28" s="755"/>
      <c r="U28" s="756"/>
      <c r="V28" s="756"/>
      <c r="W28" s="760"/>
    </row>
    <row r="29" spans="1:27" ht="13">
      <c r="A29" s="721" t="s">
        <v>527</v>
      </c>
      <c r="B29" s="722"/>
      <c r="C29" s="835"/>
      <c r="D29" s="836" t="s">
        <v>82</v>
      </c>
      <c r="E29" s="836"/>
      <c r="F29" s="744"/>
      <c r="G29" s="725" t="s">
        <v>83</v>
      </c>
      <c r="H29" s="837"/>
      <c r="I29" s="772" t="s">
        <v>84</v>
      </c>
      <c r="J29" s="838"/>
      <c r="K29" s="743" t="s">
        <v>85</v>
      </c>
      <c r="L29" s="743"/>
      <c r="M29" s="1070" t="s">
        <v>86</v>
      </c>
      <c r="N29" s="1071"/>
      <c r="O29" s="1071"/>
      <c r="P29" s="1071"/>
      <c r="Q29" s="1071"/>
      <c r="R29" s="1071"/>
      <c r="S29" s="1071"/>
      <c r="T29" s="1071"/>
      <c r="U29" s="1071"/>
      <c r="V29" s="1071"/>
      <c r="W29" s="1072"/>
    </row>
    <row r="30" spans="1:27" ht="13">
      <c r="A30" s="731" t="s">
        <v>528</v>
      </c>
      <c r="C30" s="839"/>
      <c r="D30" s="709" t="s">
        <v>88</v>
      </c>
      <c r="G30" s="1073"/>
      <c r="H30" s="1074"/>
      <c r="I30" s="731" t="s">
        <v>89</v>
      </c>
      <c r="J30" s="840"/>
      <c r="K30" s="746" t="s">
        <v>90</v>
      </c>
      <c r="L30" s="746"/>
      <c r="M30" s="741"/>
      <c r="W30" s="747"/>
    </row>
    <row r="31" spans="1:27">
      <c r="A31" s="731" t="s">
        <v>529</v>
      </c>
      <c r="C31" s="732"/>
      <c r="G31" s="1073"/>
      <c r="H31" s="1074"/>
      <c r="I31" s="731"/>
      <c r="J31" s="840"/>
      <c r="K31" s="746" t="s">
        <v>94</v>
      </c>
      <c r="L31" s="746"/>
      <c r="M31" s="741"/>
      <c r="W31" s="747"/>
    </row>
    <row r="32" spans="1:27">
      <c r="A32" s="754"/>
      <c r="B32" s="755"/>
      <c r="C32" s="841"/>
      <c r="D32" s="709" t="s">
        <v>95</v>
      </c>
      <c r="G32" s="842"/>
      <c r="H32" s="843"/>
      <c r="I32" s="731" t="s">
        <v>96</v>
      </c>
      <c r="J32" s="840"/>
      <c r="K32" s="746"/>
      <c r="L32" s="746"/>
      <c r="M32" s="741"/>
      <c r="W32" s="747"/>
    </row>
    <row r="33" spans="1:23" ht="13">
      <c r="A33" s="721" t="s">
        <v>97</v>
      </c>
      <c r="B33" s="744"/>
      <c r="C33" s="723"/>
      <c r="D33" s="709" t="s">
        <v>98</v>
      </c>
      <c r="G33" s="844" t="s">
        <v>99</v>
      </c>
      <c r="H33" s="845"/>
      <c r="I33" s="731" t="s">
        <v>89</v>
      </c>
      <c r="J33" s="840"/>
      <c r="K33" s="746" t="s">
        <v>100</v>
      </c>
      <c r="L33" s="746"/>
      <c r="M33" s="741"/>
      <c r="W33" s="747"/>
    </row>
    <row r="34" spans="1:23" ht="13">
      <c r="A34" s="731" t="s">
        <v>552</v>
      </c>
      <c r="C34" s="732"/>
      <c r="D34" s="709" t="s">
        <v>101</v>
      </c>
      <c r="G34" s="846"/>
      <c r="H34" s="847"/>
      <c r="I34" s="731" t="s">
        <v>102</v>
      </c>
      <c r="J34" s="840"/>
      <c r="K34" s="746" t="s">
        <v>530</v>
      </c>
      <c r="L34" s="746"/>
      <c r="M34" s="1075" t="s">
        <v>104</v>
      </c>
      <c r="N34" s="1076"/>
      <c r="O34" s="1076"/>
      <c r="P34" s="1076"/>
      <c r="Q34" s="1076"/>
      <c r="R34" s="1076"/>
      <c r="S34" s="1076"/>
      <c r="T34" s="1076"/>
      <c r="U34" s="1076"/>
      <c r="V34" s="1076"/>
      <c r="W34" s="1077"/>
    </row>
    <row r="35" spans="1:23">
      <c r="A35" s="754"/>
      <c r="B35" s="755"/>
      <c r="C35" s="756"/>
      <c r="D35" s="848"/>
      <c r="E35" s="848"/>
      <c r="F35" s="755"/>
      <c r="G35" s="1046" t="s">
        <v>1060</v>
      </c>
      <c r="H35" s="1047"/>
      <c r="I35" s="1046" t="s">
        <v>1054</v>
      </c>
      <c r="J35" s="1047"/>
      <c r="K35" s="759" t="s">
        <v>105</v>
      </c>
      <c r="L35" s="759"/>
      <c r="M35" s="1062" t="s">
        <v>106</v>
      </c>
      <c r="N35" s="1063"/>
      <c r="O35" s="1063"/>
      <c r="P35" s="1063"/>
      <c r="Q35" s="1063"/>
      <c r="R35" s="1063"/>
      <c r="S35" s="1063"/>
      <c r="T35" s="1063"/>
      <c r="U35" s="1063"/>
      <c r="V35" s="1063"/>
      <c r="W35" s="1064"/>
    </row>
    <row r="41" spans="1:23" ht="23.25" customHeight="1">
      <c r="A41" s="849" t="s">
        <v>947</v>
      </c>
      <c r="B41" s="710"/>
      <c r="C41" s="849" t="s">
        <v>603</v>
      </c>
      <c r="D41" s="708"/>
      <c r="E41" s="708"/>
      <c r="G41" s="849" t="s">
        <v>941</v>
      </c>
      <c r="I41" s="849" t="s">
        <v>603</v>
      </c>
    </row>
    <row r="42" spans="1:23" ht="20">
      <c r="A42" s="849" t="s">
        <v>948</v>
      </c>
      <c r="B42" s="710"/>
      <c r="C42" s="849" t="s">
        <v>952</v>
      </c>
      <c r="D42" s="708"/>
      <c r="E42" s="708"/>
      <c r="G42" s="849" t="s">
        <v>942</v>
      </c>
      <c r="I42" s="849" t="s">
        <v>952</v>
      </c>
    </row>
    <row r="43" spans="1:23" ht="20">
      <c r="A43" s="849" t="s">
        <v>949</v>
      </c>
      <c r="B43" s="710"/>
      <c r="C43" s="849" t="s">
        <v>952</v>
      </c>
      <c r="D43" s="708"/>
      <c r="E43" s="708"/>
      <c r="G43" s="849" t="s">
        <v>943</v>
      </c>
      <c r="I43" s="849" t="s">
        <v>603</v>
      </c>
    </row>
    <row r="44" spans="1:23" ht="17.75" customHeight="1">
      <c r="A44" s="849" t="s">
        <v>950</v>
      </c>
      <c r="B44" s="710"/>
      <c r="C44" s="849" t="s">
        <v>603</v>
      </c>
      <c r="D44" s="708"/>
      <c r="E44" s="708"/>
      <c r="G44" s="849" t="s">
        <v>944</v>
      </c>
      <c r="I44" s="849" t="s">
        <v>603</v>
      </c>
    </row>
    <row r="45" spans="1:23" ht="17.75" customHeight="1">
      <c r="A45" s="849" t="s">
        <v>951</v>
      </c>
      <c r="B45" s="710"/>
      <c r="C45" s="849" t="s">
        <v>603</v>
      </c>
      <c r="D45" s="708"/>
      <c r="E45" s="708"/>
      <c r="G45" s="849" t="s">
        <v>946</v>
      </c>
      <c r="I45" s="849" t="s">
        <v>603</v>
      </c>
    </row>
    <row r="46" spans="1:23" ht="17.75" customHeight="1">
      <c r="G46" s="849" t="s">
        <v>945</v>
      </c>
      <c r="I46" s="849" t="s">
        <v>603</v>
      </c>
    </row>
    <row r="47" spans="1:23" ht="17.75" customHeight="1"/>
    <row r="48" spans="1:23" ht="17.75" customHeight="1"/>
  </sheetData>
  <mergeCells count="10">
    <mergeCell ref="G35:H35"/>
    <mergeCell ref="I35:J35"/>
    <mergeCell ref="M35:W35"/>
    <mergeCell ref="R1:U1"/>
    <mergeCell ref="O2:R2"/>
    <mergeCell ref="B27:C28"/>
    <mergeCell ref="M29:W29"/>
    <mergeCell ref="G30:H30"/>
    <mergeCell ref="G31:H31"/>
    <mergeCell ref="M34:W34"/>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49"/>
  <sheetViews>
    <sheetView topLeftCell="A16" zoomScale="85" zoomScaleNormal="85" zoomScaleSheetLayoutView="115" workbookViewId="0">
      <selection activeCell="E26" sqref="E26"/>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92"/>
      <c r="I10" s="893"/>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876" t="s">
        <v>1049</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798">
        <v>1</v>
      </c>
      <c r="B19" s="878" t="s">
        <v>660</v>
      </c>
      <c r="C19" s="800" t="str">
        <f>IF(D19="","",VLOOKUP(B19,Data!$B$5:$L$439,2,FALSE))</f>
        <v>VAN1280</v>
      </c>
      <c r="D19" s="875">
        <v>7</v>
      </c>
      <c r="E19" s="817" t="s">
        <v>999</v>
      </c>
      <c r="F19" s="803">
        <f>IF(D19="","",VLOOKUP(B19,Data!$B$5:$L$439,11,FALSE))</f>
        <v>2162.66</v>
      </c>
      <c r="G19" s="804">
        <f t="shared" ref="G19:G26" si="0">IF(D19&gt;0,D19*F19,"-")</f>
        <v>15138.619999999999</v>
      </c>
      <c r="H19" s="805" t="str">
        <f>IF(D19="","",VLOOKUP(B19,Data!$B$5:$D$439,3,FALSE))</f>
        <v>C/T</v>
      </c>
      <c r="I19" s="806" t="str">
        <f>IF(D19="","",VLOOKUP(B19,Data!$B$5:$M$439,12,FALSE))</f>
        <v>Indonesia</v>
      </c>
      <c r="J19" s="622" t="s">
        <v>1050</v>
      </c>
      <c r="K19" s="808">
        <f>IF(D19="","",VLOOKUP(B19,Data!$B$5:$E$439,4,FALSE)*D19)</f>
        <v>1834</v>
      </c>
      <c r="L19" s="809">
        <f>IF(D19="","",VLOOKUP(B19,Data!$B$5:$F$439,5,FALSE)*D19)</f>
        <v>1659</v>
      </c>
      <c r="M19" s="804"/>
      <c r="N19" s="810"/>
      <c r="O19" s="811"/>
      <c r="P19" s="812"/>
      <c r="Q19" s="812"/>
      <c r="R19" s="811"/>
      <c r="S19" s="811"/>
      <c r="T19" s="811"/>
      <c r="U19" s="813">
        <f>IF(D19="","",VLOOKUP(B19,Data!$B$5:$J$439,9,FALSE)*D19)</f>
        <v>10.416</v>
      </c>
      <c r="V19" s="813">
        <f>IF(D19="","",VLOOKUP(B19,Data!$B$5:$J$439,9,FALSE)*D19)</f>
        <v>10.416</v>
      </c>
      <c r="W19" s="708"/>
      <c r="X19" s="708"/>
      <c r="Y19" s="708"/>
      <c r="Z19" s="708"/>
    </row>
    <row r="20" spans="1:26" s="814" customFormat="1" ht="20" customHeight="1">
      <c r="A20" s="798">
        <v>2</v>
      </c>
      <c r="B20" s="878" t="s">
        <v>262</v>
      </c>
      <c r="C20" s="800" t="e">
        <f>IF(D20="","",VLOOKUP(B20,Data!$B$5:$L$439,2,FALSE))</f>
        <v>#N/A</v>
      </c>
      <c r="D20" s="875">
        <v>1</v>
      </c>
      <c r="E20" s="816"/>
      <c r="F20" s="803" t="e">
        <f>IF(D20="","",VLOOKUP(B20,Data!$B$5:$L$439,11,FALSE))</f>
        <v>#N/A</v>
      </c>
      <c r="G20" s="804" t="e">
        <f t="shared" si="0"/>
        <v>#N/A</v>
      </c>
      <c r="H20" s="805" t="e">
        <f>IF(D20="","",VLOOKUP(B20,Data!$B$5:$D$439,3,FALSE))</f>
        <v>#N/A</v>
      </c>
      <c r="I20" s="806" t="e">
        <f>IF(D20="","",VLOOKUP(B20,Data!$B$5:$M$439,12,FALSE))</f>
        <v>#N/A</v>
      </c>
      <c r="J20" s="622" t="s">
        <v>1050</v>
      </c>
      <c r="K20" s="808" t="e">
        <f>IF(D20="","",VLOOKUP(B20,Data!$B$5:$E$439,4,FALSE)*D20)</f>
        <v>#N/A</v>
      </c>
      <c r="L20" s="809" t="e">
        <f>IF(D20="","",VLOOKUP(B20,Data!$B$5:$F$439,5,FALSE)*D20)</f>
        <v>#N/A</v>
      </c>
      <c r="M20" s="804"/>
      <c r="N20" s="810"/>
      <c r="O20" s="811"/>
      <c r="P20" s="812"/>
      <c r="Q20" s="812"/>
      <c r="R20" s="811"/>
      <c r="S20" s="811"/>
      <c r="T20" s="811"/>
      <c r="U20" s="813" t="e">
        <f>IF(D20="","",VLOOKUP(B20,Data!$B$5:$J$439,9,FALSE)*D20)</f>
        <v>#N/A</v>
      </c>
      <c r="V20" s="813" t="e">
        <f>IF(D20="","",VLOOKUP(B20,Data!$B$5:$J$439,9,FALSE)*D20)</f>
        <v>#N/A</v>
      </c>
      <c r="W20" s="708"/>
      <c r="X20" s="708"/>
      <c r="Y20" s="708"/>
      <c r="Z20" s="708"/>
    </row>
    <row r="21" spans="1:26" s="814" customFormat="1" ht="20" customHeight="1">
      <c r="A21" s="798">
        <v>4</v>
      </c>
      <c r="B21" s="878" t="s">
        <v>258</v>
      </c>
      <c r="C21" s="800" t="e">
        <f>IF(D21="","",VLOOKUP(B21,Data!$B$5:$L$439,2,FALSE))</f>
        <v>#N/A</v>
      </c>
      <c r="D21" s="875">
        <v>1</v>
      </c>
      <c r="E21" s="817" t="s">
        <v>526</v>
      </c>
      <c r="F21" s="803" t="e">
        <f>IF(D21="","",VLOOKUP(B21,Data!$B$5:$L$439,11,FALSE))</f>
        <v>#N/A</v>
      </c>
      <c r="G21" s="804" t="e">
        <f t="shared" si="0"/>
        <v>#N/A</v>
      </c>
      <c r="H21" s="805" t="e">
        <f>IF(D21="","",VLOOKUP(B21,Data!$B$5:$D$439,3,FALSE))</f>
        <v>#N/A</v>
      </c>
      <c r="I21" s="806" t="e">
        <f>IF(D21="","",VLOOKUP(B21,Data!$B$5:$M$439,12,FALSE))</f>
        <v>#N/A</v>
      </c>
      <c r="J21" s="622" t="s">
        <v>1050</v>
      </c>
      <c r="K21" s="808" t="e">
        <f>IF(D21="","",VLOOKUP(B21,Data!$B$5:$E$439,4,FALSE)*D21)</f>
        <v>#N/A</v>
      </c>
      <c r="L21" s="809" t="e">
        <f>IF(D21="","",VLOOKUP(B21,Data!$B$5:$F$439,5,FALSE)*D21)</f>
        <v>#N/A</v>
      </c>
      <c r="M21" s="804"/>
      <c r="N21" s="810"/>
      <c r="O21" s="811"/>
      <c r="P21" s="812"/>
      <c r="Q21" s="812"/>
      <c r="R21" s="811"/>
      <c r="S21" s="811"/>
      <c r="T21" s="811"/>
      <c r="U21" s="813" t="e">
        <f>IF(D21="","",VLOOKUP(B21,Data!$B$5:$J$439,9,FALSE)*D21)</f>
        <v>#N/A</v>
      </c>
      <c r="V21" s="813" t="e">
        <f>IF(D21="","",VLOOKUP(B21,Data!$B$5:$J$439,9,FALSE)*D21)</f>
        <v>#N/A</v>
      </c>
      <c r="W21" s="708"/>
      <c r="X21" s="708"/>
      <c r="Y21" s="708"/>
      <c r="Z21" s="708"/>
    </row>
    <row r="22" spans="1:26" s="814" customFormat="1" ht="20" customHeight="1">
      <c r="A22" s="798">
        <v>5</v>
      </c>
      <c r="B22" s="878" t="s">
        <v>260</v>
      </c>
      <c r="C22" s="800" t="str">
        <f>IF(D22="","",VLOOKUP(B22,Data!$B$5:$L$439,2,FALSE))</f>
        <v>WN67620</v>
      </c>
      <c r="D22" s="875">
        <v>1</v>
      </c>
      <c r="E22" s="816"/>
      <c r="F22" s="803">
        <f>IF(D22="","",VLOOKUP(B22,Data!$B$5:$L$439,11,FALSE))</f>
        <v>3081.99</v>
      </c>
      <c r="G22" s="804">
        <f t="shared" si="0"/>
        <v>3081.99</v>
      </c>
      <c r="H22" s="805" t="str">
        <f>IF(D22="","",VLOOKUP(B22,Data!$B$5:$D$439,3,FALSE))</f>
        <v>C/T</v>
      </c>
      <c r="I22" s="806" t="str">
        <f>IF(D22="","",VLOOKUP(B22,Data!$B$5:$M$439,12,FALSE))</f>
        <v>Indonesia</v>
      </c>
      <c r="J22" s="622" t="s">
        <v>1050</v>
      </c>
      <c r="K22" s="808">
        <f>IF(D22="","",VLOOKUP(B22,Data!$B$5:$E$439,4,FALSE)*D22)</f>
        <v>262</v>
      </c>
      <c r="L22" s="809">
        <f>IF(D22="","",VLOOKUP(B22,Data!$B$5:$F$439,5,FALSE)*D22)</f>
        <v>242</v>
      </c>
      <c r="M22" s="804"/>
      <c r="N22" s="810"/>
      <c r="O22" s="811"/>
      <c r="P22" s="812"/>
      <c r="Q22" s="812"/>
      <c r="R22" s="811"/>
      <c r="S22" s="811"/>
      <c r="T22" s="811"/>
      <c r="U22" s="813">
        <f>IF(D22="","",VLOOKUP(B22,Data!$B$5:$J$439,9,FALSE)*D22)</f>
        <v>1.518</v>
      </c>
      <c r="V22" s="813">
        <f>IF(D22="","",VLOOKUP(B22,Data!$B$5:$J$439,9,FALSE)*D22)</f>
        <v>1.518</v>
      </c>
      <c r="W22" s="708"/>
      <c r="X22" s="708"/>
      <c r="Y22" s="708"/>
      <c r="Z22" s="708"/>
    </row>
    <row r="23" spans="1:26" s="814" customFormat="1" ht="20" customHeight="1">
      <c r="A23" s="798">
        <v>6</v>
      </c>
      <c r="B23" s="878" t="s">
        <v>747</v>
      </c>
      <c r="C23" s="800" t="str">
        <f>IF(D23="","",VLOOKUP(B23,Data!$B$5:$L$439,2,FALSE))</f>
        <v>VAR8140</v>
      </c>
      <c r="D23" s="875">
        <v>4</v>
      </c>
      <c r="E23" s="816" t="s">
        <v>1051</v>
      </c>
      <c r="F23" s="803">
        <f>IF(D23="","",VLOOKUP(B23,Data!$B$5:$L$439,11,FALSE))</f>
        <v>2209.64</v>
      </c>
      <c r="G23" s="804">
        <f t="shared" si="0"/>
        <v>8838.56</v>
      </c>
      <c r="H23" s="805" t="str">
        <f>IF(D23="","",VLOOKUP(B23,Data!$B$5:$D$439,3,FALSE))</f>
        <v>C/T</v>
      </c>
      <c r="I23" s="806" t="str">
        <f>IF(D23="","",VLOOKUP(B23,Data!$B$5:$M$439,12,FALSE))</f>
        <v>Indonesia</v>
      </c>
      <c r="J23" s="622" t="s">
        <v>1050</v>
      </c>
      <c r="K23" s="808">
        <f>IF(D23="","",VLOOKUP(B23,Data!$B$5:$E$439,4,FALSE)*D23)</f>
        <v>952</v>
      </c>
      <c r="L23" s="809">
        <f>IF(D23="","",VLOOKUP(B23,Data!$B$5:$F$439,5,FALSE)*D23)</f>
        <v>864</v>
      </c>
      <c r="M23" s="804"/>
      <c r="N23" s="810"/>
      <c r="O23" s="811"/>
      <c r="P23" s="812"/>
      <c r="Q23" s="812"/>
      <c r="R23" s="811"/>
      <c r="S23" s="811"/>
      <c r="T23" s="811"/>
      <c r="U23" s="813">
        <f>IF(D23="","",VLOOKUP(B23,Data!$B$5:$J$439,9,FALSE)*D23)</f>
        <v>5.2560000000000002</v>
      </c>
      <c r="V23" s="813">
        <f>IF(D23="","",VLOOKUP(B23,Data!$B$5:$J$439,9,FALSE)*D23)</f>
        <v>5.2560000000000002</v>
      </c>
      <c r="W23" s="708"/>
      <c r="X23" s="708"/>
      <c r="Y23" s="708"/>
      <c r="Z23" s="708"/>
    </row>
    <row r="24" spans="1:26" s="814" customFormat="1" ht="20" customHeight="1">
      <c r="A24" s="798">
        <v>7</v>
      </c>
      <c r="B24" s="878" t="s">
        <v>748</v>
      </c>
      <c r="C24" s="800" t="str">
        <f>IF(D24="","",VLOOKUP(B24,Data!$B$5:$L$439,2,FALSE))</f>
        <v>VAR8150</v>
      </c>
      <c r="D24" s="875">
        <v>3</v>
      </c>
      <c r="E24" s="816"/>
      <c r="F24" s="803">
        <f>IF(D24="","",VLOOKUP(B24,Data!$B$5:$L$439,11,FALSE))</f>
        <v>2209.64</v>
      </c>
      <c r="G24" s="804">
        <f t="shared" si="0"/>
        <v>6628.92</v>
      </c>
      <c r="H24" s="805" t="str">
        <f>IF(D24="","",VLOOKUP(B24,Data!$B$5:$D$439,3,FALSE))</f>
        <v>C/T</v>
      </c>
      <c r="I24" s="806" t="str">
        <f>IF(D24="","",VLOOKUP(B24,Data!$B$5:$M$439,12,FALSE))</f>
        <v>Indonesia</v>
      </c>
      <c r="J24" s="622" t="s">
        <v>1050</v>
      </c>
      <c r="K24" s="808">
        <f>IF(D24="","",VLOOKUP(B24,Data!$B$5:$E$439,4,FALSE)*D24)</f>
        <v>714</v>
      </c>
      <c r="L24" s="809">
        <f>IF(D24="","",VLOOKUP(B24,Data!$B$5:$F$439,5,FALSE)*D24)</f>
        <v>648</v>
      </c>
      <c r="M24" s="804"/>
      <c r="N24" s="810"/>
      <c r="O24" s="811"/>
      <c r="P24" s="812"/>
      <c r="Q24" s="812"/>
      <c r="R24" s="811"/>
      <c r="S24" s="811"/>
      <c r="T24" s="811"/>
      <c r="U24" s="813">
        <f>IF(D24="","",VLOOKUP(B24,Data!$B$5:$J$439,9,FALSE)*D24)</f>
        <v>3.9420000000000002</v>
      </c>
      <c r="V24" s="813">
        <f>IF(D24="","",VLOOKUP(B24,Data!$B$5:$J$439,9,FALSE)*D24)</f>
        <v>3.9420000000000002</v>
      </c>
      <c r="W24" s="708"/>
      <c r="X24" s="708"/>
      <c r="Y24" s="708"/>
      <c r="Z24" s="708"/>
    </row>
    <row r="25" spans="1:26" s="814" customFormat="1" ht="20" customHeight="1">
      <c r="A25" s="798">
        <v>8</v>
      </c>
      <c r="B25" s="878" t="s">
        <v>749</v>
      </c>
      <c r="C25" s="800" t="str">
        <f>IF(D25="","",VLOOKUP(B25,Data!$B$5:$L$439,2,FALSE))</f>
        <v>VAR8160</v>
      </c>
      <c r="D25" s="875">
        <v>18</v>
      </c>
      <c r="E25" s="816"/>
      <c r="F25" s="803">
        <f>IF(D25="","",VLOOKUP(B25,Data!$B$5:$L$439,11,FALSE))</f>
        <v>2438.41</v>
      </c>
      <c r="G25" s="804">
        <f t="shared" si="0"/>
        <v>43891.38</v>
      </c>
      <c r="H25" s="805" t="str">
        <f>IF(D25="","",VLOOKUP(B25,Data!$B$5:$D$439,3,FALSE))</f>
        <v>C/T</v>
      </c>
      <c r="I25" s="806" t="str">
        <f>IF(D25="","",VLOOKUP(B25,Data!$B$5:$M$439,12,FALSE))</f>
        <v>Indonesia</v>
      </c>
      <c r="J25" s="622" t="s">
        <v>1050</v>
      </c>
      <c r="K25" s="808">
        <f>IF(D25="","",VLOOKUP(B25,Data!$B$5:$E$439,4,FALSE)*D25)</f>
        <v>4572</v>
      </c>
      <c r="L25" s="809">
        <f>IF(D25="","",VLOOKUP(B25,Data!$B$5:$F$439,5,FALSE)*D25)</f>
        <v>4122</v>
      </c>
      <c r="M25" s="804"/>
      <c r="N25" s="810"/>
      <c r="O25" s="811"/>
      <c r="P25" s="812"/>
      <c r="Q25" s="812"/>
      <c r="R25" s="811"/>
      <c r="S25" s="811"/>
      <c r="T25" s="811"/>
      <c r="U25" s="813">
        <f>IF(D25="","",VLOOKUP(B25,Data!$B$5:$J$439,9,FALSE)*D25)</f>
        <v>26.712</v>
      </c>
      <c r="V25" s="813">
        <f>IF(D25="","",VLOOKUP(B25,Data!$B$5:$J$439,9,FALSE)*D25)</f>
        <v>26.712</v>
      </c>
      <c r="W25" s="708"/>
      <c r="X25" s="708"/>
      <c r="Y25" s="708"/>
      <c r="Z25" s="708"/>
    </row>
    <row r="26" spans="1:26" s="814" customFormat="1" ht="20" customHeight="1">
      <c r="A26" s="798">
        <v>9</v>
      </c>
      <c r="B26" s="878" t="s">
        <v>750</v>
      </c>
      <c r="C26" s="800" t="str">
        <f>IF(D26="","",VLOOKUP(B26,Data!$B$5:$L$439,2,FALSE))</f>
        <v>VAR8170</v>
      </c>
      <c r="D26" s="875">
        <v>10</v>
      </c>
      <c r="E26" s="802"/>
      <c r="F26" s="803">
        <f>IF(D26="","",VLOOKUP(B26,Data!$B$5:$L$439,11,FALSE))</f>
        <v>2438.41</v>
      </c>
      <c r="G26" s="804">
        <f t="shared" si="0"/>
        <v>24384.1</v>
      </c>
      <c r="H26" s="805" t="str">
        <f>IF(D26="","",VLOOKUP(B26,Data!$B$5:$D$439,3,FALSE))</f>
        <v>C/T</v>
      </c>
      <c r="I26" s="806" t="str">
        <f>IF(D26="","",VLOOKUP(B26,Data!$B$5:$M$439,12,FALSE))</f>
        <v>Indonesia</v>
      </c>
      <c r="J26" s="622" t="s">
        <v>1050</v>
      </c>
      <c r="K26" s="808">
        <f>IF(D26="","",VLOOKUP(B26,Data!$B$5:$E$439,4,FALSE)*D26)</f>
        <v>2540</v>
      </c>
      <c r="L26" s="809">
        <f>IF(D26="","",VLOOKUP(B26,Data!$B$5:$F$439,5,FALSE)*D26)</f>
        <v>2290</v>
      </c>
      <c r="M26" s="804"/>
      <c r="N26" s="810"/>
      <c r="O26" s="811"/>
      <c r="P26" s="812"/>
      <c r="Q26" s="812"/>
      <c r="R26" s="811"/>
      <c r="S26" s="811"/>
      <c r="T26" s="811"/>
      <c r="U26" s="813">
        <f>IF(D26="","",VLOOKUP(B26,Data!$B$5:$J$439,9,FALSE)*D26)</f>
        <v>14.84</v>
      </c>
      <c r="V26" s="813">
        <f>IF(D26="","",VLOOKUP(B26,Data!$B$5:$J$439,9,FALSE)*D26)</f>
        <v>14.84</v>
      </c>
      <c r="W26" s="708"/>
      <c r="X26" s="708"/>
      <c r="Y26" s="708"/>
      <c r="Z26" s="708"/>
    </row>
    <row r="27" spans="1:26" s="814" customFormat="1" ht="23" customHeight="1">
      <c r="A27" s="798"/>
      <c r="B27" s="819"/>
      <c r="C27" s="809" t="str">
        <f>IF(D27="","",VLOOKUP(B27,Data!$B$5:$L$439,2,FALSE))</f>
        <v/>
      </c>
      <c r="D27" s="818"/>
      <c r="E27" s="889"/>
      <c r="F27" s="821"/>
      <c r="G27" s="821"/>
      <c r="H27" s="821"/>
      <c r="I27" s="820"/>
      <c r="J27" s="820"/>
      <c r="K27" s="821"/>
      <c r="L27" s="821"/>
      <c r="M27" s="821"/>
      <c r="N27" s="822"/>
      <c r="O27" s="823"/>
      <c r="P27" s="824"/>
      <c r="Q27" s="823"/>
      <c r="R27" s="823"/>
      <c r="S27" s="824"/>
      <c r="T27" s="825"/>
      <c r="U27" s="824"/>
      <c r="V27" s="826"/>
      <c r="Y27" s="708"/>
    </row>
    <row r="28" spans="1:26" s="814" customFormat="1" ht="22" customHeight="1">
      <c r="A28" s="798"/>
      <c r="B28" s="1066" t="s">
        <v>1062</v>
      </c>
      <c r="C28" s="1067"/>
      <c r="D28" s="827">
        <f>SUM(D18:D26)</f>
        <v>45</v>
      </c>
      <c r="E28" s="895"/>
      <c r="F28" s="896"/>
      <c r="G28" s="829" t="e">
        <f>SUM(G18:G27)</f>
        <v>#N/A</v>
      </c>
      <c r="H28" s="897"/>
      <c r="I28" s="897"/>
      <c r="J28" s="897"/>
      <c r="K28" s="829" t="e">
        <f>SUM(K18:K26)</f>
        <v>#N/A</v>
      </c>
      <c r="L28" s="829" t="e">
        <f>SUM(L18:L26)</f>
        <v>#N/A</v>
      </c>
      <c r="M28" s="896"/>
      <c r="N28" s="896"/>
      <c r="O28" s="896">
        <f>SUM(O16:O27)</f>
        <v>0</v>
      </c>
      <c r="P28" s="896"/>
      <c r="Q28" s="896"/>
      <c r="R28" s="896"/>
      <c r="S28" s="896"/>
      <c r="T28" s="896"/>
      <c r="U28" s="896"/>
      <c r="V28" s="830" t="e">
        <f>SUM(V18:V26)</f>
        <v>#N/A</v>
      </c>
      <c r="Y28" s="708"/>
    </row>
    <row r="29" spans="1:26" ht="20" customHeight="1">
      <c r="A29" s="798"/>
      <c r="B29" s="1068"/>
      <c r="C29" s="1069"/>
      <c r="D29" s="831"/>
      <c r="E29" s="754"/>
      <c r="F29" s="832" t="s">
        <v>534</v>
      </c>
      <c r="G29" s="758"/>
      <c r="H29" s="833"/>
      <c r="I29" s="833"/>
      <c r="J29" s="833"/>
      <c r="K29" s="834"/>
      <c r="L29" s="758"/>
      <c r="M29" s="756"/>
      <c r="N29" s="755"/>
      <c r="O29" s="755"/>
      <c r="P29" s="755"/>
      <c r="Q29" s="755"/>
      <c r="R29" s="755"/>
      <c r="S29" s="755"/>
      <c r="T29" s="756"/>
      <c r="U29" s="756"/>
      <c r="V29" s="760"/>
    </row>
    <row r="30" spans="1:26" ht="13">
      <c r="A30" s="721" t="s">
        <v>527</v>
      </c>
      <c r="B30" s="722"/>
      <c r="C30" s="835"/>
      <c r="D30" s="836" t="s">
        <v>82</v>
      </c>
      <c r="E30" s="744"/>
      <c r="F30" s="725" t="s">
        <v>83</v>
      </c>
      <c r="G30" s="837"/>
      <c r="H30" s="772" t="s">
        <v>84</v>
      </c>
      <c r="I30" s="838"/>
      <c r="J30" s="743" t="s">
        <v>85</v>
      </c>
      <c r="K30" s="743"/>
      <c r="L30" s="1070" t="s">
        <v>86</v>
      </c>
      <c r="M30" s="1071"/>
      <c r="N30" s="1071"/>
      <c r="O30" s="1071"/>
      <c r="P30" s="1071"/>
      <c r="Q30" s="1071"/>
      <c r="R30" s="1071"/>
      <c r="S30" s="1071"/>
      <c r="T30" s="1071"/>
      <c r="U30" s="1071"/>
      <c r="V30" s="1072"/>
    </row>
    <row r="31" spans="1:26" ht="13">
      <c r="A31" s="731" t="s">
        <v>528</v>
      </c>
      <c r="C31" s="839"/>
      <c r="D31" s="709" t="s">
        <v>88</v>
      </c>
      <c r="F31" s="1073"/>
      <c r="G31" s="1074"/>
      <c r="H31" s="731" t="s">
        <v>89</v>
      </c>
      <c r="I31" s="840"/>
      <c r="J31" s="746" t="s">
        <v>90</v>
      </c>
      <c r="K31" s="746"/>
      <c r="L31" s="741"/>
      <c r="V31" s="747"/>
    </row>
    <row r="32" spans="1:26">
      <c r="A32" s="731" t="s">
        <v>529</v>
      </c>
      <c r="C32" s="732"/>
      <c r="F32" s="1073"/>
      <c r="G32" s="1074"/>
      <c r="H32" s="731"/>
      <c r="I32" s="840"/>
      <c r="J32" s="746" t="s">
        <v>94</v>
      </c>
      <c r="K32" s="746"/>
      <c r="L32" s="741"/>
      <c r="V32" s="747"/>
    </row>
    <row r="33" spans="1:22">
      <c r="A33" s="754"/>
      <c r="B33" s="755"/>
      <c r="C33" s="841"/>
      <c r="D33" s="709" t="s">
        <v>95</v>
      </c>
      <c r="F33" s="842"/>
      <c r="G33" s="843"/>
      <c r="H33" s="731" t="s">
        <v>96</v>
      </c>
      <c r="I33" s="840"/>
      <c r="J33" s="746"/>
      <c r="K33" s="746"/>
      <c r="L33" s="741"/>
      <c r="V33" s="747"/>
    </row>
    <row r="34" spans="1:22" ht="13">
      <c r="A34" s="721" t="s">
        <v>97</v>
      </c>
      <c r="B34" s="744"/>
      <c r="C34" s="723"/>
      <c r="D34" s="709" t="s">
        <v>98</v>
      </c>
      <c r="F34" s="844" t="s">
        <v>99</v>
      </c>
      <c r="G34" s="845"/>
      <c r="H34" s="731" t="s">
        <v>89</v>
      </c>
      <c r="I34" s="840"/>
      <c r="J34" s="746" t="s">
        <v>100</v>
      </c>
      <c r="K34" s="746"/>
      <c r="L34" s="741"/>
      <c r="V34" s="747"/>
    </row>
    <row r="35" spans="1:22" ht="13">
      <c r="A35" s="731" t="s">
        <v>552</v>
      </c>
      <c r="C35" s="732"/>
      <c r="D35" s="709" t="s">
        <v>101</v>
      </c>
      <c r="F35" s="846"/>
      <c r="G35" s="847"/>
      <c r="H35" s="731" t="s">
        <v>102</v>
      </c>
      <c r="I35" s="840"/>
      <c r="J35" s="746" t="s">
        <v>530</v>
      </c>
      <c r="K35" s="746"/>
      <c r="L35" s="1075" t="s">
        <v>104</v>
      </c>
      <c r="M35" s="1076"/>
      <c r="N35" s="1076"/>
      <c r="O35" s="1076"/>
      <c r="P35" s="1076"/>
      <c r="Q35" s="1076"/>
      <c r="R35" s="1076"/>
      <c r="S35" s="1076"/>
      <c r="T35" s="1076"/>
      <c r="U35" s="1076"/>
      <c r="V35" s="1077"/>
    </row>
    <row r="36" spans="1:22">
      <c r="A36" s="754"/>
      <c r="B36" s="755"/>
      <c r="C36" s="756"/>
      <c r="D36" s="848"/>
      <c r="E36" s="755"/>
      <c r="F36" s="1046" t="s">
        <v>1060</v>
      </c>
      <c r="G36" s="1047"/>
      <c r="H36" s="1046" t="s">
        <v>1054</v>
      </c>
      <c r="I36" s="1047"/>
      <c r="J36" s="759" t="s">
        <v>105</v>
      </c>
      <c r="K36" s="759"/>
      <c r="L36" s="1062" t="s">
        <v>106</v>
      </c>
      <c r="M36" s="1063"/>
      <c r="N36" s="1063"/>
      <c r="O36" s="1063"/>
      <c r="P36" s="1063"/>
      <c r="Q36" s="1063"/>
      <c r="R36" s="1063"/>
      <c r="S36" s="1063"/>
      <c r="T36" s="1063"/>
      <c r="U36" s="1063"/>
      <c r="V36" s="1064"/>
    </row>
    <row r="42" spans="1:22" ht="23.25" customHeight="1">
      <c r="A42" s="849" t="s">
        <v>947</v>
      </c>
      <c r="B42" s="710"/>
      <c r="C42" s="849" t="s">
        <v>603</v>
      </c>
      <c r="D42" s="708"/>
      <c r="F42" s="849" t="s">
        <v>941</v>
      </c>
      <c r="H42" s="849" t="s">
        <v>603</v>
      </c>
    </row>
    <row r="43" spans="1:22" ht="20">
      <c r="A43" s="849" t="s">
        <v>948</v>
      </c>
      <c r="B43" s="710"/>
      <c r="C43" s="849" t="s">
        <v>952</v>
      </c>
      <c r="D43" s="708"/>
      <c r="F43" s="849" t="s">
        <v>942</v>
      </c>
      <c r="H43" s="849" t="s">
        <v>952</v>
      </c>
    </row>
    <row r="44" spans="1:22" ht="20">
      <c r="A44" s="849" t="s">
        <v>949</v>
      </c>
      <c r="B44" s="710"/>
      <c r="C44" s="849" t="s">
        <v>952</v>
      </c>
      <c r="D44" s="708"/>
      <c r="F44" s="849" t="s">
        <v>943</v>
      </c>
      <c r="H44" s="849" t="s">
        <v>603</v>
      </c>
    </row>
    <row r="45" spans="1:22" ht="17.75" customHeight="1">
      <c r="A45" s="849" t="s">
        <v>950</v>
      </c>
      <c r="B45" s="710"/>
      <c r="C45" s="849" t="s">
        <v>603</v>
      </c>
      <c r="D45" s="708"/>
      <c r="F45" s="849" t="s">
        <v>944</v>
      </c>
      <c r="H45" s="849" t="s">
        <v>603</v>
      </c>
    </row>
    <row r="46" spans="1:22" ht="17.75" customHeight="1">
      <c r="A46" s="849" t="s">
        <v>951</v>
      </c>
      <c r="B46" s="710"/>
      <c r="C46" s="849" t="s">
        <v>603</v>
      </c>
      <c r="D46" s="708"/>
      <c r="F46" s="849" t="s">
        <v>946</v>
      </c>
      <c r="H46" s="849" t="s">
        <v>603</v>
      </c>
    </row>
    <row r="47" spans="1:22" ht="17.75" customHeight="1">
      <c r="F47" s="849" t="s">
        <v>945</v>
      </c>
      <c r="H47" s="849" t="s">
        <v>603</v>
      </c>
    </row>
    <row r="48" spans="1:22" ht="17.75" customHeight="1"/>
    <row r="49" ht="17.75" customHeight="1"/>
  </sheetData>
  <mergeCells count="10">
    <mergeCell ref="B28:C29"/>
    <mergeCell ref="L30:V30"/>
    <mergeCell ref="F31:G31"/>
    <mergeCell ref="F32:G32"/>
    <mergeCell ref="L35:V35"/>
    <mergeCell ref="F36:G36"/>
    <mergeCell ref="H36:I36"/>
    <mergeCell ref="L36:V36"/>
    <mergeCell ref="Q1:T1"/>
    <mergeCell ref="N2:Q2"/>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Z51"/>
  <sheetViews>
    <sheetView topLeftCell="A16" zoomScale="85" zoomScaleNormal="85" zoomScaleSheetLayoutView="115" workbookViewId="0">
      <selection activeCell="E26" sqref="E26"/>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898"/>
      <c r="I10" s="899"/>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799" t="s">
        <v>1022</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798">
        <v>1</v>
      </c>
      <c r="B19" s="878" t="s">
        <v>377</v>
      </c>
      <c r="C19" s="800" t="e">
        <f>IF(D19="","",VLOOKUP(B19,Data!$B$5:$L$439,2,FALSE))</f>
        <v>#N/A</v>
      </c>
      <c r="D19" s="875">
        <v>1</v>
      </c>
      <c r="E19" s="817" t="s">
        <v>999</v>
      </c>
      <c r="F19" s="803" t="e">
        <f>IF(D19="","",VLOOKUP(B19,Data!$B$5:$L$439,11,FALSE))</f>
        <v>#N/A</v>
      </c>
      <c r="G19" s="804" t="e">
        <f>IF(D19&gt;0,D19*F19,"-")</f>
        <v>#N/A</v>
      </c>
      <c r="H19" s="805" t="e">
        <f>IF(D19="","",VLOOKUP(B19,Data!$B$5:$D$439,3,FALSE))</f>
        <v>#N/A</v>
      </c>
      <c r="I19" s="806" t="e">
        <f>IF(D19="","",VLOOKUP(B19,Data!$B$5:$M$439,12,FALSE))</f>
        <v>#N/A</v>
      </c>
      <c r="J19" s="622" t="s">
        <v>1023</v>
      </c>
      <c r="K19" s="808" t="e">
        <f>IF(D19="","",VLOOKUP(B19,Data!$B$5:$E$439,4,FALSE)*D19)</f>
        <v>#N/A</v>
      </c>
      <c r="L19" s="809" t="e">
        <f>IF(D19="","",VLOOKUP(B19,Data!$B$5:$F$439,5,FALSE)*D19)</f>
        <v>#N/A</v>
      </c>
      <c r="M19" s="804"/>
      <c r="N19" s="810"/>
      <c r="O19" s="811"/>
      <c r="P19" s="812"/>
      <c r="Q19" s="812"/>
      <c r="R19" s="811"/>
      <c r="S19" s="811"/>
      <c r="T19" s="811"/>
      <c r="U19" s="813" t="e">
        <f>IF(D19="","",VLOOKUP(B19,Data!$B$5:$J$439,9,FALSE)*D19)</f>
        <v>#N/A</v>
      </c>
      <c r="V19" s="813" t="e">
        <f>IF(D19="","",VLOOKUP(B19,Data!$B$5:$J$439,9,FALSE)*D19)</f>
        <v>#N/A</v>
      </c>
      <c r="W19" s="708"/>
      <c r="X19" s="708"/>
      <c r="Y19" s="708"/>
      <c r="Z19" s="708"/>
    </row>
    <row r="20" spans="1:26" s="814" customFormat="1" ht="20" customHeight="1">
      <c r="A20" s="798"/>
      <c r="B20" s="876" t="s">
        <v>1049</v>
      </c>
      <c r="C20" s="800"/>
      <c r="D20" s="875"/>
      <c r="E20" s="816"/>
      <c r="F20" s="803"/>
      <c r="G20" s="804"/>
      <c r="H20" s="805"/>
      <c r="I20" s="806"/>
      <c r="J20" s="622"/>
      <c r="K20" s="808"/>
      <c r="L20" s="809"/>
      <c r="M20" s="804"/>
      <c r="N20" s="810"/>
      <c r="O20" s="811"/>
      <c r="P20" s="812"/>
      <c r="Q20" s="812"/>
      <c r="R20" s="811"/>
      <c r="S20" s="811"/>
      <c r="T20" s="811"/>
      <c r="U20" s="813"/>
      <c r="V20" s="813"/>
      <c r="W20" s="708"/>
      <c r="X20" s="708"/>
      <c r="Y20" s="708"/>
      <c r="Z20" s="708"/>
    </row>
    <row r="21" spans="1:26" s="814" customFormat="1" ht="20" customHeight="1">
      <c r="A21" s="798">
        <v>2</v>
      </c>
      <c r="B21" s="878" t="s">
        <v>354</v>
      </c>
      <c r="C21" s="800" t="str">
        <f>IF(D21="","",VLOOKUP(B21,Data!$B$5:$L$439,2,FALSE))</f>
        <v>VFV5540</v>
      </c>
      <c r="D21" s="875">
        <v>8</v>
      </c>
      <c r="E21" s="817" t="s">
        <v>526</v>
      </c>
      <c r="F21" s="803">
        <f>IF(D21="","",VLOOKUP(B21,Data!$B$5:$L$439,11,FALSE))</f>
        <v>4274.5</v>
      </c>
      <c r="G21" s="804">
        <f t="shared" ref="G21:G26" si="0">IF(D21&gt;0,D21*F21,"-")</f>
        <v>34196</v>
      </c>
      <c r="H21" s="805" t="str">
        <f>IF(D21="","",VLOOKUP(B21,Data!$B$5:$D$439,3,FALSE))</f>
        <v>C/T</v>
      </c>
      <c r="I21" s="806" t="str">
        <f>IF(D21="","",VLOOKUP(B21,Data!$B$5:$M$439,12,FALSE))</f>
        <v>Indonesia</v>
      </c>
      <c r="J21" s="622" t="s">
        <v>1050</v>
      </c>
      <c r="K21" s="808">
        <f>IF(D21="","",VLOOKUP(B21,Data!$B$5:$E$439,4,FALSE)*D21)</f>
        <v>2440</v>
      </c>
      <c r="L21" s="809">
        <f>IF(D21="","",VLOOKUP(B21,Data!$B$5:$F$439,5,FALSE)*D21)</f>
        <v>2096</v>
      </c>
      <c r="M21" s="804"/>
      <c r="N21" s="810"/>
      <c r="O21" s="811"/>
      <c r="P21" s="812"/>
      <c r="Q21" s="812"/>
      <c r="R21" s="811"/>
      <c r="S21" s="811"/>
      <c r="T21" s="811"/>
      <c r="U21" s="813">
        <f>IF(D21="","",VLOOKUP(B21,Data!$B$5:$J$439,9,FALSE)*D21)</f>
        <v>12.272</v>
      </c>
      <c r="V21" s="813">
        <f>IF(D21="","",VLOOKUP(B21,Data!$B$5:$J$439,9,FALSE)*D21)</f>
        <v>12.272</v>
      </c>
      <c r="W21" s="708"/>
      <c r="X21" s="708"/>
      <c r="Y21" s="708"/>
      <c r="Z21" s="708"/>
    </row>
    <row r="22" spans="1:26" s="814" customFormat="1" ht="20" customHeight="1">
      <c r="A22" s="798">
        <v>3</v>
      </c>
      <c r="B22" s="878" t="s">
        <v>358</v>
      </c>
      <c r="C22" s="800" t="str">
        <f>IF(D22="","",VLOOKUP(B22,Data!$B$5:$L$439,2,FALSE))</f>
        <v>VFV5550</v>
      </c>
      <c r="D22" s="875">
        <v>7</v>
      </c>
      <c r="E22" s="816"/>
      <c r="F22" s="803">
        <f>IF(D22="","",VLOOKUP(B22,Data!$B$5:$L$439,11,FALSE))</f>
        <v>4274.57</v>
      </c>
      <c r="G22" s="804">
        <f t="shared" si="0"/>
        <v>29921.989999999998</v>
      </c>
      <c r="H22" s="805" t="str">
        <f>IF(D22="","",VLOOKUP(B22,Data!$B$5:$D$439,3,FALSE))</f>
        <v>C/T</v>
      </c>
      <c r="I22" s="806" t="str">
        <f>IF(D22="","",VLOOKUP(B22,Data!$B$5:$M$439,12,FALSE))</f>
        <v>Indonesia</v>
      </c>
      <c r="J22" s="622" t="s">
        <v>1050</v>
      </c>
      <c r="K22" s="808">
        <f>IF(D22="","",VLOOKUP(B22,Data!$B$5:$E$439,4,FALSE)*D22)</f>
        <v>2135</v>
      </c>
      <c r="L22" s="809">
        <f>IF(D22="","",VLOOKUP(B22,Data!$B$5:$F$439,5,FALSE)*D22)</f>
        <v>1834</v>
      </c>
      <c r="M22" s="804"/>
      <c r="N22" s="810"/>
      <c r="O22" s="811"/>
      <c r="P22" s="812"/>
      <c r="Q22" s="812"/>
      <c r="R22" s="811"/>
      <c r="S22" s="811"/>
      <c r="T22" s="811"/>
      <c r="U22" s="813">
        <f>IF(D22="","",VLOOKUP(B22,Data!$B$5:$J$439,9,FALSE)*D22)</f>
        <v>10.738</v>
      </c>
      <c r="V22" s="813">
        <f>IF(D22="","",VLOOKUP(B22,Data!$B$5:$J$439,9,FALSE)*D22)</f>
        <v>10.738</v>
      </c>
      <c r="W22" s="708"/>
      <c r="X22" s="708"/>
      <c r="Y22" s="708"/>
      <c r="Z22" s="708"/>
    </row>
    <row r="23" spans="1:26" s="814" customFormat="1" ht="20" customHeight="1">
      <c r="A23" s="798">
        <v>4</v>
      </c>
      <c r="B23" s="878" t="s">
        <v>387</v>
      </c>
      <c r="C23" s="800" t="str">
        <f>IF(D23="","",VLOOKUP(B23,Data!$B$5:$L$439,2,FALSE))</f>
        <v>VFV5560</v>
      </c>
      <c r="D23" s="875">
        <v>11</v>
      </c>
      <c r="E23" s="816" t="s">
        <v>1063</v>
      </c>
      <c r="F23" s="803">
        <f>IF(D23="","",VLOOKUP(B23,Data!$B$5:$L$439,11,FALSE))</f>
        <v>4224.12</v>
      </c>
      <c r="G23" s="804">
        <f t="shared" si="0"/>
        <v>46465.32</v>
      </c>
      <c r="H23" s="805" t="str">
        <f>IF(D23="","",VLOOKUP(B23,Data!$B$5:$D$439,3,FALSE))</f>
        <v>C/T</v>
      </c>
      <c r="I23" s="806" t="str">
        <f>IF(D23="","",VLOOKUP(B23,Data!$B$5:$M$439,12,FALSE))</f>
        <v>Indonesia</v>
      </c>
      <c r="J23" s="622" t="s">
        <v>1050</v>
      </c>
      <c r="K23" s="808">
        <f>IF(D23="","",VLOOKUP(B23,Data!$B$5:$E$439,4,FALSE)*D23)</f>
        <v>3256</v>
      </c>
      <c r="L23" s="809">
        <f>IF(D23="","",VLOOKUP(B23,Data!$B$5:$F$439,5,FALSE)*D23)</f>
        <v>2860</v>
      </c>
      <c r="M23" s="804"/>
      <c r="N23" s="810"/>
      <c r="O23" s="811"/>
      <c r="P23" s="812"/>
      <c r="Q23" s="812"/>
      <c r="R23" s="811"/>
      <c r="S23" s="811"/>
      <c r="T23" s="811"/>
      <c r="U23" s="813">
        <f>IF(D23="","",VLOOKUP(B23,Data!$B$5:$J$439,9,FALSE)*D23)</f>
        <v>16.873999999999999</v>
      </c>
      <c r="V23" s="813">
        <f>IF(D23="","",VLOOKUP(B23,Data!$B$5:$J$439,9,FALSE)*D23)</f>
        <v>16.873999999999999</v>
      </c>
      <c r="W23" s="708"/>
      <c r="X23" s="708"/>
      <c r="Y23" s="708"/>
      <c r="Z23" s="708"/>
    </row>
    <row r="24" spans="1:26" s="814" customFormat="1" ht="20" customHeight="1">
      <c r="A24" s="798">
        <v>5</v>
      </c>
      <c r="B24" s="878" t="s">
        <v>398</v>
      </c>
      <c r="C24" s="800" t="str">
        <f>IF(D24="","",VLOOKUP(B24,Data!$B$5:$L$439,2,FALSE))</f>
        <v>VFV5580</v>
      </c>
      <c r="D24" s="875">
        <v>8</v>
      </c>
      <c r="E24" s="816"/>
      <c r="F24" s="803">
        <f>IF(D24="","",VLOOKUP(B24,Data!$B$5:$L$439,11,FALSE))</f>
        <v>4347.66</v>
      </c>
      <c r="G24" s="804">
        <f t="shared" si="0"/>
        <v>34781.279999999999</v>
      </c>
      <c r="H24" s="805" t="str">
        <f>IF(D24="","",VLOOKUP(B24,Data!$B$5:$D$439,3,FALSE))</f>
        <v>C/T</v>
      </c>
      <c r="I24" s="806" t="str">
        <f>IF(D24="","",VLOOKUP(B24,Data!$B$5:$M$439,12,FALSE))</f>
        <v>Indonesia</v>
      </c>
      <c r="J24" s="622" t="s">
        <v>1050</v>
      </c>
      <c r="K24" s="808">
        <f>IF(D24="","",VLOOKUP(B24,Data!$B$5:$E$439,4,FALSE)*D24)</f>
        <v>2544</v>
      </c>
      <c r="L24" s="809">
        <f>IF(D24="","",VLOOKUP(B24,Data!$B$5:$F$439,5,FALSE)*D24)</f>
        <v>2256</v>
      </c>
      <c r="M24" s="804"/>
      <c r="N24" s="810"/>
      <c r="O24" s="811"/>
      <c r="P24" s="812"/>
      <c r="Q24" s="812"/>
      <c r="R24" s="811"/>
      <c r="S24" s="811"/>
      <c r="T24" s="811"/>
      <c r="U24" s="813">
        <f>IF(D24="","",VLOOKUP(B24,Data!$B$5:$J$439,9,FALSE)*D24)</f>
        <v>14.448</v>
      </c>
      <c r="V24" s="813">
        <f>IF(D24="","",VLOOKUP(B24,Data!$B$5:$J$439,9,FALSE)*D24)</f>
        <v>14.448</v>
      </c>
      <c r="W24" s="708"/>
      <c r="X24" s="708"/>
      <c r="Y24" s="708"/>
      <c r="Z24" s="708"/>
    </row>
    <row r="25" spans="1:26" s="814" customFormat="1" ht="20" customHeight="1">
      <c r="A25" s="798">
        <v>6</v>
      </c>
      <c r="B25" s="878" t="s">
        <v>400</v>
      </c>
      <c r="C25" s="800" t="str">
        <f>IF(D25="","",VLOOKUP(B25,Data!$B$5:$L$439,2,FALSE))</f>
        <v>VFV5590</v>
      </c>
      <c r="D25" s="875">
        <v>13</v>
      </c>
      <c r="E25" s="816"/>
      <c r="F25" s="803">
        <f>IF(D25="","",VLOOKUP(B25,Data!$B$5:$L$439,11,FALSE))</f>
        <v>4347.5600000000004</v>
      </c>
      <c r="G25" s="804">
        <f t="shared" si="0"/>
        <v>56518.280000000006</v>
      </c>
      <c r="H25" s="805" t="str">
        <f>IF(D25="","",VLOOKUP(B25,Data!$B$5:$D$439,3,FALSE))</f>
        <v>C/T</v>
      </c>
      <c r="I25" s="806" t="str">
        <f>IF(D25="","",VLOOKUP(B25,Data!$B$5:$M$439,12,FALSE))</f>
        <v>Indonesia</v>
      </c>
      <c r="J25" s="622" t="s">
        <v>1050</v>
      </c>
      <c r="K25" s="808">
        <f>IF(D25="","",VLOOKUP(B25,Data!$B$5:$E$439,4,FALSE)*D25)</f>
        <v>4134</v>
      </c>
      <c r="L25" s="809">
        <f>IF(D25="","",VLOOKUP(B25,Data!$B$5:$F$439,5,FALSE)*D25)</f>
        <v>3666</v>
      </c>
      <c r="M25" s="804"/>
      <c r="N25" s="810"/>
      <c r="O25" s="811"/>
      <c r="P25" s="812"/>
      <c r="Q25" s="812"/>
      <c r="R25" s="811"/>
      <c r="S25" s="811"/>
      <c r="T25" s="811"/>
      <c r="U25" s="813">
        <f>IF(D25="","",VLOOKUP(B25,Data!$B$5:$J$439,9,FALSE)*D25)</f>
        <v>23.478000000000002</v>
      </c>
      <c r="V25" s="813">
        <f>IF(D25="","",VLOOKUP(B25,Data!$B$5:$J$439,9,FALSE)*D25)</f>
        <v>23.478000000000002</v>
      </c>
      <c r="W25" s="708"/>
      <c r="X25" s="708"/>
      <c r="Y25" s="708"/>
      <c r="Z25" s="708"/>
    </row>
    <row r="26" spans="1:26" s="814" customFormat="1" ht="20" customHeight="1">
      <c r="A26" s="798">
        <v>7</v>
      </c>
      <c r="B26" s="878" t="s">
        <v>660</v>
      </c>
      <c r="C26" s="800" t="str">
        <f>IF(D26="","",VLOOKUP(B26,Data!$B$5:$L$439,2,FALSE))</f>
        <v>VAN1280</v>
      </c>
      <c r="D26" s="875">
        <v>113</v>
      </c>
      <c r="E26" s="816"/>
      <c r="F26" s="803">
        <f>IF(D26="","",VLOOKUP(B26,Data!$B$5:$L$439,11,FALSE))</f>
        <v>2162.66</v>
      </c>
      <c r="G26" s="804">
        <f t="shared" si="0"/>
        <v>244380.58</v>
      </c>
      <c r="H26" s="805" t="str">
        <f>IF(D26="","",VLOOKUP(B26,Data!$B$5:$D$439,3,FALSE))</f>
        <v>C/T</v>
      </c>
      <c r="I26" s="806" t="str">
        <f>IF(D26="","",VLOOKUP(B26,Data!$B$5:$M$439,12,FALSE))</f>
        <v>Indonesia</v>
      </c>
      <c r="J26" s="622" t="s">
        <v>1050</v>
      </c>
      <c r="K26" s="808">
        <f>IF(D26="","",VLOOKUP(B26,Data!$B$5:$E$439,4,FALSE)*D26)</f>
        <v>29606</v>
      </c>
      <c r="L26" s="809">
        <f>IF(D26="","",VLOOKUP(B26,Data!$B$5:$F$439,5,FALSE)*D26)</f>
        <v>26781</v>
      </c>
      <c r="M26" s="804"/>
      <c r="N26" s="810"/>
      <c r="O26" s="811"/>
      <c r="P26" s="812"/>
      <c r="Q26" s="812"/>
      <c r="R26" s="811"/>
      <c r="S26" s="811"/>
      <c r="T26" s="811"/>
      <c r="U26" s="813">
        <f>IF(D26="","",VLOOKUP(B26,Data!$B$5:$J$439,9,FALSE)*D26)</f>
        <v>168.14400000000001</v>
      </c>
      <c r="V26" s="813">
        <f>IF(D26="","",VLOOKUP(B26,Data!$B$5:$J$439,9,FALSE)*D26)</f>
        <v>168.14400000000001</v>
      </c>
      <c r="W26" s="708"/>
      <c r="X26" s="708"/>
      <c r="Y26" s="708"/>
      <c r="Z26" s="708"/>
    </row>
    <row r="27" spans="1:26" s="814" customFormat="1" ht="20" customHeight="1">
      <c r="A27" s="798">
        <v>8</v>
      </c>
      <c r="B27" s="878" t="s">
        <v>661</v>
      </c>
      <c r="C27" s="800" t="str">
        <f>IF(D27="","",VLOOKUP(B27,Data!$B$5:$L$439,2,FALSE))</f>
        <v>VAN1290</v>
      </c>
      <c r="D27" s="875">
        <v>22</v>
      </c>
      <c r="E27" s="816"/>
      <c r="F27" s="803">
        <f>IF(D27="","",VLOOKUP(B27,Data!$B$5:$L$439,11,FALSE))</f>
        <v>2162.66</v>
      </c>
      <c r="G27" s="804">
        <f>IF(D27&gt;0,D27*F27,"-")</f>
        <v>47578.52</v>
      </c>
      <c r="H27" s="805" t="str">
        <f>IF(D27="","",VLOOKUP(B27,Data!$B$5:$D$439,3,FALSE))</f>
        <v>C/T</v>
      </c>
      <c r="I27" s="806" t="str">
        <f>IF(D27="","",VLOOKUP(B27,Data!$B$5:$M$439,12,FALSE))</f>
        <v>Indonesia</v>
      </c>
      <c r="J27" s="622" t="s">
        <v>1050</v>
      </c>
      <c r="K27" s="808">
        <f>IF(D27="","",VLOOKUP(B27,Data!$B$5:$E$439,4,FALSE)*D27)</f>
        <v>5764</v>
      </c>
      <c r="L27" s="809">
        <f>IF(D27="","",VLOOKUP(B27,Data!$B$5:$F$439,5,FALSE)*D27)</f>
        <v>5214</v>
      </c>
      <c r="M27" s="804"/>
      <c r="N27" s="810"/>
      <c r="O27" s="811"/>
      <c r="P27" s="812"/>
      <c r="Q27" s="812"/>
      <c r="R27" s="811"/>
      <c r="S27" s="811"/>
      <c r="T27" s="811"/>
      <c r="U27" s="813">
        <f>IF(D27="","",VLOOKUP(B27,Data!$B$5:$J$439,9,FALSE)*D27)</f>
        <v>32.735999999999997</v>
      </c>
      <c r="V27" s="813">
        <f>IF(D27="","",VLOOKUP(B27,Data!$B$5:$J$439,9,FALSE)*D27)</f>
        <v>32.735999999999997</v>
      </c>
      <c r="W27" s="708"/>
      <c r="X27" s="708"/>
      <c r="Y27" s="708"/>
      <c r="Z27" s="708"/>
    </row>
    <row r="28" spans="1:26" s="814" customFormat="1" ht="20" customHeight="1">
      <c r="A28" s="798"/>
      <c r="B28" s="878"/>
      <c r="C28" s="800" t="str">
        <f>IF(D28="","",VLOOKUP(B28,Data!$B$5:$L$439,2,FALSE))</f>
        <v/>
      </c>
      <c r="D28" s="875"/>
      <c r="E28" s="802"/>
      <c r="F28" s="803" t="str">
        <f>IF(D28="","",VLOOKUP(B28,Data!$B$5:$L$439,11,FALSE))</f>
        <v/>
      </c>
      <c r="G28" s="804" t="str">
        <f>IF(D28&gt;0,D28*F28,"-")</f>
        <v>-</v>
      </c>
      <c r="H28" s="805" t="str">
        <f>IF(D28="","",VLOOKUP(B28,Data!$B$5:$D$439,3,FALSE))</f>
        <v/>
      </c>
      <c r="I28" s="806" t="str">
        <f>IF(D28="","",VLOOKUP(B28,Data!$B$5:$M$439,12,FALSE))</f>
        <v/>
      </c>
      <c r="J28" s="622"/>
      <c r="K28" s="808" t="str">
        <f>IF(D28="","",VLOOKUP(B28,Data!$B$5:$E$439,4,FALSE)*D28)</f>
        <v/>
      </c>
      <c r="L28" s="809" t="str">
        <f>IF(D28="","",VLOOKUP(B28,Data!$B$5:$F$439,5,FALSE)*D28)</f>
        <v/>
      </c>
      <c r="M28" s="804"/>
      <c r="N28" s="810"/>
      <c r="O28" s="811"/>
      <c r="P28" s="812"/>
      <c r="Q28" s="812"/>
      <c r="R28" s="811"/>
      <c r="S28" s="811"/>
      <c r="T28" s="811"/>
      <c r="U28" s="813" t="str">
        <f>IF(D28="","",VLOOKUP(B28,Data!$B$5:$J$439,9,FALSE)*D28)</f>
        <v/>
      </c>
      <c r="V28" s="813" t="str">
        <f>IF(D28="","",VLOOKUP(B28,Data!$B$5:$J$439,9,FALSE)*D28)</f>
        <v/>
      </c>
      <c r="W28" s="708"/>
      <c r="X28" s="708"/>
      <c r="Y28" s="708"/>
      <c r="Z28" s="708"/>
    </row>
    <row r="29" spans="1:26" s="814" customFormat="1" ht="23" customHeight="1">
      <c r="A29" s="798"/>
      <c r="B29" s="819"/>
      <c r="C29" s="809" t="str">
        <f>IF(D29="","",VLOOKUP(B29,Data!$B$5:$L$439,2,FALSE))</f>
        <v/>
      </c>
      <c r="D29" s="818"/>
      <c r="E29" s="889"/>
      <c r="F29" s="821"/>
      <c r="G29" s="821"/>
      <c r="H29" s="821"/>
      <c r="I29" s="820"/>
      <c r="J29" s="820"/>
      <c r="K29" s="821"/>
      <c r="L29" s="821"/>
      <c r="M29" s="821"/>
      <c r="N29" s="822"/>
      <c r="O29" s="823"/>
      <c r="P29" s="824"/>
      <c r="Q29" s="823"/>
      <c r="R29" s="823"/>
      <c r="S29" s="824"/>
      <c r="T29" s="825"/>
      <c r="U29" s="824"/>
      <c r="V29" s="826"/>
      <c r="Y29" s="708"/>
    </row>
    <row r="30" spans="1:26" s="814" customFormat="1" ht="22" customHeight="1">
      <c r="A30" s="798"/>
      <c r="B30" s="1066"/>
      <c r="C30" s="1067"/>
      <c r="D30" s="827">
        <f>SUM(D18:D28)</f>
        <v>183</v>
      </c>
      <c r="E30" s="895"/>
      <c r="F30" s="896"/>
      <c r="G30" s="829" t="e">
        <f>SUM(G18:G29)</f>
        <v>#N/A</v>
      </c>
      <c r="H30" s="897"/>
      <c r="I30" s="897"/>
      <c r="J30" s="897"/>
      <c r="K30" s="829" t="e">
        <f>SUM(K18:K28)</f>
        <v>#N/A</v>
      </c>
      <c r="L30" s="829" t="e">
        <f>SUM(L18:L28)</f>
        <v>#N/A</v>
      </c>
      <c r="M30" s="896"/>
      <c r="N30" s="896"/>
      <c r="O30" s="896">
        <f>SUM(O16:O29)</f>
        <v>0</v>
      </c>
      <c r="P30" s="896"/>
      <c r="Q30" s="896"/>
      <c r="R30" s="896"/>
      <c r="S30" s="896"/>
      <c r="T30" s="896"/>
      <c r="U30" s="896"/>
      <c r="V30" s="830" t="e">
        <f>SUM(V18:V28)</f>
        <v>#N/A</v>
      </c>
      <c r="Y30" s="708"/>
    </row>
    <row r="31" spans="1:26" ht="20" customHeight="1">
      <c r="A31" s="798"/>
      <c r="B31" s="1068"/>
      <c r="C31" s="1069"/>
      <c r="D31" s="831"/>
      <c r="E31" s="754"/>
      <c r="F31" s="832" t="s">
        <v>534</v>
      </c>
      <c r="G31" s="758"/>
      <c r="H31" s="833"/>
      <c r="I31" s="833"/>
      <c r="J31" s="833"/>
      <c r="K31" s="834"/>
      <c r="L31" s="758"/>
      <c r="M31" s="756"/>
      <c r="N31" s="755"/>
      <c r="O31" s="755"/>
      <c r="P31" s="755"/>
      <c r="Q31" s="755"/>
      <c r="R31" s="755"/>
      <c r="S31" s="755"/>
      <c r="T31" s="756"/>
      <c r="U31" s="756"/>
      <c r="V31" s="760"/>
    </row>
    <row r="32" spans="1:26" ht="13">
      <c r="A32" s="721" t="s">
        <v>527</v>
      </c>
      <c r="B32" s="722"/>
      <c r="C32" s="835"/>
      <c r="D32" s="836" t="s">
        <v>82</v>
      </c>
      <c r="E32" s="744"/>
      <c r="F32" s="725" t="s">
        <v>83</v>
      </c>
      <c r="G32" s="837"/>
      <c r="H32" s="772" t="s">
        <v>84</v>
      </c>
      <c r="I32" s="838"/>
      <c r="J32" s="743" t="s">
        <v>85</v>
      </c>
      <c r="K32" s="743"/>
      <c r="L32" s="1070" t="s">
        <v>86</v>
      </c>
      <c r="M32" s="1071"/>
      <c r="N32" s="1071"/>
      <c r="O32" s="1071"/>
      <c r="P32" s="1071"/>
      <c r="Q32" s="1071"/>
      <c r="R32" s="1071"/>
      <c r="S32" s="1071"/>
      <c r="T32" s="1071"/>
      <c r="U32" s="1071"/>
      <c r="V32" s="1072"/>
    </row>
    <row r="33" spans="1:22" ht="13">
      <c r="A33" s="731" t="s">
        <v>528</v>
      </c>
      <c r="C33" s="839"/>
      <c r="D33" s="709" t="s">
        <v>88</v>
      </c>
      <c r="F33" s="1073"/>
      <c r="G33" s="1074"/>
      <c r="H33" s="731" t="s">
        <v>89</v>
      </c>
      <c r="I33" s="840"/>
      <c r="J33" s="746" t="s">
        <v>90</v>
      </c>
      <c r="K33" s="746"/>
      <c r="L33" s="741"/>
      <c r="V33" s="747"/>
    </row>
    <row r="34" spans="1:22">
      <c r="A34" s="731" t="s">
        <v>529</v>
      </c>
      <c r="C34" s="732"/>
      <c r="F34" s="1073"/>
      <c r="G34" s="1074"/>
      <c r="H34" s="731"/>
      <c r="I34" s="840"/>
      <c r="J34" s="746" t="s">
        <v>94</v>
      </c>
      <c r="K34" s="746"/>
      <c r="L34" s="741"/>
      <c r="V34" s="747"/>
    </row>
    <row r="35" spans="1:22">
      <c r="A35" s="754"/>
      <c r="B35" s="755"/>
      <c r="C35" s="841"/>
      <c r="D35" s="709" t="s">
        <v>95</v>
      </c>
      <c r="F35" s="842"/>
      <c r="G35" s="843"/>
      <c r="H35" s="731" t="s">
        <v>96</v>
      </c>
      <c r="I35" s="840"/>
      <c r="J35" s="746"/>
      <c r="K35" s="746"/>
      <c r="L35" s="741"/>
      <c r="V35" s="747"/>
    </row>
    <row r="36" spans="1:22" ht="13">
      <c r="A36" s="721" t="s">
        <v>97</v>
      </c>
      <c r="B36" s="744"/>
      <c r="C36" s="723"/>
      <c r="D36" s="709" t="s">
        <v>98</v>
      </c>
      <c r="F36" s="844" t="s">
        <v>99</v>
      </c>
      <c r="G36" s="845"/>
      <c r="H36" s="731" t="s">
        <v>89</v>
      </c>
      <c r="I36" s="840"/>
      <c r="J36" s="746" t="s">
        <v>100</v>
      </c>
      <c r="K36" s="746"/>
      <c r="L36" s="741"/>
      <c r="V36" s="747"/>
    </row>
    <row r="37" spans="1:22" ht="13">
      <c r="A37" s="731" t="s">
        <v>552</v>
      </c>
      <c r="C37" s="732"/>
      <c r="D37" s="709" t="s">
        <v>101</v>
      </c>
      <c r="F37" s="846"/>
      <c r="G37" s="847"/>
      <c r="H37" s="731" t="s">
        <v>102</v>
      </c>
      <c r="I37" s="840"/>
      <c r="J37" s="746" t="s">
        <v>530</v>
      </c>
      <c r="K37" s="746"/>
      <c r="L37" s="1075" t="s">
        <v>104</v>
      </c>
      <c r="M37" s="1076"/>
      <c r="N37" s="1076"/>
      <c r="O37" s="1076"/>
      <c r="P37" s="1076"/>
      <c r="Q37" s="1076"/>
      <c r="R37" s="1076"/>
      <c r="S37" s="1076"/>
      <c r="T37" s="1076"/>
      <c r="U37" s="1076"/>
      <c r="V37" s="1077"/>
    </row>
    <row r="38" spans="1:22">
      <c r="A38" s="754"/>
      <c r="B38" s="755"/>
      <c r="C38" s="756"/>
      <c r="D38" s="848"/>
      <c r="E38" s="755"/>
      <c r="F38" s="1046" t="s">
        <v>1065</v>
      </c>
      <c r="G38" s="1047"/>
      <c r="H38" s="1046" t="s">
        <v>1064</v>
      </c>
      <c r="I38" s="1047"/>
      <c r="J38" s="759" t="s">
        <v>105</v>
      </c>
      <c r="K38" s="759"/>
      <c r="L38" s="1062" t="s">
        <v>106</v>
      </c>
      <c r="M38" s="1063"/>
      <c r="N38" s="1063"/>
      <c r="O38" s="1063"/>
      <c r="P38" s="1063"/>
      <c r="Q38" s="1063"/>
      <c r="R38" s="1063"/>
      <c r="S38" s="1063"/>
      <c r="T38" s="1063"/>
      <c r="U38" s="1063"/>
      <c r="V38" s="1064"/>
    </row>
    <row r="44" spans="1:22" ht="23.25" customHeight="1">
      <c r="A44" s="849" t="s">
        <v>947</v>
      </c>
      <c r="B44" s="710"/>
      <c r="C44" s="849" t="s">
        <v>603</v>
      </c>
      <c r="D44" s="708"/>
      <c r="F44" s="849" t="s">
        <v>941</v>
      </c>
      <c r="H44" s="849" t="s">
        <v>603</v>
      </c>
    </row>
    <row r="45" spans="1:22" ht="20">
      <c r="A45" s="849" t="s">
        <v>948</v>
      </c>
      <c r="B45" s="710"/>
      <c r="C45" s="849" t="s">
        <v>952</v>
      </c>
      <c r="D45" s="708"/>
      <c r="F45" s="849" t="s">
        <v>942</v>
      </c>
      <c r="H45" s="849" t="s">
        <v>952</v>
      </c>
    </row>
    <row r="46" spans="1:22" ht="20">
      <c r="A46" s="849" t="s">
        <v>949</v>
      </c>
      <c r="B46" s="710"/>
      <c r="C46" s="849" t="s">
        <v>952</v>
      </c>
      <c r="D46" s="708"/>
      <c r="F46" s="849" t="s">
        <v>943</v>
      </c>
      <c r="H46" s="849" t="s">
        <v>603</v>
      </c>
    </row>
    <row r="47" spans="1:22" ht="17.75" customHeight="1">
      <c r="A47" s="849" t="s">
        <v>950</v>
      </c>
      <c r="B47" s="710"/>
      <c r="C47" s="849" t="s">
        <v>603</v>
      </c>
      <c r="D47" s="708"/>
      <c r="F47" s="849" t="s">
        <v>944</v>
      </c>
      <c r="H47" s="849" t="s">
        <v>603</v>
      </c>
    </row>
    <row r="48" spans="1:22" ht="17.75" customHeight="1">
      <c r="A48" s="849" t="s">
        <v>951</v>
      </c>
      <c r="B48" s="710"/>
      <c r="C48" s="849" t="s">
        <v>603</v>
      </c>
      <c r="D48" s="708"/>
      <c r="F48" s="849" t="s">
        <v>946</v>
      </c>
      <c r="H48" s="849" t="s">
        <v>603</v>
      </c>
    </row>
    <row r="49" spans="6:8" ht="17.75" customHeight="1">
      <c r="F49" s="849" t="s">
        <v>945</v>
      </c>
      <c r="H49" s="849" t="s">
        <v>603</v>
      </c>
    </row>
    <row r="50" spans="6:8" ht="17.75" customHeight="1"/>
    <row r="51" spans="6:8" ht="17.75" customHeight="1"/>
  </sheetData>
  <mergeCells count="10">
    <mergeCell ref="F38:G38"/>
    <mergeCell ref="H38:I38"/>
    <mergeCell ref="L38:V38"/>
    <mergeCell ref="Q1:T1"/>
    <mergeCell ref="N2:Q2"/>
    <mergeCell ref="B30:C31"/>
    <mergeCell ref="L32:V32"/>
    <mergeCell ref="F33:G33"/>
    <mergeCell ref="F34:G34"/>
    <mergeCell ref="L37:V37"/>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48"/>
  <sheetViews>
    <sheetView topLeftCell="A16" zoomScale="85" zoomScaleNormal="85" zoomScaleSheetLayoutView="115" workbookViewId="0">
      <selection activeCell="E26" sqref="E26"/>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00"/>
      <c r="I10" s="901"/>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876" t="s">
        <v>1049</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798">
        <v>1</v>
      </c>
      <c r="B19" s="878" t="s">
        <v>387</v>
      </c>
      <c r="C19" s="800" t="str">
        <f>IF(D19="","",VLOOKUP(B19,Data!$B$5:$L$439,2,FALSE))</f>
        <v>VFV5560</v>
      </c>
      <c r="D19" s="875">
        <v>4</v>
      </c>
      <c r="E19" s="817" t="s">
        <v>999</v>
      </c>
      <c r="F19" s="803">
        <f>IF(D19="","",VLOOKUP(B19,Data!$B$5:$L$439,11,FALSE))</f>
        <v>4224.12</v>
      </c>
      <c r="G19" s="804">
        <f t="shared" ref="G19:G25" si="0">IF(D19&gt;0,D19*F19,"-")</f>
        <v>16896.48</v>
      </c>
      <c r="H19" s="805" t="str">
        <f>IF(D19="","",VLOOKUP(B19,Data!$B$5:$D$439,3,FALSE))</f>
        <v>C/T</v>
      </c>
      <c r="I19" s="806" t="str">
        <f>IF(D19="","",VLOOKUP(B19,Data!$B$5:$M$439,12,FALSE))</f>
        <v>Indonesia</v>
      </c>
      <c r="J19" s="622" t="s">
        <v>1050</v>
      </c>
      <c r="K19" s="808">
        <f>IF(D19="","",VLOOKUP(B19,Data!$B$5:$E$439,4,FALSE)*D19)</f>
        <v>1184</v>
      </c>
      <c r="L19" s="809">
        <f>IF(D19="","",VLOOKUP(B19,Data!$B$5:$F$439,5,FALSE)*D19)</f>
        <v>1040</v>
      </c>
      <c r="M19" s="804"/>
      <c r="N19" s="810"/>
      <c r="O19" s="811"/>
      <c r="P19" s="812"/>
      <c r="Q19" s="812"/>
      <c r="R19" s="811"/>
      <c r="S19" s="811"/>
      <c r="T19" s="811"/>
      <c r="U19" s="813">
        <f>IF(D19="","",VLOOKUP(B19,Data!$B$5:$J$439,9,FALSE)*D19)</f>
        <v>6.1360000000000001</v>
      </c>
      <c r="V19" s="813">
        <f>IF(D19="","",VLOOKUP(B19,Data!$B$5:$J$439,9,FALSE)*D19)</f>
        <v>6.1360000000000001</v>
      </c>
      <c r="W19" s="708"/>
      <c r="X19" s="708"/>
      <c r="Y19" s="708"/>
      <c r="Z19" s="708"/>
    </row>
    <row r="20" spans="1:26" s="814" customFormat="1" ht="20" customHeight="1">
      <c r="A20" s="798">
        <v>2</v>
      </c>
      <c r="B20" s="878" t="s">
        <v>389</v>
      </c>
      <c r="C20" s="800" t="str">
        <f>IF(D20="","",VLOOKUP(B20,Data!$B$5:$L$439,2,FALSE))</f>
        <v>VFV5570</v>
      </c>
      <c r="D20" s="875">
        <v>24</v>
      </c>
      <c r="E20" s="816"/>
      <c r="F20" s="803">
        <f>IF(D20="","",VLOOKUP(B20,Data!$B$5:$L$439,11,FALSE))</f>
        <v>4224.12</v>
      </c>
      <c r="G20" s="804">
        <f t="shared" si="0"/>
        <v>101378.88</v>
      </c>
      <c r="H20" s="805" t="str">
        <f>IF(D20="","",VLOOKUP(B20,Data!$B$5:$D$439,3,FALSE))</f>
        <v>C/T</v>
      </c>
      <c r="I20" s="806" t="str">
        <f>IF(D20="","",VLOOKUP(B20,Data!$B$5:$M$439,12,FALSE))</f>
        <v>Indonesia</v>
      </c>
      <c r="J20" s="622" t="s">
        <v>1050</v>
      </c>
      <c r="K20" s="808">
        <f>IF(D20="","",VLOOKUP(B20,Data!$B$5:$E$439,4,FALSE)*D20)</f>
        <v>7104</v>
      </c>
      <c r="L20" s="809">
        <f>IF(D20="","",VLOOKUP(B20,Data!$B$5:$F$439,5,FALSE)*D20)</f>
        <v>6240</v>
      </c>
      <c r="M20" s="804"/>
      <c r="N20" s="810"/>
      <c r="O20" s="811"/>
      <c r="P20" s="812"/>
      <c r="Q20" s="812"/>
      <c r="R20" s="811"/>
      <c r="S20" s="811"/>
      <c r="T20" s="811"/>
      <c r="U20" s="813">
        <f>IF(D20="","",VLOOKUP(B20,Data!$B$5:$J$439,9,FALSE)*D20)</f>
        <v>36.816000000000003</v>
      </c>
      <c r="V20" s="813">
        <f>IF(D20="","",VLOOKUP(B20,Data!$B$5:$J$439,9,FALSE)*D20)</f>
        <v>36.816000000000003</v>
      </c>
      <c r="W20" s="708"/>
      <c r="X20" s="708"/>
      <c r="Y20" s="708"/>
      <c r="Z20" s="708"/>
    </row>
    <row r="21" spans="1:26" s="814" customFormat="1" ht="20" customHeight="1">
      <c r="A21" s="798">
        <v>3</v>
      </c>
      <c r="B21" s="878" t="s">
        <v>661</v>
      </c>
      <c r="C21" s="800" t="str">
        <f>IF(D21="","",VLOOKUP(B21,Data!$B$5:$L$439,2,FALSE))</f>
        <v>VAN1290</v>
      </c>
      <c r="D21" s="875">
        <v>33</v>
      </c>
      <c r="E21" s="817" t="s">
        <v>526</v>
      </c>
      <c r="F21" s="803">
        <f>IF(D21="","",VLOOKUP(B21,Data!$B$5:$L$439,11,FALSE))</f>
        <v>2162.66</v>
      </c>
      <c r="G21" s="804">
        <f t="shared" si="0"/>
        <v>71367.78</v>
      </c>
      <c r="H21" s="805" t="str">
        <f>IF(D21="","",VLOOKUP(B21,Data!$B$5:$D$439,3,FALSE))</f>
        <v>C/T</v>
      </c>
      <c r="I21" s="806" t="str">
        <f>IF(D21="","",VLOOKUP(B21,Data!$B$5:$M$439,12,FALSE))</f>
        <v>Indonesia</v>
      </c>
      <c r="J21" s="622" t="s">
        <v>1050</v>
      </c>
      <c r="K21" s="808">
        <f>IF(D21="","",VLOOKUP(B21,Data!$B$5:$E$439,4,FALSE)*D21)</f>
        <v>8646</v>
      </c>
      <c r="L21" s="809">
        <f>IF(D21="","",VLOOKUP(B21,Data!$B$5:$F$439,5,FALSE)*D21)</f>
        <v>7821</v>
      </c>
      <c r="M21" s="804"/>
      <c r="N21" s="810"/>
      <c r="O21" s="811"/>
      <c r="P21" s="812"/>
      <c r="Q21" s="812"/>
      <c r="R21" s="811"/>
      <c r="S21" s="811"/>
      <c r="T21" s="811"/>
      <c r="U21" s="813">
        <f>IF(D21="","",VLOOKUP(B21,Data!$B$5:$J$439,9,FALSE)*D21)</f>
        <v>49.103999999999999</v>
      </c>
      <c r="V21" s="813">
        <f>IF(D21="","",VLOOKUP(B21,Data!$B$5:$J$439,9,FALSE)*D21)</f>
        <v>49.103999999999999</v>
      </c>
      <c r="W21" s="708"/>
      <c r="X21" s="708"/>
      <c r="Y21" s="708"/>
      <c r="Z21" s="708"/>
    </row>
    <row r="22" spans="1:26" s="814" customFormat="1" ht="20" customHeight="1">
      <c r="A22" s="798">
        <v>4</v>
      </c>
      <c r="B22" s="878" t="s">
        <v>264</v>
      </c>
      <c r="C22" s="800" t="str">
        <f>IF(D22="","",VLOOKUP(B22,Data!$B$5:$L$439,2,FALSE))</f>
        <v>WN67630</v>
      </c>
      <c r="D22" s="875">
        <v>1</v>
      </c>
      <c r="E22" s="816"/>
      <c r="F22" s="803">
        <f>IF(D22="","",VLOOKUP(B22,Data!$B$5:$L$439,11,FALSE))</f>
        <v>3082.41</v>
      </c>
      <c r="G22" s="804">
        <f t="shared" si="0"/>
        <v>3082.41</v>
      </c>
      <c r="H22" s="805" t="str">
        <f>IF(D22="","",VLOOKUP(B22,Data!$B$5:$D$439,3,FALSE))</f>
        <v>C/T</v>
      </c>
      <c r="I22" s="806" t="str">
        <f>IF(D22="","",VLOOKUP(B22,Data!$B$5:$M$439,12,FALSE))</f>
        <v>Indonesia</v>
      </c>
      <c r="J22" s="622" t="s">
        <v>1050</v>
      </c>
      <c r="K22" s="808">
        <f>IF(D22="","",VLOOKUP(B22,Data!$B$5:$E$439,4,FALSE)*D22)</f>
        <v>262</v>
      </c>
      <c r="L22" s="809">
        <f>IF(D22="","",VLOOKUP(B22,Data!$B$5:$F$439,5,FALSE)*D22)</f>
        <v>242</v>
      </c>
      <c r="M22" s="804"/>
      <c r="N22" s="810"/>
      <c r="O22" s="811"/>
      <c r="P22" s="812"/>
      <c r="Q22" s="812"/>
      <c r="R22" s="811"/>
      <c r="S22" s="811"/>
      <c r="T22" s="811"/>
      <c r="U22" s="813">
        <f>IF(D22="","",VLOOKUP(B22,Data!$B$5:$J$439,9,FALSE)*D22)</f>
        <v>1.518</v>
      </c>
      <c r="V22" s="813">
        <f>IF(D22="","",VLOOKUP(B22,Data!$B$5:$J$439,9,FALSE)*D22)</f>
        <v>1.518</v>
      </c>
      <c r="W22" s="708"/>
      <c r="X22" s="708"/>
      <c r="Y22" s="708"/>
      <c r="Z22" s="708"/>
    </row>
    <row r="23" spans="1:26" s="814" customFormat="1" ht="20" customHeight="1">
      <c r="A23" s="798">
        <v>5</v>
      </c>
      <c r="B23" s="878" t="s">
        <v>240</v>
      </c>
      <c r="C23" s="800" t="str">
        <f>IF(D23="","",VLOOKUP(B23,Data!$B$5:$L$439,2,FALSE))</f>
        <v>VFV5520</v>
      </c>
      <c r="D23" s="875">
        <v>30</v>
      </c>
      <c r="E23" s="816" t="s">
        <v>1067</v>
      </c>
      <c r="F23" s="803">
        <f>IF(D23="","",VLOOKUP(B23,Data!$B$5:$L$439,11,FALSE))</f>
        <v>2589.08</v>
      </c>
      <c r="G23" s="804">
        <f t="shared" si="0"/>
        <v>77672.399999999994</v>
      </c>
      <c r="H23" s="805" t="str">
        <f>IF(D23="","",VLOOKUP(B23,Data!$B$5:$D$439,3,FALSE))</f>
        <v>C/T</v>
      </c>
      <c r="I23" s="806" t="str">
        <f>IF(D23="","",VLOOKUP(B23,Data!$B$5:$M$439,12,FALSE))</f>
        <v>Indonesia</v>
      </c>
      <c r="J23" s="622" t="s">
        <v>1050</v>
      </c>
      <c r="K23" s="808">
        <f>IF(D23="","",VLOOKUP(B23,Data!$B$5:$E$439,4,FALSE)*D23)</f>
        <v>7500</v>
      </c>
      <c r="L23" s="809">
        <f>IF(D23="","",VLOOKUP(B23,Data!$B$5:$F$439,5,FALSE)*D23)</f>
        <v>7110</v>
      </c>
      <c r="M23" s="804"/>
      <c r="N23" s="810"/>
      <c r="O23" s="811"/>
      <c r="P23" s="812"/>
      <c r="Q23" s="812"/>
      <c r="R23" s="811"/>
      <c r="S23" s="811"/>
      <c r="T23" s="811"/>
      <c r="U23" s="813">
        <f>IF(D23="","",VLOOKUP(B23,Data!$B$5:$J$439,9,FALSE)*D23)</f>
        <v>40.29</v>
      </c>
      <c r="V23" s="813">
        <f>IF(D23="","",VLOOKUP(B23,Data!$B$5:$J$439,9,FALSE)*D23)</f>
        <v>40.29</v>
      </c>
      <c r="W23" s="708"/>
      <c r="X23" s="708"/>
      <c r="Y23" s="708"/>
      <c r="Z23" s="708"/>
    </row>
    <row r="24" spans="1:26" s="814" customFormat="1" ht="20" customHeight="1">
      <c r="A24" s="798">
        <v>6</v>
      </c>
      <c r="B24" s="878" t="s">
        <v>241</v>
      </c>
      <c r="C24" s="800" t="str">
        <f>IF(D24="","",VLOOKUP(B24,Data!$B$5:$L$439,2,FALSE))</f>
        <v>VFV5530</v>
      </c>
      <c r="D24" s="875">
        <v>26</v>
      </c>
      <c r="E24" s="816"/>
      <c r="F24" s="803">
        <f>IF(D24="","",VLOOKUP(B24,Data!$B$5:$L$439,11,FALSE))</f>
        <v>2589.08</v>
      </c>
      <c r="G24" s="804">
        <f t="shared" si="0"/>
        <v>67316.08</v>
      </c>
      <c r="H24" s="805" t="str">
        <f>IF(D24="","",VLOOKUP(B24,Data!$B$5:$D$439,3,FALSE))</f>
        <v>C/T</v>
      </c>
      <c r="I24" s="806" t="str">
        <f>IF(D24="","",VLOOKUP(B24,Data!$B$5:$M$439,12,FALSE))</f>
        <v>Indonesia</v>
      </c>
      <c r="J24" s="622" t="s">
        <v>1050</v>
      </c>
      <c r="K24" s="808">
        <f>IF(D24="","",VLOOKUP(B24,Data!$B$5:$E$439,4,FALSE)*D24)</f>
        <v>6500</v>
      </c>
      <c r="L24" s="809">
        <f>IF(D24="","",VLOOKUP(B24,Data!$B$5:$F$439,5,FALSE)*D24)</f>
        <v>6162</v>
      </c>
      <c r="M24" s="804"/>
      <c r="N24" s="810"/>
      <c r="O24" s="811"/>
      <c r="P24" s="812"/>
      <c r="Q24" s="812"/>
      <c r="R24" s="811"/>
      <c r="S24" s="811"/>
      <c r="T24" s="811"/>
      <c r="U24" s="813">
        <f>IF(D24="","",VLOOKUP(B24,Data!$B$5:$J$439,9,FALSE)*D24)</f>
        <v>34.917999999999999</v>
      </c>
      <c r="V24" s="813">
        <f>IF(D24="","",VLOOKUP(B24,Data!$B$5:$J$439,9,FALSE)*D24)</f>
        <v>34.917999999999999</v>
      </c>
      <c r="W24" s="708"/>
      <c r="X24" s="708"/>
      <c r="Y24" s="708"/>
      <c r="Z24" s="708"/>
    </row>
    <row r="25" spans="1:26" s="814" customFormat="1" ht="20" customHeight="1">
      <c r="A25" s="798"/>
      <c r="B25" s="878"/>
      <c r="C25" s="800" t="str">
        <f>IF(D25="","",VLOOKUP(B25,Data!$B$5:$L$439,2,FALSE))</f>
        <v/>
      </c>
      <c r="D25" s="875"/>
      <c r="E25" s="816"/>
      <c r="F25" s="803" t="str">
        <f>IF(D25="","",VLOOKUP(B25,Data!$B$5:$L$439,11,FALSE))</f>
        <v/>
      </c>
      <c r="G25" s="804" t="str">
        <f t="shared" si="0"/>
        <v>-</v>
      </c>
      <c r="H25" s="805" t="str">
        <f>IF(D25="","",VLOOKUP(B25,Data!$B$5:$D$439,3,FALSE))</f>
        <v/>
      </c>
      <c r="I25" s="806" t="str">
        <f>IF(D25="","",VLOOKUP(B25,Data!$B$5:$M$439,12,FALSE))</f>
        <v/>
      </c>
      <c r="J25" s="622"/>
      <c r="K25" s="808" t="str">
        <f>IF(D25="","",VLOOKUP(B25,Data!$B$5:$E$439,4,FALSE)*D25)</f>
        <v/>
      </c>
      <c r="L25" s="809" t="str">
        <f>IF(D25="","",VLOOKUP(B25,Data!$B$5:$F$439,5,FALSE)*D25)</f>
        <v/>
      </c>
      <c r="M25" s="804"/>
      <c r="N25" s="810"/>
      <c r="O25" s="811"/>
      <c r="P25" s="812"/>
      <c r="Q25" s="812"/>
      <c r="R25" s="811"/>
      <c r="S25" s="811"/>
      <c r="T25" s="811"/>
      <c r="U25" s="813" t="str">
        <f>IF(D25="","",VLOOKUP(B25,Data!$B$5:$J$439,9,FALSE)*D25)</f>
        <v/>
      </c>
      <c r="V25" s="813" t="str">
        <f>IF(D25="","",VLOOKUP(B25,Data!$B$5:$J$439,9,FALSE)*D25)</f>
        <v/>
      </c>
      <c r="W25" s="708"/>
      <c r="X25" s="708"/>
      <c r="Y25" s="708"/>
      <c r="Z25" s="708"/>
    </row>
    <row r="26" spans="1:26" s="814" customFormat="1" ht="23" customHeight="1">
      <c r="A26" s="798"/>
      <c r="B26" s="819"/>
      <c r="C26" s="809" t="str">
        <f>IF(D26="","",VLOOKUP(B26,Data!$B$5:$L$439,2,FALSE))</f>
        <v/>
      </c>
      <c r="D26" s="818"/>
      <c r="E26" s="889"/>
      <c r="F26" s="821"/>
      <c r="G26" s="821"/>
      <c r="H26" s="821"/>
      <c r="I26" s="820"/>
      <c r="J26" s="820"/>
      <c r="K26" s="821"/>
      <c r="L26" s="821"/>
      <c r="M26" s="821"/>
      <c r="N26" s="822"/>
      <c r="O26" s="823"/>
      <c r="P26" s="824"/>
      <c r="Q26" s="823"/>
      <c r="R26" s="823"/>
      <c r="S26" s="824"/>
      <c r="T26" s="825"/>
      <c r="U26" s="824"/>
      <c r="V26" s="826"/>
      <c r="Y26" s="708"/>
    </row>
    <row r="27" spans="1:26" s="814" customFormat="1" ht="22" customHeight="1">
      <c r="A27" s="798"/>
      <c r="B27" s="1066"/>
      <c r="C27" s="1067"/>
      <c r="D27" s="827">
        <f>SUM(D18:D25)</f>
        <v>118</v>
      </c>
      <c r="E27" s="895"/>
      <c r="F27" s="896"/>
      <c r="G27" s="829">
        <f>SUM(G18:G26)</f>
        <v>337714.03</v>
      </c>
      <c r="H27" s="897"/>
      <c r="I27" s="897"/>
      <c r="J27" s="897"/>
      <c r="K27" s="829">
        <f>SUM(K18:K25)</f>
        <v>31196</v>
      </c>
      <c r="L27" s="829">
        <f>SUM(L18:L25)</f>
        <v>28615</v>
      </c>
      <c r="M27" s="896"/>
      <c r="N27" s="896"/>
      <c r="O27" s="896">
        <f>SUM(O16:O26)</f>
        <v>0</v>
      </c>
      <c r="P27" s="896"/>
      <c r="Q27" s="896"/>
      <c r="R27" s="896"/>
      <c r="S27" s="896"/>
      <c r="T27" s="896"/>
      <c r="U27" s="896"/>
      <c r="V27" s="830">
        <f>SUM(V18:V25)</f>
        <v>168.78200000000001</v>
      </c>
      <c r="Y27" s="708"/>
    </row>
    <row r="28" spans="1:26" ht="20" customHeight="1">
      <c r="A28" s="798"/>
      <c r="B28" s="1068"/>
      <c r="C28" s="1069"/>
      <c r="D28" s="831"/>
      <c r="E28" s="754"/>
      <c r="F28" s="832" t="s">
        <v>534</v>
      </c>
      <c r="G28" s="758"/>
      <c r="H28" s="833"/>
      <c r="I28" s="833"/>
      <c r="J28" s="833"/>
      <c r="K28" s="834"/>
      <c r="L28" s="758"/>
      <c r="M28" s="756"/>
      <c r="N28" s="755"/>
      <c r="O28" s="755"/>
      <c r="P28" s="755"/>
      <c r="Q28" s="755"/>
      <c r="R28" s="755"/>
      <c r="S28" s="755"/>
      <c r="T28" s="756"/>
      <c r="U28" s="756"/>
      <c r="V28" s="760"/>
    </row>
    <row r="29" spans="1:26" ht="13">
      <c r="A29" s="721" t="s">
        <v>527</v>
      </c>
      <c r="B29" s="722"/>
      <c r="C29" s="835"/>
      <c r="D29" s="836" t="s">
        <v>82</v>
      </c>
      <c r="E29" s="744"/>
      <c r="F29" s="725" t="s">
        <v>83</v>
      </c>
      <c r="G29" s="837"/>
      <c r="H29" s="772" t="s">
        <v>84</v>
      </c>
      <c r="I29" s="838"/>
      <c r="J29" s="743" t="s">
        <v>85</v>
      </c>
      <c r="K29" s="743"/>
      <c r="L29" s="1070" t="s">
        <v>86</v>
      </c>
      <c r="M29" s="1071"/>
      <c r="N29" s="1071"/>
      <c r="O29" s="1071"/>
      <c r="P29" s="1071"/>
      <c r="Q29" s="1071"/>
      <c r="R29" s="1071"/>
      <c r="S29" s="1071"/>
      <c r="T29" s="1071"/>
      <c r="U29" s="1071"/>
      <c r="V29" s="1072"/>
    </row>
    <row r="30" spans="1:26" ht="13">
      <c r="A30" s="731" t="s">
        <v>528</v>
      </c>
      <c r="C30" s="839"/>
      <c r="D30" s="709" t="s">
        <v>88</v>
      </c>
      <c r="F30" s="1073"/>
      <c r="G30" s="1074"/>
      <c r="H30" s="731" t="s">
        <v>89</v>
      </c>
      <c r="I30" s="840"/>
      <c r="J30" s="746" t="s">
        <v>90</v>
      </c>
      <c r="K30" s="746"/>
      <c r="L30" s="741"/>
      <c r="V30" s="747"/>
    </row>
    <row r="31" spans="1:26">
      <c r="A31" s="731" t="s">
        <v>529</v>
      </c>
      <c r="C31" s="732"/>
      <c r="F31" s="1073"/>
      <c r="G31" s="1074"/>
      <c r="H31" s="731"/>
      <c r="I31" s="840"/>
      <c r="J31" s="746" t="s">
        <v>94</v>
      </c>
      <c r="K31" s="746"/>
      <c r="L31" s="741"/>
      <c r="V31" s="747"/>
    </row>
    <row r="32" spans="1:26">
      <c r="A32" s="754"/>
      <c r="B32" s="755"/>
      <c r="C32" s="841"/>
      <c r="D32" s="709" t="s">
        <v>95</v>
      </c>
      <c r="F32" s="842"/>
      <c r="G32" s="843"/>
      <c r="H32" s="731" t="s">
        <v>96</v>
      </c>
      <c r="I32" s="840"/>
      <c r="J32" s="746"/>
      <c r="K32" s="746"/>
      <c r="L32" s="741"/>
      <c r="V32" s="747"/>
    </row>
    <row r="33" spans="1:22" ht="13">
      <c r="A33" s="721" t="s">
        <v>97</v>
      </c>
      <c r="B33" s="744"/>
      <c r="C33" s="723"/>
      <c r="D33" s="709" t="s">
        <v>98</v>
      </c>
      <c r="F33" s="844" t="s">
        <v>99</v>
      </c>
      <c r="G33" s="845"/>
      <c r="H33" s="731" t="s">
        <v>89</v>
      </c>
      <c r="I33" s="840"/>
      <c r="J33" s="746" t="s">
        <v>100</v>
      </c>
      <c r="K33" s="746"/>
      <c r="L33" s="741"/>
      <c r="V33" s="747"/>
    </row>
    <row r="34" spans="1:22" ht="13">
      <c r="A34" s="731" t="s">
        <v>552</v>
      </c>
      <c r="C34" s="732"/>
      <c r="D34" s="709" t="s">
        <v>101</v>
      </c>
      <c r="F34" s="846"/>
      <c r="G34" s="847"/>
      <c r="H34" s="731" t="s">
        <v>102</v>
      </c>
      <c r="I34" s="840"/>
      <c r="J34" s="746" t="s">
        <v>530</v>
      </c>
      <c r="K34" s="746"/>
      <c r="L34" s="1075" t="s">
        <v>104</v>
      </c>
      <c r="M34" s="1076"/>
      <c r="N34" s="1076"/>
      <c r="O34" s="1076"/>
      <c r="P34" s="1076"/>
      <c r="Q34" s="1076"/>
      <c r="R34" s="1076"/>
      <c r="S34" s="1076"/>
      <c r="T34" s="1076"/>
      <c r="U34" s="1076"/>
      <c r="V34" s="1077"/>
    </row>
    <row r="35" spans="1:22">
      <c r="A35" s="754"/>
      <c r="B35" s="755"/>
      <c r="C35" s="756"/>
      <c r="D35" s="848"/>
      <c r="E35" s="755"/>
      <c r="F35" s="1046" t="s">
        <v>1065</v>
      </c>
      <c r="G35" s="1047"/>
      <c r="H35" s="1046" t="s">
        <v>1066</v>
      </c>
      <c r="I35" s="1047"/>
      <c r="J35" s="759" t="s">
        <v>105</v>
      </c>
      <c r="K35" s="759"/>
      <c r="L35" s="1062" t="s">
        <v>106</v>
      </c>
      <c r="M35" s="1063"/>
      <c r="N35" s="1063"/>
      <c r="O35" s="1063"/>
      <c r="P35" s="1063"/>
      <c r="Q35" s="1063"/>
      <c r="R35" s="1063"/>
      <c r="S35" s="1063"/>
      <c r="T35" s="1063"/>
      <c r="U35" s="1063"/>
      <c r="V35" s="1064"/>
    </row>
    <row r="41" spans="1:22" ht="23.25" customHeight="1">
      <c r="A41" s="849" t="s">
        <v>947</v>
      </c>
      <c r="B41" s="710"/>
      <c r="C41" s="849" t="s">
        <v>603</v>
      </c>
      <c r="D41" s="708"/>
      <c r="F41" s="849" t="s">
        <v>941</v>
      </c>
      <c r="H41" s="849" t="s">
        <v>603</v>
      </c>
    </row>
    <row r="42" spans="1:22" ht="20">
      <c r="A42" s="849" t="s">
        <v>948</v>
      </c>
      <c r="B42" s="710"/>
      <c r="C42" s="849" t="s">
        <v>952</v>
      </c>
      <c r="D42" s="708"/>
      <c r="F42" s="849" t="s">
        <v>942</v>
      </c>
      <c r="H42" s="849" t="s">
        <v>952</v>
      </c>
    </row>
    <row r="43" spans="1:22" ht="20">
      <c r="A43" s="849" t="s">
        <v>949</v>
      </c>
      <c r="B43" s="710"/>
      <c r="C43" s="849" t="s">
        <v>952</v>
      </c>
      <c r="D43" s="708"/>
      <c r="F43" s="849" t="s">
        <v>943</v>
      </c>
      <c r="H43" s="849" t="s">
        <v>603</v>
      </c>
    </row>
    <row r="44" spans="1:22" ht="17.75" customHeight="1">
      <c r="A44" s="849" t="s">
        <v>950</v>
      </c>
      <c r="B44" s="710"/>
      <c r="C44" s="849" t="s">
        <v>603</v>
      </c>
      <c r="D44" s="708"/>
      <c r="F44" s="849" t="s">
        <v>944</v>
      </c>
      <c r="H44" s="849" t="s">
        <v>603</v>
      </c>
    </row>
    <row r="45" spans="1:22" ht="17.75" customHeight="1">
      <c r="A45" s="849" t="s">
        <v>951</v>
      </c>
      <c r="B45" s="710"/>
      <c r="C45" s="849" t="s">
        <v>603</v>
      </c>
      <c r="D45" s="708"/>
      <c r="F45" s="849" t="s">
        <v>946</v>
      </c>
      <c r="H45" s="849" t="s">
        <v>603</v>
      </c>
    </row>
    <row r="46" spans="1:22" ht="17.75" customHeight="1">
      <c r="F46" s="849" t="s">
        <v>945</v>
      </c>
      <c r="H46" s="849" t="s">
        <v>603</v>
      </c>
    </row>
    <row r="47" spans="1:22" ht="17.75" customHeight="1"/>
    <row r="48" spans="1:22" ht="17.75" customHeight="1"/>
  </sheetData>
  <mergeCells count="10">
    <mergeCell ref="F35:G35"/>
    <mergeCell ref="H35:I35"/>
    <mergeCell ref="L35:V35"/>
    <mergeCell ref="Q1:T1"/>
    <mergeCell ref="N2:Q2"/>
    <mergeCell ref="B27:C28"/>
    <mergeCell ref="L29:V29"/>
    <mergeCell ref="F30:G30"/>
    <mergeCell ref="F31:G31"/>
    <mergeCell ref="L34:V34"/>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48"/>
  <sheetViews>
    <sheetView topLeftCell="A16" zoomScale="85" zoomScaleNormal="85" zoomScaleSheetLayoutView="115" workbookViewId="0">
      <selection activeCell="E26" sqref="E26"/>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02"/>
      <c r="I10" s="903"/>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876" t="s">
        <v>1070</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798">
        <v>1</v>
      </c>
      <c r="B19" s="878" t="s">
        <v>660</v>
      </c>
      <c r="C19" s="800" t="str">
        <f>IF(D19="","",VLOOKUP(B19,Data!$B$5:$L$439,2,FALSE))</f>
        <v>VAN1280</v>
      </c>
      <c r="D19" s="875">
        <v>102</v>
      </c>
      <c r="E19" s="817" t="s">
        <v>999</v>
      </c>
      <c r="F19" s="803">
        <f>IF(D19="","",VLOOKUP(B19,Data!$B$5:$L$439,11,FALSE))</f>
        <v>2162.66</v>
      </c>
      <c r="G19" s="804">
        <f t="shared" ref="G19:G25" si="0">IF(D19&gt;0,D19*F19,"-")</f>
        <v>220591.31999999998</v>
      </c>
      <c r="H19" s="805" t="str">
        <f>IF(D19="","",VLOOKUP(B19,Data!$B$5:$D$439,3,FALSE))</f>
        <v>C/T</v>
      </c>
      <c r="I19" s="806" t="str">
        <f>IF(D19="","",VLOOKUP(B19,Data!$B$5:$M$439,12,FALSE))</f>
        <v>Indonesia</v>
      </c>
      <c r="J19" s="622" t="s">
        <v>1071</v>
      </c>
      <c r="K19" s="808">
        <f>IF(D19="","",VLOOKUP(B19,Data!$B$5:$E$439,4,FALSE)*D19)</f>
        <v>26724</v>
      </c>
      <c r="L19" s="809">
        <f>IF(D19="","",VLOOKUP(B19,Data!$B$5:$F$439,5,FALSE)*D19)</f>
        <v>24174</v>
      </c>
      <c r="M19" s="804"/>
      <c r="N19" s="810"/>
      <c r="O19" s="811"/>
      <c r="P19" s="812"/>
      <c r="Q19" s="812"/>
      <c r="R19" s="811"/>
      <c r="S19" s="811"/>
      <c r="T19" s="811"/>
      <c r="U19" s="813">
        <f>IF(D19="","",VLOOKUP(B19,Data!$B$5:$J$439,9,FALSE)*D19)</f>
        <v>151.77600000000001</v>
      </c>
      <c r="V19" s="813">
        <f>IF(D19="","",VLOOKUP(B19,Data!$B$5:$J$439,9,FALSE)*D19)</f>
        <v>151.77600000000001</v>
      </c>
      <c r="W19" s="708"/>
      <c r="X19" s="708"/>
      <c r="Y19" s="708"/>
      <c r="Z19" s="708"/>
    </row>
    <row r="20" spans="1:26" s="814" customFormat="1" ht="20" customHeight="1">
      <c r="A20" s="798">
        <v>2</v>
      </c>
      <c r="B20" s="878" t="s">
        <v>661</v>
      </c>
      <c r="C20" s="800" t="str">
        <f>IF(D20="","",VLOOKUP(B20,Data!$B$5:$L$439,2,FALSE))</f>
        <v>VAN1290</v>
      </c>
      <c r="D20" s="875">
        <v>5</v>
      </c>
      <c r="E20" s="816"/>
      <c r="F20" s="803">
        <f>IF(D20="","",VLOOKUP(B20,Data!$B$5:$L$439,11,FALSE))</f>
        <v>2162.66</v>
      </c>
      <c r="G20" s="804">
        <f t="shared" si="0"/>
        <v>10813.3</v>
      </c>
      <c r="H20" s="805" t="str">
        <f>IF(D20="","",VLOOKUP(B20,Data!$B$5:$D$439,3,FALSE))</f>
        <v>C/T</v>
      </c>
      <c r="I20" s="806" t="str">
        <f>IF(D20="","",VLOOKUP(B20,Data!$B$5:$M$439,12,FALSE))</f>
        <v>Indonesia</v>
      </c>
      <c r="J20" s="622" t="s">
        <v>1071</v>
      </c>
      <c r="K20" s="808">
        <f>IF(D20="","",VLOOKUP(B20,Data!$B$5:$E$439,4,FALSE)*D20)</f>
        <v>1310</v>
      </c>
      <c r="L20" s="809">
        <f>IF(D20="","",VLOOKUP(B20,Data!$B$5:$F$439,5,FALSE)*D20)</f>
        <v>1185</v>
      </c>
      <c r="M20" s="804"/>
      <c r="N20" s="810"/>
      <c r="O20" s="811"/>
      <c r="P20" s="812"/>
      <c r="Q20" s="812"/>
      <c r="R20" s="811"/>
      <c r="S20" s="811"/>
      <c r="T20" s="811"/>
      <c r="U20" s="813">
        <f>IF(D20="","",VLOOKUP(B20,Data!$B$5:$J$439,9,FALSE)*D20)</f>
        <v>7.4399999999999995</v>
      </c>
      <c r="V20" s="813">
        <f>IF(D20="","",VLOOKUP(B20,Data!$B$5:$J$439,9,FALSE)*D20)</f>
        <v>7.4399999999999995</v>
      </c>
      <c r="W20" s="708"/>
      <c r="X20" s="708"/>
      <c r="Y20" s="708"/>
      <c r="Z20" s="708"/>
    </row>
    <row r="21" spans="1:26" s="814" customFormat="1" ht="20" customHeight="1">
      <c r="A21" s="798">
        <v>3</v>
      </c>
      <c r="B21" s="878" t="s">
        <v>747</v>
      </c>
      <c r="C21" s="800" t="str">
        <f>IF(D21="","",VLOOKUP(B21,Data!$B$5:$L$439,2,FALSE))</f>
        <v>VAR8140</v>
      </c>
      <c r="D21" s="875">
        <v>4</v>
      </c>
      <c r="E21" s="817" t="s">
        <v>526</v>
      </c>
      <c r="F21" s="803">
        <f>IF(D21="","",VLOOKUP(B21,Data!$B$5:$L$439,11,FALSE))</f>
        <v>2209.64</v>
      </c>
      <c r="G21" s="804">
        <f t="shared" si="0"/>
        <v>8838.56</v>
      </c>
      <c r="H21" s="805" t="str">
        <f>IF(D21="","",VLOOKUP(B21,Data!$B$5:$D$439,3,FALSE))</f>
        <v>C/T</v>
      </c>
      <c r="I21" s="806" t="str">
        <f>IF(D21="","",VLOOKUP(B21,Data!$B$5:$M$439,12,FALSE))</f>
        <v>Indonesia</v>
      </c>
      <c r="J21" s="622" t="s">
        <v>1071</v>
      </c>
      <c r="K21" s="808">
        <f>IF(D21="","",VLOOKUP(B21,Data!$B$5:$E$439,4,FALSE)*D21)</f>
        <v>952</v>
      </c>
      <c r="L21" s="809">
        <f>IF(D21="","",VLOOKUP(B21,Data!$B$5:$F$439,5,FALSE)*D21)</f>
        <v>864</v>
      </c>
      <c r="M21" s="804"/>
      <c r="N21" s="810"/>
      <c r="O21" s="811"/>
      <c r="P21" s="812"/>
      <c r="Q21" s="812"/>
      <c r="R21" s="811"/>
      <c r="S21" s="811"/>
      <c r="T21" s="811"/>
      <c r="U21" s="813">
        <f>IF(D21="","",VLOOKUP(B21,Data!$B$5:$J$439,9,FALSE)*D21)</f>
        <v>5.2560000000000002</v>
      </c>
      <c r="V21" s="813">
        <f>IF(D21="","",VLOOKUP(B21,Data!$B$5:$J$439,9,FALSE)*D21)</f>
        <v>5.2560000000000002</v>
      </c>
      <c r="W21" s="708"/>
      <c r="X21" s="708"/>
      <c r="Y21" s="708"/>
      <c r="Z21" s="708"/>
    </row>
    <row r="22" spans="1:26" s="814" customFormat="1" ht="20" customHeight="1">
      <c r="A22" s="798">
        <v>4</v>
      </c>
      <c r="B22" s="878" t="s">
        <v>748</v>
      </c>
      <c r="C22" s="800" t="str">
        <f>IF(D22="","",VLOOKUP(B22,Data!$B$5:$L$439,2,FALSE))</f>
        <v>VAR8150</v>
      </c>
      <c r="D22" s="875">
        <v>2</v>
      </c>
      <c r="E22" s="816"/>
      <c r="F22" s="803">
        <f>IF(D22="","",VLOOKUP(B22,Data!$B$5:$L$439,11,FALSE))</f>
        <v>2209.64</v>
      </c>
      <c r="G22" s="804">
        <f t="shared" si="0"/>
        <v>4419.28</v>
      </c>
      <c r="H22" s="805" t="str">
        <f>IF(D22="","",VLOOKUP(B22,Data!$B$5:$D$439,3,FALSE))</f>
        <v>C/T</v>
      </c>
      <c r="I22" s="806" t="str">
        <f>IF(D22="","",VLOOKUP(B22,Data!$B$5:$M$439,12,FALSE))</f>
        <v>Indonesia</v>
      </c>
      <c r="J22" s="622" t="s">
        <v>1071</v>
      </c>
      <c r="K22" s="808">
        <f>IF(D22="","",VLOOKUP(B22,Data!$B$5:$E$439,4,FALSE)*D22)</f>
        <v>476</v>
      </c>
      <c r="L22" s="809">
        <f>IF(D22="","",VLOOKUP(B22,Data!$B$5:$F$439,5,FALSE)*D22)</f>
        <v>432</v>
      </c>
      <c r="M22" s="804"/>
      <c r="N22" s="810"/>
      <c r="O22" s="811"/>
      <c r="P22" s="812"/>
      <c r="Q22" s="812"/>
      <c r="R22" s="811"/>
      <c r="S22" s="811"/>
      <c r="T22" s="811"/>
      <c r="U22" s="813">
        <f>IF(D22="","",VLOOKUP(B22,Data!$B$5:$J$439,9,FALSE)*D22)</f>
        <v>2.6280000000000001</v>
      </c>
      <c r="V22" s="813">
        <f>IF(D22="","",VLOOKUP(B22,Data!$B$5:$J$439,9,FALSE)*D22)</f>
        <v>2.6280000000000001</v>
      </c>
      <c r="W22" s="708"/>
      <c r="X22" s="708"/>
      <c r="Y22" s="708"/>
      <c r="Z22" s="708"/>
    </row>
    <row r="23" spans="1:26" s="814" customFormat="1" ht="20" customHeight="1">
      <c r="A23" s="798">
        <v>5</v>
      </c>
      <c r="B23" s="878" t="s">
        <v>749</v>
      </c>
      <c r="C23" s="800" t="str">
        <f>IF(D23="","",VLOOKUP(B23,Data!$B$5:$L$439,2,FALSE))</f>
        <v>VAR8160</v>
      </c>
      <c r="D23" s="875">
        <v>22</v>
      </c>
      <c r="E23" s="816" t="s">
        <v>1067</v>
      </c>
      <c r="F23" s="803">
        <f>IF(D23="","",VLOOKUP(B23,Data!$B$5:$L$439,11,FALSE))</f>
        <v>2438.41</v>
      </c>
      <c r="G23" s="804">
        <f t="shared" si="0"/>
        <v>53645.02</v>
      </c>
      <c r="H23" s="805" t="str">
        <f>IF(D23="","",VLOOKUP(B23,Data!$B$5:$D$439,3,FALSE))</f>
        <v>C/T</v>
      </c>
      <c r="I23" s="806" t="str">
        <f>IF(D23="","",VLOOKUP(B23,Data!$B$5:$M$439,12,FALSE))</f>
        <v>Indonesia</v>
      </c>
      <c r="J23" s="622" t="s">
        <v>1071</v>
      </c>
      <c r="K23" s="808">
        <f>IF(D23="","",VLOOKUP(B23,Data!$B$5:$E$439,4,FALSE)*D23)</f>
        <v>5588</v>
      </c>
      <c r="L23" s="809">
        <f>IF(D23="","",VLOOKUP(B23,Data!$B$5:$F$439,5,FALSE)*D23)</f>
        <v>5038</v>
      </c>
      <c r="M23" s="804"/>
      <c r="N23" s="810"/>
      <c r="O23" s="811"/>
      <c r="P23" s="812"/>
      <c r="Q23" s="812"/>
      <c r="R23" s="811"/>
      <c r="S23" s="811"/>
      <c r="T23" s="811"/>
      <c r="U23" s="813">
        <f>IF(D23="","",VLOOKUP(B23,Data!$B$5:$J$439,9,FALSE)*D23)</f>
        <v>32.647999999999996</v>
      </c>
      <c r="V23" s="813">
        <f>IF(D23="","",VLOOKUP(B23,Data!$B$5:$J$439,9,FALSE)*D23)</f>
        <v>32.647999999999996</v>
      </c>
      <c r="W23" s="708"/>
      <c r="X23" s="708"/>
      <c r="Y23" s="708"/>
      <c r="Z23" s="708"/>
    </row>
    <row r="24" spans="1:26" s="814" customFormat="1" ht="20" customHeight="1">
      <c r="A24" s="798"/>
      <c r="B24" s="878"/>
      <c r="C24" s="800" t="str">
        <f>IF(D24="","",VLOOKUP(B24,Data!$B$5:$L$439,2,FALSE))</f>
        <v/>
      </c>
      <c r="D24" s="875"/>
      <c r="E24" s="816"/>
      <c r="F24" s="803" t="str">
        <f>IF(D24="","",VLOOKUP(B24,Data!$B$5:$L$439,11,FALSE))</f>
        <v/>
      </c>
      <c r="G24" s="804" t="str">
        <f t="shared" si="0"/>
        <v>-</v>
      </c>
      <c r="H24" s="805" t="str">
        <f>IF(D24="","",VLOOKUP(B24,Data!$B$5:$D$439,3,FALSE))</f>
        <v/>
      </c>
      <c r="I24" s="806" t="str">
        <f>IF(D24="","",VLOOKUP(B24,Data!$B$5:$M$439,12,FALSE))</f>
        <v/>
      </c>
      <c r="J24" s="622"/>
      <c r="K24" s="808" t="str">
        <f>IF(D24="","",VLOOKUP(B24,Data!$B$5:$E$439,4,FALSE)*D24)</f>
        <v/>
      </c>
      <c r="L24" s="809" t="str">
        <f>IF(D24="","",VLOOKUP(B24,Data!$B$5:$F$439,5,FALSE)*D24)</f>
        <v/>
      </c>
      <c r="M24" s="804"/>
      <c r="N24" s="810"/>
      <c r="O24" s="811"/>
      <c r="P24" s="812"/>
      <c r="Q24" s="812"/>
      <c r="R24" s="811"/>
      <c r="S24" s="811"/>
      <c r="T24" s="811"/>
      <c r="U24" s="813" t="str">
        <f>IF(D24="","",VLOOKUP(B24,Data!$B$5:$J$439,9,FALSE)*D24)</f>
        <v/>
      </c>
      <c r="V24" s="813" t="str">
        <f>IF(D24="","",VLOOKUP(B24,Data!$B$5:$J$439,9,FALSE)*D24)</f>
        <v/>
      </c>
      <c r="W24" s="708"/>
      <c r="X24" s="708"/>
      <c r="Y24" s="708"/>
      <c r="Z24" s="708"/>
    </row>
    <row r="25" spans="1:26" s="814" customFormat="1" ht="20" customHeight="1">
      <c r="A25" s="798"/>
      <c r="B25" s="878"/>
      <c r="C25" s="800" t="str">
        <f>IF(D25="","",VLOOKUP(B25,Data!$B$5:$L$439,2,FALSE))</f>
        <v/>
      </c>
      <c r="D25" s="875"/>
      <c r="E25" s="816"/>
      <c r="F25" s="803" t="str">
        <f>IF(D25="","",VLOOKUP(B25,Data!$B$5:$L$439,11,FALSE))</f>
        <v/>
      </c>
      <c r="G25" s="804" t="str">
        <f t="shared" si="0"/>
        <v>-</v>
      </c>
      <c r="H25" s="805" t="str">
        <f>IF(D25="","",VLOOKUP(B25,Data!$B$5:$D$439,3,FALSE))</f>
        <v/>
      </c>
      <c r="I25" s="806" t="str">
        <f>IF(D25="","",VLOOKUP(B25,Data!$B$5:$M$439,12,FALSE))</f>
        <v/>
      </c>
      <c r="J25" s="622"/>
      <c r="K25" s="808" t="str">
        <f>IF(D25="","",VLOOKUP(B25,Data!$B$5:$E$439,4,FALSE)*D25)</f>
        <v/>
      </c>
      <c r="L25" s="809" t="str">
        <f>IF(D25="","",VLOOKUP(B25,Data!$B$5:$F$439,5,FALSE)*D25)</f>
        <v/>
      </c>
      <c r="M25" s="804"/>
      <c r="N25" s="810"/>
      <c r="O25" s="811"/>
      <c r="P25" s="812"/>
      <c r="Q25" s="812"/>
      <c r="R25" s="811"/>
      <c r="S25" s="811"/>
      <c r="T25" s="811"/>
      <c r="U25" s="813" t="str">
        <f>IF(D25="","",VLOOKUP(B25,Data!$B$5:$J$439,9,FALSE)*D25)</f>
        <v/>
      </c>
      <c r="V25" s="813" t="str">
        <f>IF(D25="","",VLOOKUP(B25,Data!$B$5:$J$439,9,FALSE)*D25)</f>
        <v/>
      </c>
      <c r="W25" s="708"/>
      <c r="X25" s="708"/>
      <c r="Y25" s="708"/>
      <c r="Z25" s="708"/>
    </row>
    <row r="26" spans="1:26" s="814" customFormat="1" ht="23" customHeight="1">
      <c r="A26" s="798"/>
      <c r="B26" s="819"/>
      <c r="C26" s="809" t="str">
        <f>IF(D26="","",VLOOKUP(B26,Data!$B$5:$L$439,2,FALSE))</f>
        <v/>
      </c>
      <c r="D26" s="818"/>
      <c r="E26" s="889"/>
      <c r="F26" s="821"/>
      <c r="G26" s="821"/>
      <c r="H26" s="821"/>
      <c r="I26" s="820"/>
      <c r="J26" s="820"/>
      <c r="K26" s="821"/>
      <c r="L26" s="821"/>
      <c r="M26" s="821"/>
      <c r="N26" s="822"/>
      <c r="O26" s="823"/>
      <c r="P26" s="824"/>
      <c r="Q26" s="823"/>
      <c r="R26" s="823"/>
      <c r="S26" s="824"/>
      <c r="T26" s="825"/>
      <c r="U26" s="824"/>
      <c r="V26" s="826"/>
      <c r="Y26" s="708"/>
    </row>
    <row r="27" spans="1:26" s="814" customFormat="1" ht="22" customHeight="1">
      <c r="A27" s="798"/>
      <c r="B27" s="1066"/>
      <c r="C27" s="1067"/>
      <c r="D27" s="827">
        <f>SUM(D18:D25)</f>
        <v>135</v>
      </c>
      <c r="E27" s="895"/>
      <c r="F27" s="896"/>
      <c r="G27" s="829">
        <f>SUM(G18:G26)</f>
        <v>298307.48</v>
      </c>
      <c r="H27" s="897"/>
      <c r="I27" s="897"/>
      <c r="J27" s="897"/>
      <c r="K27" s="829">
        <f>SUM(K18:K25)</f>
        <v>35050</v>
      </c>
      <c r="L27" s="829">
        <f>SUM(L18:L25)</f>
        <v>31693</v>
      </c>
      <c r="M27" s="896"/>
      <c r="N27" s="896"/>
      <c r="O27" s="896">
        <f>SUM(O16:O26)</f>
        <v>0</v>
      </c>
      <c r="P27" s="896"/>
      <c r="Q27" s="896"/>
      <c r="R27" s="896"/>
      <c r="S27" s="896"/>
      <c r="T27" s="896"/>
      <c r="U27" s="896"/>
      <c r="V27" s="830">
        <f>SUM(V18:V25)</f>
        <v>199.74800000000002</v>
      </c>
      <c r="Y27" s="708"/>
    </row>
    <row r="28" spans="1:26" ht="20" customHeight="1">
      <c r="A28" s="798"/>
      <c r="B28" s="1068"/>
      <c r="C28" s="1069"/>
      <c r="D28" s="831"/>
      <c r="E28" s="754"/>
      <c r="F28" s="832" t="s">
        <v>534</v>
      </c>
      <c r="G28" s="758"/>
      <c r="H28" s="833"/>
      <c r="I28" s="833"/>
      <c r="J28" s="833"/>
      <c r="K28" s="834"/>
      <c r="L28" s="758"/>
      <c r="M28" s="756"/>
      <c r="N28" s="755"/>
      <c r="O28" s="755"/>
      <c r="P28" s="755"/>
      <c r="Q28" s="755"/>
      <c r="R28" s="755"/>
      <c r="S28" s="755"/>
      <c r="T28" s="756"/>
      <c r="U28" s="756"/>
      <c r="V28" s="760"/>
    </row>
    <row r="29" spans="1:26" ht="13">
      <c r="A29" s="721" t="s">
        <v>527</v>
      </c>
      <c r="B29" s="722"/>
      <c r="C29" s="835"/>
      <c r="D29" s="836" t="s">
        <v>82</v>
      </c>
      <c r="E29" s="744"/>
      <c r="F29" s="725" t="s">
        <v>83</v>
      </c>
      <c r="G29" s="837"/>
      <c r="H29" s="772" t="s">
        <v>84</v>
      </c>
      <c r="I29" s="838"/>
      <c r="J29" s="743" t="s">
        <v>85</v>
      </c>
      <c r="K29" s="743"/>
      <c r="L29" s="1070" t="s">
        <v>86</v>
      </c>
      <c r="M29" s="1071"/>
      <c r="N29" s="1071"/>
      <c r="O29" s="1071"/>
      <c r="P29" s="1071"/>
      <c r="Q29" s="1071"/>
      <c r="R29" s="1071"/>
      <c r="S29" s="1071"/>
      <c r="T29" s="1071"/>
      <c r="U29" s="1071"/>
      <c r="V29" s="1072"/>
    </row>
    <row r="30" spans="1:26" ht="13">
      <c r="A30" s="731" t="s">
        <v>528</v>
      </c>
      <c r="C30" s="839"/>
      <c r="D30" s="709" t="s">
        <v>88</v>
      </c>
      <c r="F30" s="1073"/>
      <c r="G30" s="1074"/>
      <c r="H30" s="731" t="s">
        <v>89</v>
      </c>
      <c r="I30" s="840"/>
      <c r="J30" s="746" t="s">
        <v>90</v>
      </c>
      <c r="K30" s="746"/>
      <c r="L30" s="741"/>
      <c r="V30" s="747"/>
    </row>
    <row r="31" spans="1:26">
      <c r="A31" s="731" t="s">
        <v>529</v>
      </c>
      <c r="C31" s="732"/>
      <c r="F31" s="1073"/>
      <c r="G31" s="1074"/>
      <c r="H31" s="731"/>
      <c r="I31" s="840"/>
      <c r="J31" s="746" t="s">
        <v>94</v>
      </c>
      <c r="K31" s="746"/>
      <c r="L31" s="741"/>
      <c r="V31" s="747"/>
    </row>
    <row r="32" spans="1:26">
      <c r="A32" s="754"/>
      <c r="B32" s="755"/>
      <c r="C32" s="841"/>
      <c r="D32" s="709" t="s">
        <v>95</v>
      </c>
      <c r="F32" s="842"/>
      <c r="G32" s="843"/>
      <c r="H32" s="731" t="s">
        <v>96</v>
      </c>
      <c r="I32" s="840"/>
      <c r="J32" s="746"/>
      <c r="K32" s="746"/>
      <c r="L32" s="741"/>
      <c r="V32" s="747"/>
    </row>
    <row r="33" spans="1:22" ht="13">
      <c r="A33" s="721" t="s">
        <v>97</v>
      </c>
      <c r="B33" s="744"/>
      <c r="C33" s="723"/>
      <c r="D33" s="709" t="s">
        <v>98</v>
      </c>
      <c r="F33" s="844" t="s">
        <v>99</v>
      </c>
      <c r="G33" s="845"/>
      <c r="H33" s="731" t="s">
        <v>89</v>
      </c>
      <c r="I33" s="840"/>
      <c r="J33" s="746" t="s">
        <v>100</v>
      </c>
      <c r="K33" s="746"/>
      <c r="L33" s="741"/>
      <c r="V33" s="747"/>
    </row>
    <row r="34" spans="1:22" ht="13">
      <c r="A34" s="731" t="s">
        <v>552</v>
      </c>
      <c r="C34" s="732"/>
      <c r="D34" s="709" t="s">
        <v>101</v>
      </c>
      <c r="F34" s="846"/>
      <c r="G34" s="847"/>
      <c r="H34" s="731" t="s">
        <v>102</v>
      </c>
      <c r="I34" s="840"/>
      <c r="J34" s="746" t="s">
        <v>530</v>
      </c>
      <c r="K34" s="746"/>
      <c r="L34" s="1075" t="s">
        <v>104</v>
      </c>
      <c r="M34" s="1076"/>
      <c r="N34" s="1076"/>
      <c r="O34" s="1076"/>
      <c r="P34" s="1076"/>
      <c r="Q34" s="1076"/>
      <c r="R34" s="1076"/>
      <c r="S34" s="1076"/>
      <c r="T34" s="1076"/>
      <c r="U34" s="1076"/>
      <c r="V34" s="1077"/>
    </row>
    <row r="35" spans="1:22">
      <c r="A35" s="754"/>
      <c r="B35" s="755"/>
      <c r="C35" s="756"/>
      <c r="D35" s="848"/>
      <c r="E35" s="755"/>
      <c r="F35" s="1046" t="s">
        <v>1069</v>
      </c>
      <c r="G35" s="1047"/>
      <c r="H35" s="1046" t="s">
        <v>1068</v>
      </c>
      <c r="I35" s="1047"/>
      <c r="J35" s="759" t="s">
        <v>105</v>
      </c>
      <c r="K35" s="759"/>
      <c r="L35" s="1062" t="s">
        <v>106</v>
      </c>
      <c r="M35" s="1063"/>
      <c r="N35" s="1063"/>
      <c r="O35" s="1063"/>
      <c r="P35" s="1063"/>
      <c r="Q35" s="1063"/>
      <c r="R35" s="1063"/>
      <c r="S35" s="1063"/>
      <c r="T35" s="1063"/>
      <c r="U35" s="1063"/>
      <c r="V35" s="1064"/>
    </row>
    <row r="41" spans="1:22" ht="23.25" customHeight="1">
      <c r="A41" s="849" t="s">
        <v>947</v>
      </c>
      <c r="B41" s="710"/>
      <c r="C41" s="849" t="s">
        <v>603</v>
      </c>
      <c r="D41" s="708"/>
      <c r="F41" s="849" t="s">
        <v>941</v>
      </c>
      <c r="H41" s="849" t="s">
        <v>603</v>
      </c>
    </row>
    <row r="42" spans="1:22" ht="20">
      <c r="A42" s="849" t="s">
        <v>948</v>
      </c>
      <c r="B42" s="710"/>
      <c r="C42" s="849" t="s">
        <v>952</v>
      </c>
      <c r="D42" s="708"/>
      <c r="F42" s="849" t="s">
        <v>942</v>
      </c>
      <c r="H42" s="849" t="s">
        <v>952</v>
      </c>
    </row>
    <row r="43" spans="1:22" ht="20">
      <c r="A43" s="849" t="s">
        <v>949</v>
      </c>
      <c r="B43" s="710"/>
      <c r="C43" s="849" t="s">
        <v>952</v>
      </c>
      <c r="D43" s="708"/>
      <c r="F43" s="849" t="s">
        <v>943</v>
      </c>
      <c r="H43" s="849" t="s">
        <v>603</v>
      </c>
    </row>
    <row r="44" spans="1:22" ht="17.75" customHeight="1">
      <c r="A44" s="849" t="s">
        <v>950</v>
      </c>
      <c r="B44" s="710"/>
      <c r="C44" s="849" t="s">
        <v>603</v>
      </c>
      <c r="D44" s="708"/>
      <c r="F44" s="849" t="s">
        <v>944</v>
      </c>
      <c r="H44" s="849" t="s">
        <v>603</v>
      </c>
    </row>
    <row r="45" spans="1:22" ht="17.75" customHeight="1">
      <c r="A45" s="849" t="s">
        <v>951</v>
      </c>
      <c r="B45" s="710"/>
      <c r="C45" s="849" t="s">
        <v>603</v>
      </c>
      <c r="D45" s="708"/>
      <c r="F45" s="849" t="s">
        <v>946</v>
      </c>
      <c r="H45" s="849" t="s">
        <v>603</v>
      </c>
    </row>
    <row r="46" spans="1:22" ht="17.75" customHeight="1">
      <c r="F46" s="849" t="s">
        <v>945</v>
      </c>
      <c r="H46" s="849" t="s">
        <v>603</v>
      </c>
    </row>
    <row r="47" spans="1:22" ht="17.75" customHeight="1"/>
    <row r="48" spans="1:22" ht="17.75" customHeight="1"/>
  </sheetData>
  <mergeCells count="10">
    <mergeCell ref="B27:C28"/>
    <mergeCell ref="L29:V29"/>
    <mergeCell ref="F30:G30"/>
    <mergeCell ref="F31:G31"/>
    <mergeCell ref="L34:V34"/>
    <mergeCell ref="F35:G35"/>
    <mergeCell ref="H35:I35"/>
    <mergeCell ref="L35:V35"/>
    <mergeCell ref="Q1:T1"/>
    <mergeCell ref="N2:Q2"/>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47"/>
  <sheetViews>
    <sheetView topLeftCell="A13" zoomScale="85" zoomScaleNormal="85" zoomScaleSheetLayoutView="115" workbookViewId="0">
      <selection activeCell="E26" sqref="E26"/>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04"/>
      <c r="I10" s="905"/>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4">
      <c r="A17" s="782"/>
      <c r="B17" s="791"/>
      <c r="C17" s="789"/>
      <c r="D17" s="785"/>
      <c r="E17" s="782"/>
      <c r="F17" s="786"/>
      <c r="G17" s="786"/>
      <c r="H17" s="792"/>
      <c r="I17" s="792"/>
      <c r="J17" s="792"/>
      <c r="K17" s="793"/>
      <c r="L17" s="794"/>
      <c r="M17" s="795"/>
      <c r="N17" s="796"/>
      <c r="O17" s="796"/>
      <c r="P17" s="796"/>
      <c r="Q17" s="796"/>
      <c r="R17" s="796"/>
      <c r="S17" s="796"/>
      <c r="T17" s="795"/>
      <c r="U17" s="795"/>
      <c r="V17" s="797"/>
    </row>
    <row r="18" spans="1:26" s="814" customFormat="1" ht="20" customHeight="1">
      <c r="A18" s="798"/>
      <c r="B18" s="876" t="s">
        <v>1049</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798">
        <v>1</v>
      </c>
      <c r="B19" s="878" t="s">
        <v>240</v>
      </c>
      <c r="C19" s="800" t="str">
        <f>IF(D19="","",VLOOKUP(B19,Data!$B$5:$L$439,2,FALSE))</f>
        <v>VFV5520</v>
      </c>
      <c r="D19" s="875">
        <v>13</v>
      </c>
      <c r="E19" s="817" t="s">
        <v>999</v>
      </c>
      <c r="F19" s="803">
        <f>IF(D19="","",VLOOKUP(B19,Data!$B$5:$L$439,11,FALSE))</f>
        <v>2589.08</v>
      </c>
      <c r="G19" s="804">
        <f>IF(D19&gt;0,D19*F19,"-")</f>
        <v>33658.04</v>
      </c>
      <c r="H19" s="805" t="str">
        <f>IF(D19="","",VLOOKUP(B19,Data!$B$5:$D$439,3,FALSE))</f>
        <v>C/T</v>
      </c>
      <c r="I19" s="806" t="str">
        <f>IF(D19="","",VLOOKUP(B19,Data!$B$5:$M$439,12,FALSE))</f>
        <v>Indonesia</v>
      </c>
      <c r="J19" s="622" t="s">
        <v>1050</v>
      </c>
      <c r="K19" s="808">
        <f>IF(D19="","",VLOOKUP(B19,Data!$B$5:$E$439,4,FALSE)*D19)</f>
        <v>3250</v>
      </c>
      <c r="L19" s="809">
        <f>IF(D19="","",VLOOKUP(B19,Data!$B$5:$F$439,5,FALSE)*D19)</f>
        <v>3081</v>
      </c>
      <c r="M19" s="804"/>
      <c r="N19" s="810"/>
      <c r="O19" s="811"/>
      <c r="P19" s="812"/>
      <c r="Q19" s="812"/>
      <c r="R19" s="811"/>
      <c r="S19" s="811"/>
      <c r="T19" s="811"/>
      <c r="U19" s="813">
        <f>IF(D19="","",VLOOKUP(B19,Data!$B$5:$J$439,9,FALSE)*D19)</f>
        <v>17.459</v>
      </c>
      <c r="V19" s="813">
        <f>IF(D19="","",VLOOKUP(B19,Data!$B$5:$J$439,9,FALSE)*D19)</f>
        <v>17.459</v>
      </c>
      <c r="W19" s="708"/>
      <c r="X19" s="708"/>
      <c r="Y19" s="708"/>
      <c r="Z19" s="708"/>
    </row>
    <row r="20" spans="1:26" s="814" customFormat="1" ht="20" customHeight="1">
      <c r="A20" s="798">
        <v>2</v>
      </c>
      <c r="B20" s="878" t="s">
        <v>241</v>
      </c>
      <c r="C20" s="800" t="str">
        <f>IF(D20="","",VLOOKUP(B20,Data!$B$5:$L$439,2,FALSE))</f>
        <v>VFV5530</v>
      </c>
      <c r="D20" s="875">
        <v>10</v>
      </c>
      <c r="E20" s="816"/>
      <c r="F20" s="803">
        <f>IF(D20="","",VLOOKUP(B20,Data!$B$5:$L$439,11,FALSE))</f>
        <v>2589.08</v>
      </c>
      <c r="G20" s="804">
        <f>IF(D20&gt;0,D20*F20,"-")</f>
        <v>25890.799999999999</v>
      </c>
      <c r="H20" s="805" t="str">
        <f>IF(D20="","",VLOOKUP(B20,Data!$B$5:$D$439,3,FALSE))</f>
        <v>C/T</v>
      </c>
      <c r="I20" s="806" t="str">
        <f>IF(D20="","",VLOOKUP(B20,Data!$B$5:$M$439,12,FALSE))</f>
        <v>Indonesia</v>
      </c>
      <c r="J20" s="622" t="s">
        <v>1050</v>
      </c>
      <c r="K20" s="808">
        <f>IF(D20="","",VLOOKUP(B20,Data!$B$5:$E$439,4,FALSE)*D20)</f>
        <v>2500</v>
      </c>
      <c r="L20" s="809">
        <f>IF(D20="","",VLOOKUP(B20,Data!$B$5:$F$439,5,FALSE)*D20)</f>
        <v>2370</v>
      </c>
      <c r="M20" s="804"/>
      <c r="N20" s="810"/>
      <c r="O20" s="811"/>
      <c r="P20" s="812"/>
      <c r="Q20" s="812"/>
      <c r="R20" s="811"/>
      <c r="S20" s="811"/>
      <c r="T20" s="811"/>
      <c r="U20" s="813">
        <f>IF(D20="","",VLOOKUP(B20,Data!$B$5:$J$439,9,FALSE)*D20)</f>
        <v>13.43</v>
      </c>
      <c r="V20" s="813">
        <f>IF(D20="","",VLOOKUP(B20,Data!$B$5:$J$439,9,FALSE)*D20)</f>
        <v>13.43</v>
      </c>
      <c r="W20" s="708"/>
      <c r="X20" s="708"/>
      <c r="Y20" s="708"/>
      <c r="Z20" s="708"/>
    </row>
    <row r="21" spans="1:26" s="814" customFormat="1" ht="20" customHeight="1">
      <c r="A21" s="798"/>
      <c r="B21" s="876" t="s">
        <v>1070</v>
      </c>
      <c r="C21" s="800"/>
      <c r="D21" s="875"/>
      <c r="E21" s="817" t="s">
        <v>526</v>
      </c>
      <c r="F21" s="803"/>
      <c r="G21" s="804"/>
      <c r="H21" s="805"/>
      <c r="I21" s="806"/>
      <c r="J21" s="622"/>
      <c r="K21" s="808"/>
      <c r="L21" s="809"/>
      <c r="M21" s="804"/>
      <c r="N21" s="810"/>
      <c r="O21" s="811"/>
      <c r="P21" s="812"/>
      <c r="Q21" s="812"/>
      <c r="R21" s="811"/>
      <c r="S21" s="811"/>
      <c r="T21" s="811"/>
      <c r="U21" s="813"/>
      <c r="V21" s="813"/>
      <c r="W21" s="708"/>
      <c r="X21" s="708"/>
      <c r="Y21" s="708"/>
      <c r="Z21" s="708"/>
    </row>
    <row r="22" spans="1:26" s="814" customFormat="1" ht="20" customHeight="1">
      <c r="A22" s="798">
        <v>3</v>
      </c>
      <c r="B22" s="878" t="s">
        <v>749</v>
      </c>
      <c r="C22" s="800" t="str">
        <f>IF(D22="","",VLOOKUP(B22,Data!$B$5:$L$439,2,FALSE))</f>
        <v>VAR8160</v>
      </c>
      <c r="D22" s="875">
        <v>10</v>
      </c>
      <c r="E22" s="816"/>
      <c r="F22" s="803">
        <f>IF(D22="","",VLOOKUP(B22,Data!$B$5:$L$439,11,FALSE))</f>
        <v>2438.41</v>
      </c>
      <c r="G22" s="804">
        <f>IF(D22&gt;0,D22*F22,"-")</f>
        <v>24384.1</v>
      </c>
      <c r="H22" s="805" t="str">
        <f>IF(D22="","",VLOOKUP(B22,Data!$B$5:$D$439,3,FALSE))</f>
        <v>C/T</v>
      </c>
      <c r="I22" s="806" t="str">
        <f>IF(D22="","",VLOOKUP(B22,Data!$B$5:$M$439,12,FALSE))</f>
        <v>Indonesia</v>
      </c>
      <c r="J22" s="622" t="s">
        <v>1071</v>
      </c>
      <c r="K22" s="808">
        <f>IF(D22="","",VLOOKUP(B22,Data!$B$5:$E$439,4,FALSE)*D22)</f>
        <v>2540</v>
      </c>
      <c r="L22" s="809">
        <f>IF(D22="","",VLOOKUP(B22,Data!$B$5:$F$439,5,FALSE)*D22)</f>
        <v>2290</v>
      </c>
      <c r="M22" s="804"/>
      <c r="N22" s="810"/>
      <c r="O22" s="811"/>
      <c r="P22" s="812"/>
      <c r="Q22" s="812"/>
      <c r="R22" s="811"/>
      <c r="S22" s="811"/>
      <c r="T22" s="811"/>
      <c r="U22" s="813">
        <f>IF(D22="","",VLOOKUP(B22,Data!$B$5:$J$439,9,FALSE)*D22)</f>
        <v>14.84</v>
      </c>
      <c r="V22" s="813">
        <f>IF(D22="","",VLOOKUP(B22,Data!$B$5:$J$439,9,FALSE)*D22)</f>
        <v>14.84</v>
      </c>
      <c r="W22" s="708"/>
      <c r="X22" s="708"/>
      <c r="Y22" s="708"/>
      <c r="Z22" s="708"/>
    </row>
    <row r="23" spans="1:26" s="814" customFormat="1" ht="20" customHeight="1">
      <c r="A23" s="798">
        <v>4</v>
      </c>
      <c r="B23" s="878" t="s">
        <v>750</v>
      </c>
      <c r="C23" s="800" t="str">
        <f>IF(D23="","",VLOOKUP(B23,Data!$B$5:$L$439,2,FALSE))</f>
        <v>VAR8170</v>
      </c>
      <c r="D23" s="875">
        <v>32</v>
      </c>
      <c r="E23" s="816" t="s">
        <v>1057</v>
      </c>
      <c r="F23" s="803">
        <f>IF(D23="","",VLOOKUP(B23,Data!$B$5:$L$439,11,FALSE))</f>
        <v>2438.41</v>
      </c>
      <c r="G23" s="804">
        <f>IF(D23&gt;0,D23*F23,"-")</f>
        <v>78029.119999999995</v>
      </c>
      <c r="H23" s="805" t="str">
        <f>IF(D23="","",VLOOKUP(B23,Data!$B$5:$D$439,3,FALSE))</f>
        <v>C/T</v>
      </c>
      <c r="I23" s="806" t="str">
        <f>IF(D23="","",VLOOKUP(B23,Data!$B$5:$M$439,12,FALSE))</f>
        <v>Indonesia</v>
      </c>
      <c r="J23" s="622" t="s">
        <v>1071</v>
      </c>
      <c r="K23" s="808">
        <f>IF(D23="","",VLOOKUP(B23,Data!$B$5:$E$439,4,FALSE)*D23)</f>
        <v>8128</v>
      </c>
      <c r="L23" s="809">
        <f>IF(D23="","",VLOOKUP(B23,Data!$B$5:$F$439,5,FALSE)*D23)</f>
        <v>7328</v>
      </c>
      <c r="M23" s="804"/>
      <c r="N23" s="810"/>
      <c r="O23" s="811"/>
      <c r="P23" s="812"/>
      <c r="Q23" s="812"/>
      <c r="R23" s="811"/>
      <c r="S23" s="811"/>
      <c r="T23" s="811"/>
      <c r="U23" s="813">
        <f>IF(D23="","",VLOOKUP(B23,Data!$B$5:$J$439,9,FALSE)*D23)</f>
        <v>47.488</v>
      </c>
      <c r="V23" s="813">
        <f>IF(D23="","",VLOOKUP(B23,Data!$B$5:$J$439,9,FALSE)*D23)</f>
        <v>47.488</v>
      </c>
      <c r="W23" s="708"/>
      <c r="X23" s="708"/>
      <c r="Y23" s="708"/>
      <c r="Z23" s="708"/>
    </row>
    <row r="24" spans="1:26" s="814" customFormat="1" ht="20" customHeight="1">
      <c r="A24" s="798">
        <v>5</v>
      </c>
      <c r="B24" s="878" t="s">
        <v>241</v>
      </c>
      <c r="C24" s="800" t="str">
        <f>IF(D24="","",VLOOKUP(B24,Data!$B$5:$L$439,2,FALSE))</f>
        <v>VFV5530</v>
      </c>
      <c r="D24" s="875">
        <v>5</v>
      </c>
      <c r="E24" s="816"/>
      <c r="F24" s="803">
        <f>IF(D24="","",VLOOKUP(B24,Data!$B$5:$L$439,11,FALSE))</f>
        <v>2589.08</v>
      </c>
      <c r="G24" s="804">
        <f>IF(D24&gt;0,D24*F24,"-")</f>
        <v>12945.4</v>
      </c>
      <c r="H24" s="805" t="str">
        <f>IF(D24="","",VLOOKUP(B24,Data!$B$5:$D$439,3,FALSE))</f>
        <v>C/T</v>
      </c>
      <c r="I24" s="806" t="str">
        <f>IF(D24="","",VLOOKUP(B24,Data!$B$5:$M$439,12,FALSE))</f>
        <v>Indonesia</v>
      </c>
      <c r="J24" s="622" t="s">
        <v>1071</v>
      </c>
      <c r="K24" s="808">
        <f>IF(D24="","",VLOOKUP(B24,Data!$B$5:$E$439,4,FALSE)*D24)</f>
        <v>1250</v>
      </c>
      <c r="L24" s="809">
        <f>IF(D24="","",VLOOKUP(B24,Data!$B$5:$F$439,5,FALSE)*D24)</f>
        <v>1185</v>
      </c>
      <c r="M24" s="804"/>
      <c r="N24" s="810"/>
      <c r="O24" s="811"/>
      <c r="P24" s="812"/>
      <c r="Q24" s="812"/>
      <c r="R24" s="811"/>
      <c r="S24" s="811"/>
      <c r="T24" s="811"/>
      <c r="U24" s="813">
        <f>IF(D24="","",VLOOKUP(B24,Data!$B$5:$J$439,9,FALSE)*D24)</f>
        <v>6.7149999999999999</v>
      </c>
      <c r="V24" s="813">
        <f>IF(D24="","",VLOOKUP(B24,Data!$B$5:$J$439,9,FALSE)*D24)</f>
        <v>6.7149999999999999</v>
      </c>
      <c r="W24" s="708"/>
      <c r="X24" s="708"/>
      <c r="Y24" s="708"/>
      <c r="Z24" s="708"/>
    </row>
    <row r="25" spans="1:26" s="814" customFormat="1" ht="23" customHeight="1">
      <c r="A25" s="798"/>
      <c r="B25" s="819"/>
      <c r="C25" s="809" t="str">
        <f>IF(D25="","",VLOOKUP(B25,Data!$B$5:$L$439,2,FALSE))</f>
        <v/>
      </c>
      <c r="D25" s="818"/>
      <c r="E25" s="889"/>
      <c r="F25" s="821"/>
      <c r="G25" s="821"/>
      <c r="H25" s="821"/>
      <c r="I25" s="820"/>
      <c r="J25" s="820"/>
      <c r="K25" s="821"/>
      <c r="L25" s="821"/>
      <c r="M25" s="821"/>
      <c r="N25" s="822"/>
      <c r="O25" s="823"/>
      <c r="P25" s="824"/>
      <c r="Q25" s="823"/>
      <c r="R25" s="823"/>
      <c r="S25" s="824"/>
      <c r="T25" s="825"/>
      <c r="U25" s="824"/>
      <c r="V25" s="826"/>
      <c r="Y25" s="708"/>
    </row>
    <row r="26" spans="1:26" s="814" customFormat="1" ht="22" customHeight="1">
      <c r="A26" s="798"/>
      <c r="B26" s="1066" t="s">
        <v>1073</v>
      </c>
      <c r="C26" s="1067"/>
      <c r="D26" s="827">
        <f>SUM(D18:D24)</f>
        <v>70</v>
      </c>
      <c r="E26" s="895"/>
      <c r="F26" s="896"/>
      <c r="G26" s="829">
        <f>SUM(G18:G25)</f>
        <v>174907.46</v>
      </c>
      <c r="H26" s="897"/>
      <c r="I26" s="897"/>
      <c r="J26" s="897"/>
      <c r="K26" s="829">
        <f>SUM(K18:K24)</f>
        <v>17668</v>
      </c>
      <c r="L26" s="829">
        <f>SUM(L18:L24)</f>
        <v>16254</v>
      </c>
      <c r="M26" s="896"/>
      <c r="N26" s="896"/>
      <c r="O26" s="896">
        <f>SUM(O16:O25)</f>
        <v>0</v>
      </c>
      <c r="P26" s="896"/>
      <c r="Q26" s="896"/>
      <c r="R26" s="896"/>
      <c r="S26" s="896"/>
      <c r="T26" s="896"/>
      <c r="U26" s="896"/>
      <c r="V26" s="830">
        <f>SUM(V18:V24)</f>
        <v>99.932000000000002</v>
      </c>
      <c r="Y26" s="708"/>
    </row>
    <row r="27" spans="1:26" ht="20" customHeight="1">
      <c r="A27" s="798"/>
      <c r="B27" s="1068"/>
      <c r="C27" s="1069"/>
      <c r="D27" s="831"/>
      <c r="E27" s="754"/>
      <c r="F27" s="832" t="s">
        <v>534</v>
      </c>
      <c r="G27" s="758"/>
      <c r="H27" s="833"/>
      <c r="I27" s="833"/>
      <c r="J27" s="833"/>
      <c r="K27" s="834"/>
      <c r="L27" s="758"/>
      <c r="M27" s="756"/>
      <c r="N27" s="755"/>
      <c r="O27" s="755"/>
      <c r="P27" s="755"/>
      <c r="Q27" s="755"/>
      <c r="R27" s="755"/>
      <c r="S27" s="755"/>
      <c r="T27" s="756"/>
      <c r="U27" s="756"/>
      <c r="V27" s="760"/>
    </row>
    <row r="28" spans="1:26" ht="13">
      <c r="A28" s="721" t="s">
        <v>527</v>
      </c>
      <c r="B28" s="722"/>
      <c r="C28" s="835"/>
      <c r="D28" s="836" t="s">
        <v>82</v>
      </c>
      <c r="E28" s="744"/>
      <c r="F28" s="725" t="s">
        <v>83</v>
      </c>
      <c r="G28" s="837"/>
      <c r="H28" s="772" t="s">
        <v>84</v>
      </c>
      <c r="I28" s="838"/>
      <c r="J28" s="743" t="s">
        <v>85</v>
      </c>
      <c r="K28" s="743"/>
      <c r="L28" s="1070" t="s">
        <v>86</v>
      </c>
      <c r="M28" s="1071"/>
      <c r="N28" s="1071"/>
      <c r="O28" s="1071"/>
      <c r="P28" s="1071"/>
      <c r="Q28" s="1071"/>
      <c r="R28" s="1071"/>
      <c r="S28" s="1071"/>
      <c r="T28" s="1071"/>
      <c r="U28" s="1071"/>
      <c r="V28" s="1072"/>
    </row>
    <row r="29" spans="1:26" ht="13">
      <c r="A29" s="731" t="s">
        <v>528</v>
      </c>
      <c r="C29" s="839"/>
      <c r="D29" s="709" t="s">
        <v>88</v>
      </c>
      <c r="F29" s="1073"/>
      <c r="G29" s="1074"/>
      <c r="H29" s="731" t="s">
        <v>89</v>
      </c>
      <c r="I29" s="840"/>
      <c r="J29" s="746" t="s">
        <v>90</v>
      </c>
      <c r="K29" s="746"/>
      <c r="L29" s="741"/>
      <c r="V29" s="747"/>
    </row>
    <row r="30" spans="1:26">
      <c r="A30" s="731" t="s">
        <v>529</v>
      </c>
      <c r="C30" s="732"/>
      <c r="F30" s="1073"/>
      <c r="G30" s="1074"/>
      <c r="H30" s="731"/>
      <c r="I30" s="840"/>
      <c r="J30" s="746" t="s">
        <v>94</v>
      </c>
      <c r="K30" s="746"/>
      <c r="L30" s="741"/>
      <c r="V30" s="747"/>
    </row>
    <row r="31" spans="1:26">
      <c r="A31" s="754"/>
      <c r="B31" s="755"/>
      <c r="C31" s="841"/>
      <c r="D31" s="709" t="s">
        <v>95</v>
      </c>
      <c r="F31" s="842"/>
      <c r="G31" s="843"/>
      <c r="H31" s="731" t="s">
        <v>96</v>
      </c>
      <c r="I31" s="840"/>
      <c r="J31" s="746"/>
      <c r="K31" s="746"/>
      <c r="L31" s="741"/>
      <c r="V31" s="747"/>
    </row>
    <row r="32" spans="1:26" ht="13">
      <c r="A32" s="721" t="s">
        <v>97</v>
      </c>
      <c r="B32" s="744"/>
      <c r="C32" s="723"/>
      <c r="D32" s="709" t="s">
        <v>98</v>
      </c>
      <c r="F32" s="844" t="s">
        <v>99</v>
      </c>
      <c r="G32" s="845"/>
      <c r="H32" s="731" t="s">
        <v>89</v>
      </c>
      <c r="I32" s="840"/>
      <c r="J32" s="746" t="s">
        <v>100</v>
      </c>
      <c r="K32" s="746"/>
      <c r="L32" s="741"/>
      <c r="V32" s="747"/>
    </row>
    <row r="33" spans="1:22" ht="13">
      <c r="A33" s="731" t="s">
        <v>552</v>
      </c>
      <c r="C33" s="732"/>
      <c r="D33" s="709" t="s">
        <v>101</v>
      </c>
      <c r="F33" s="846"/>
      <c r="G33" s="847"/>
      <c r="H33" s="731" t="s">
        <v>102</v>
      </c>
      <c r="I33" s="840"/>
      <c r="J33" s="746" t="s">
        <v>530</v>
      </c>
      <c r="K33" s="746"/>
      <c r="L33" s="1075" t="s">
        <v>104</v>
      </c>
      <c r="M33" s="1076"/>
      <c r="N33" s="1076"/>
      <c r="O33" s="1076"/>
      <c r="P33" s="1076"/>
      <c r="Q33" s="1076"/>
      <c r="R33" s="1076"/>
      <c r="S33" s="1076"/>
      <c r="T33" s="1076"/>
      <c r="U33" s="1076"/>
      <c r="V33" s="1077"/>
    </row>
    <row r="34" spans="1:22">
      <c r="A34" s="754"/>
      <c r="B34" s="755"/>
      <c r="C34" s="756"/>
      <c r="D34" s="848"/>
      <c r="E34" s="755"/>
      <c r="F34" s="1046" t="s">
        <v>1069</v>
      </c>
      <c r="G34" s="1047"/>
      <c r="H34" s="1046" t="s">
        <v>1072</v>
      </c>
      <c r="I34" s="1047"/>
      <c r="J34" s="759" t="s">
        <v>105</v>
      </c>
      <c r="K34" s="759"/>
      <c r="L34" s="1062" t="s">
        <v>106</v>
      </c>
      <c r="M34" s="1063"/>
      <c r="N34" s="1063"/>
      <c r="O34" s="1063"/>
      <c r="P34" s="1063"/>
      <c r="Q34" s="1063"/>
      <c r="R34" s="1063"/>
      <c r="S34" s="1063"/>
      <c r="T34" s="1063"/>
      <c r="U34" s="1063"/>
      <c r="V34" s="1064"/>
    </row>
    <row r="40" spans="1:22" ht="23.25" customHeight="1">
      <c r="A40" s="849" t="s">
        <v>947</v>
      </c>
      <c r="B40" s="710"/>
      <c r="C40" s="849" t="s">
        <v>603</v>
      </c>
      <c r="D40" s="708"/>
      <c r="F40" s="849" t="s">
        <v>941</v>
      </c>
      <c r="H40" s="849" t="s">
        <v>603</v>
      </c>
    </row>
    <row r="41" spans="1:22" ht="20">
      <c r="A41" s="849" t="s">
        <v>948</v>
      </c>
      <c r="B41" s="710"/>
      <c r="C41" s="849" t="s">
        <v>952</v>
      </c>
      <c r="D41" s="708"/>
      <c r="F41" s="849" t="s">
        <v>942</v>
      </c>
      <c r="H41" s="849" t="s">
        <v>952</v>
      </c>
    </row>
    <row r="42" spans="1:22" ht="20">
      <c r="A42" s="849" t="s">
        <v>949</v>
      </c>
      <c r="B42" s="710"/>
      <c r="C42" s="849" t="s">
        <v>952</v>
      </c>
      <c r="D42" s="708"/>
      <c r="F42" s="849" t="s">
        <v>943</v>
      </c>
      <c r="H42" s="849" t="s">
        <v>603</v>
      </c>
    </row>
    <row r="43" spans="1:22" ht="17.75" customHeight="1">
      <c r="A43" s="849" t="s">
        <v>950</v>
      </c>
      <c r="B43" s="710"/>
      <c r="C43" s="849" t="s">
        <v>603</v>
      </c>
      <c r="D43" s="708"/>
      <c r="F43" s="849" t="s">
        <v>944</v>
      </c>
      <c r="H43" s="849" t="s">
        <v>603</v>
      </c>
    </row>
    <row r="44" spans="1:22" ht="17.75" customHeight="1">
      <c r="A44" s="849" t="s">
        <v>951</v>
      </c>
      <c r="B44" s="710"/>
      <c r="C44" s="849" t="s">
        <v>603</v>
      </c>
      <c r="D44" s="708"/>
      <c r="F44" s="849" t="s">
        <v>946</v>
      </c>
      <c r="H44" s="849" t="s">
        <v>603</v>
      </c>
    </row>
    <row r="45" spans="1:22" ht="17.75" customHeight="1">
      <c r="F45" s="849" t="s">
        <v>945</v>
      </c>
      <c r="H45" s="849" t="s">
        <v>603</v>
      </c>
    </row>
    <row r="46" spans="1:22" ht="17.75" customHeight="1"/>
    <row r="47" spans="1:22" ht="17.75" customHeight="1"/>
  </sheetData>
  <mergeCells count="10">
    <mergeCell ref="F34:G34"/>
    <mergeCell ref="H34:I34"/>
    <mergeCell ref="L34:V34"/>
    <mergeCell ref="Q1:T1"/>
    <mergeCell ref="N2:Q2"/>
    <mergeCell ref="B26:C27"/>
    <mergeCell ref="L28:V28"/>
    <mergeCell ref="F29:G29"/>
    <mergeCell ref="F30:G30"/>
    <mergeCell ref="L33:V33"/>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Z54"/>
  <sheetViews>
    <sheetView topLeftCell="A32" zoomScale="85" zoomScaleNormal="85" zoomScaleSheetLayoutView="115" workbookViewId="0">
      <selection activeCell="E26" sqref="E26"/>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04"/>
      <c r="I10" s="905"/>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798"/>
      <c r="B18" s="876" t="s">
        <v>1049</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09">
        <v>1</v>
      </c>
      <c r="B19" s="878" t="s">
        <v>40</v>
      </c>
      <c r="C19" s="800" t="e">
        <f>IF(D19="","",VLOOKUP(B19,Data!$B$5:$L$439,2,FALSE))</f>
        <v>#N/A</v>
      </c>
      <c r="D19" s="910">
        <v>1</v>
      </c>
      <c r="E19" s="817" t="s">
        <v>999</v>
      </c>
      <c r="F19" s="803" t="e">
        <f>IF(D19="","",VLOOKUP(B19,Data!$B$5:$L$439,11,FALSE))</f>
        <v>#N/A</v>
      </c>
      <c r="G19" s="804" t="e">
        <f t="shared" ref="G19:G24" si="0">IF(D19&gt;0,D19*F19,"-")</f>
        <v>#N/A</v>
      </c>
      <c r="H19" s="805" t="e">
        <f>IF(D19="","",VLOOKUP(B19,Data!$B$5:$D$439,3,FALSE))</f>
        <v>#N/A</v>
      </c>
      <c r="I19" s="806" t="e">
        <f>IF(D19="","",VLOOKUP(B19,Data!$B$5:$M$439,12,FALSE))</f>
        <v>#N/A</v>
      </c>
      <c r="J19" s="622" t="s">
        <v>1050</v>
      </c>
      <c r="K19" s="808" t="e">
        <f>IF(D19="","",VLOOKUP(B19,Data!$B$5:$E$439,4,FALSE)*D19)</f>
        <v>#N/A</v>
      </c>
      <c r="L19" s="809" t="e">
        <f>IF(D19="","",VLOOKUP(B19,Data!$B$5:$F$439,5,FALSE)*D19)</f>
        <v>#N/A</v>
      </c>
      <c r="M19" s="804"/>
      <c r="N19" s="810"/>
      <c r="O19" s="811"/>
      <c r="P19" s="812"/>
      <c r="Q19" s="812"/>
      <c r="R19" s="811"/>
      <c r="S19" s="811"/>
      <c r="T19" s="811"/>
      <c r="U19" s="813" t="e">
        <f>IF(D19="","",VLOOKUP(B19,Data!$B$5:$J$439,9,FALSE)*D19)</f>
        <v>#N/A</v>
      </c>
      <c r="V19" s="813" t="e">
        <f>IF(D19="","",VLOOKUP(B19,Data!$B$5:$J$439,9,FALSE)*D19)</f>
        <v>#N/A</v>
      </c>
      <c r="W19" s="708"/>
      <c r="X19" s="708"/>
      <c r="Y19" s="708"/>
      <c r="Z19" s="708"/>
    </row>
    <row r="20" spans="1:26" s="814" customFormat="1" ht="20" customHeight="1">
      <c r="A20" s="909">
        <v>2</v>
      </c>
      <c r="B20" s="878" t="s">
        <v>387</v>
      </c>
      <c r="C20" s="800" t="str">
        <f>IF(D20="","",VLOOKUP(B20,Data!$B$5:$L$439,2,FALSE))</f>
        <v>VFV5560</v>
      </c>
      <c r="D20" s="910">
        <v>9</v>
      </c>
      <c r="E20" s="816"/>
      <c r="F20" s="803">
        <f>IF(D20="","",VLOOKUP(B20,Data!$B$5:$L$439,11,FALSE))</f>
        <v>4224.12</v>
      </c>
      <c r="G20" s="804">
        <f t="shared" si="0"/>
        <v>38017.08</v>
      </c>
      <c r="H20" s="805" t="str">
        <f>IF(D20="","",VLOOKUP(B20,Data!$B$5:$D$439,3,FALSE))</f>
        <v>C/T</v>
      </c>
      <c r="I20" s="806" t="str">
        <f>IF(D20="","",VLOOKUP(B20,Data!$B$5:$M$439,12,FALSE))</f>
        <v>Indonesia</v>
      </c>
      <c r="J20" s="622" t="s">
        <v>1050</v>
      </c>
      <c r="K20" s="808">
        <f>IF(D20="","",VLOOKUP(B20,Data!$B$5:$E$439,4,FALSE)*D20)</f>
        <v>2664</v>
      </c>
      <c r="L20" s="809">
        <f>IF(D20="","",VLOOKUP(B20,Data!$B$5:$F$439,5,FALSE)*D20)</f>
        <v>2340</v>
      </c>
      <c r="M20" s="804"/>
      <c r="N20" s="810"/>
      <c r="O20" s="811"/>
      <c r="P20" s="812"/>
      <c r="Q20" s="812"/>
      <c r="R20" s="811"/>
      <c r="S20" s="811"/>
      <c r="T20" s="811"/>
      <c r="U20" s="813">
        <f>IF(D20="","",VLOOKUP(B20,Data!$B$5:$J$439,9,FALSE)*D20)</f>
        <v>13.806000000000001</v>
      </c>
      <c r="V20" s="813">
        <f>IF(D20="","",VLOOKUP(B20,Data!$B$5:$J$439,9,FALSE)*D20)</f>
        <v>13.806000000000001</v>
      </c>
      <c r="W20" s="708"/>
      <c r="X20" s="708"/>
      <c r="Y20" s="708"/>
      <c r="Z20" s="708"/>
    </row>
    <row r="21" spans="1:26" s="814" customFormat="1" ht="20" customHeight="1">
      <c r="A21" s="909">
        <v>3</v>
      </c>
      <c r="B21" s="878" t="s">
        <v>389</v>
      </c>
      <c r="C21" s="800" t="str">
        <f>IF(D21="","",VLOOKUP(B21,Data!$B$5:$L$439,2,FALSE))</f>
        <v>VFV5570</v>
      </c>
      <c r="D21" s="910">
        <v>1</v>
      </c>
      <c r="E21" s="817" t="s">
        <v>526</v>
      </c>
      <c r="F21" s="803">
        <f>IF(D21="","",VLOOKUP(B21,Data!$B$5:$L$439,11,FALSE))</f>
        <v>4224.12</v>
      </c>
      <c r="G21" s="804">
        <f t="shared" si="0"/>
        <v>4224.12</v>
      </c>
      <c r="H21" s="805" t="str">
        <f>IF(D21="","",VLOOKUP(B21,Data!$B$5:$D$439,3,FALSE))</f>
        <v>C/T</v>
      </c>
      <c r="I21" s="806" t="str">
        <f>IF(D21="","",VLOOKUP(B21,Data!$B$5:$M$439,12,FALSE))</f>
        <v>Indonesia</v>
      </c>
      <c r="J21" s="622" t="s">
        <v>1050</v>
      </c>
      <c r="K21" s="808">
        <f>IF(D21="","",VLOOKUP(B21,Data!$B$5:$E$439,4,FALSE)*D21)</f>
        <v>296</v>
      </c>
      <c r="L21" s="809">
        <f>IF(D21="","",VLOOKUP(B21,Data!$B$5:$F$439,5,FALSE)*D21)</f>
        <v>260</v>
      </c>
      <c r="M21" s="804"/>
      <c r="N21" s="810"/>
      <c r="O21" s="811"/>
      <c r="P21" s="812"/>
      <c r="Q21" s="812"/>
      <c r="R21" s="811"/>
      <c r="S21" s="811"/>
      <c r="T21" s="811"/>
      <c r="U21" s="813">
        <f>IF(D21="","",VLOOKUP(B21,Data!$B$5:$J$439,9,FALSE)*D21)</f>
        <v>1.534</v>
      </c>
      <c r="V21" s="813">
        <f>IF(D21="","",VLOOKUP(B21,Data!$B$5:$J$439,9,FALSE)*D21)</f>
        <v>1.534</v>
      </c>
      <c r="W21" s="708"/>
      <c r="X21" s="708"/>
      <c r="Y21" s="708"/>
      <c r="Z21" s="708"/>
    </row>
    <row r="22" spans="1:26" s="814" customFormat="1" ht="20" customHeight="1">
      <c r="A22" s="909">
        <v>4</v>
      </c>
      <c r="B22" s="878" t="s">
        <v>495</v>
      </c>
      <c r="C22" s="800" t="e">
        <f>IF(D22="","",VLOOKUP(B22,Data!$B$5:$L$439,2,FALSE))</f>
        <v>#N/A</v>
      </c>
      <c r="D22" s="910">
        <v>3</v>
      </c>
      <c r="E22" s="816"/>
      <c r="F22" s="803" t="e">
        <f>IF(D22="","",VLOOKUP(B22,Data!$B$5:$L$439,11,FALSE))</f>
        <v>#N/A</v>
      </c>
      <c r="G22" s="804" t="e">
        <f t="shared" si="0"/>
        <v>#N/A</v>
      </c>
      <c r="H22" s="805" t="e">
        <f>IF(D22="","",VLOOKUP(B22,Data!$B$5:$D$439,3,FALSE))</f>
        <v>#N/A</v>
      </c>
      <c r="I22" s="806" t="e">
        <f>IF(D22="","",VLOOKUP(B22,Data!$B$5:$M$439,12,FALSE))</f>
        <v>#N/A</v>
      </c>
      <c r="J22" s="622" t="s">
        <v>1050</v>
      </c>
      <c r="K22" s="808" t="e">
        <f>IF(D22="","",VLOOKUP(B22,Data!$B$5:$E$439,4,FALSE)*D22)</f>
        <v>#N/A</v>
      </c>
      <c r="L22" s="809" t="e">
        <f>IF(D22="","",VLOOKUP(B22,Data!$B$5:$F$439,5,FALSE)*D22)</f>
        <v>#N/A</v>
      </c>
      <c r="M22" s="804"/>
      <c r="N22" s="810"/>
      <c r="O22" s="811"/>
      <c r="P22" s="812"/>
      <c r="Q22" s="812"/>
      <c r="R22" s="811"/>
      <c r="S22" s="811"/>
      <c r="T22" s="811"/>
      <c r="U22" s="813" t="e">
        <f>IF(D22="","",VLOOKUP(B22,Data!$B$5:$J$439,9,FALSE)*D22)</f>
        <v>#N/A</v>
      </c>
      <c r="V22" s="813" t="e">
        <f>IF(D22="","",VLOOKUP(B22,Data!$B$5:$J$439,9,FALSE)*D22)</f>
        <v>#N/A</v>
      </c>
      <c r="W22" s="708"/>
      <c r="X22" s="708"/>
      <c r="Y22" s="708"/>
      <c r="Z22" s="708"/>
    </row>
    <row r="23" spans="1:26" s="814" customFormat="1" ht="20" customHeight="1">
      <c r="A23" s="909">
        <v>5</v>
      </c>
      <c r="B23" s="878" t="s">
        <v>398</v>
      </c>
      <c r="C23" s="800" t="str">
        <f>IF(D23="","",VLOOKUP(B23,Data!$B$5:$L$439,2,FALSE))</f>
        <v>VFV5580</v>
      </c>
      <c r="D23" s="910">
        <v>5</v>
      </c>
      <c r="E23" s="816" t="s">
        <v>1057</v>
      </c>
      <c r="F23" s="803">
        <f>IF(D23="","",VLOOKUP(B23,Data!$B$5:$L$439,11,FALSE))</f>
        <v>4347.66</v>
      </c>
      <c r="G23" s="804">
        <f t="shared" si="0"/>
        <v>21738.3</v>
      </c>
      <c r="H23" s="805" t="str">
        <f>IF(D23="","",VLOOKUP(B23,Data!$B$5:$D$439,3,FALSE))</f>
        <v>C/T</v>
      </c>
      <c r="I23" s="806" t="str">
        <f>IF(D23="","",VLOOKUP(B23,Data!$B$5:$M$439,12,FALSE))</f>
        <v>Indonesia</v>
      </c>
      <c r="J23" s="622" t="s">
        <v>1050</v>
      </c>
      <c r="K23" s="808">
        <f>IF(D23="","",VLOOKUP(B23,Data!$B$5:$E$439,4,FALSE)*D23)</f>
        <v>1590</v>
      </c>
      <c r="L23" s="809">
        <f>IF(D23="","",VLOOKUP(B23,Data!$B$5:$F$439,5,FALSE)*D23)</f>
        <v>1410</v>
      </c>
      <c r="M23" s="804"/>
      <c r="N23" s="810"/>
      <c r="O23" s="811"/>
      <c r="P23" s="812"/>
      <c r="Q23" s="812"/>
      <c r="R23" s="811"/>
      <c r="S23" s="811"/>
      <c r="T23" s="811"/>
      <c r="U23" s="813">
        <f>IF(D23="","",VLOOKUP(B23,Data!$B$5:$J$439,9,FALSE)*D23)</f>
        <v>9.0300000000000011</v>
      </c>
      <c r="V23" s="813">
        <f>IF(D23="","",VLOOKUP(B23,Data!$B$5:$J$439,9,FALSE)*D23)</f>
        <v>9.0300000000000011</v>
      </c>
      <c r="W23" s="708"/>
      <c r="X23" s="708"/>
      <c r="Y23" s="708"/>
      <c r="Z23" s="708"/>
    </row>
    <row r="24" spans="1:26" s="814" customFormat="1" ht="20" customHeight="1">
      <c r="A24" s="909">
        <v>6</v>
      </c>
      <c r="B24" s="878" t="s">
        <v>400</v>
      </c>
      <c r="C24" s="800" t="str">
        <f>IF(D24="","",VLOOKUP(B24,Data!$B$5:$L$439,2,FALSE))</f>
        <v>VFV5590</v>
      </c>
      <c r="D24" s="910">
        <v>2</v>
      </c>
      <c r="E24" s="817"/>
      <c r="F24" s="803">
        <f>IF(D24="","",VLOOKUP(B24,Data!$B$5:$L$439,11,FALSE))</f>
        <v>4347.5600000000004</v>
      </c>
      <c r="G24" s="804">
        <f t="shared" si="0"/>
        <v>8695.1200000000008</v>
      </c>
      <c r="H24" s="805" t="str">
        <f>IF(D24="","",VLOOKUP(B24,Data!$B$5:$D$439,3,FALSE))</f>
        <v>C/T</v>
      </c>
      <c r="I24" s="806" t="str">
        <f>IF(D24="","",VLOOKUP(B24,Data!$B$5:$M$439,12,FALSE))</f>
        <v>Indonesia</v>
      </c>
      <c r="J24" s="622" t="s">
        <v>1050</v>
      </c>
      <c r="K24" s="808">
        <f>IF(D24="","",VLOOKUP(B24,Data!$B$5:$E$439,4,FALSE)*D24)</f>
        <v>636</v>
      </c>
      <c r="L24" s="809">
        <f>IF(D24="","",VLOOKUP(B24,Data!$B$5:$F$439,5,FALSE)*D24)</f>
        <v>564</v>
      </c>
      <c r="M24" s="804"/>
      <c r="N24" s="810"/>
      <c r="O24" s="811"/>
      <c r="P24" s="812"/>
      <c r="Q24" s="812"/>
      <c r="R24" s="811"/>
      <c r="S24" s="811"/>
      <c r="T24" s="811"/>
      <c r="U24" s="813">
        <f>IF(D24="","",VLOOKUP(B24,Data!$B$5:$J$439,9,FALSE)*D24)</f>
        <v>3.6120000000000001</v>
      </c>
      <c r="V24" s="813">
        <f>IF(D24="","",VLOOKUP(B24,Data!$B$5:$J$439,9,FALSE)*D24)</f>
        <v>3.6120000000000001</v>
      </c>
      <c r="W24" s="708"/>
      <c r="X24" s="708"/>
      <c r="Y24" s="708"/>
      <c r="Z24" s="708"/>
    </row>
    <row r="25" spans="1:26" s="814" customFormat="1" ht="20" customHeight="1">
      <c r="A25" s="798"/>
      <c r="B25" s="906" t="s">
        <v>1070</v>
      </c>
      <c r="C25" s="800"/>
      <c r="D25" s="875"/>
      <c r="E25" s="816"/>
      <c r="F25" s="803"/>
      <c r="G25" s="804"/>
      <c r="H25" s="805"/>
      <c r="I25" s="806"/>
      <c r="J25" s="622"/>
      <c r="K25" s="808"/>
      <c r="L25" s="809"/>
      <c r="M25" s="804"/>
      <c r="N25" s="810"/>
      <c r="O25" s="811"/>
      <c r="P25" s="812"/>
      <c r="Q25" s="812"/>
      <c r="R25" s="811"/>
      <c r="S25" s="811"/>
      <c r="T25" s="811"/>
      <c r="U25" s="813"/>
      <c r="V25" s="813"/>
      <c r="W25" s="708"/>
      <c r="X25" s="708"/>
      <c r="Y25" s="708"/>
      <c r="Z25" s="708"/>
    </row>
    <row r="26" spans="1:26" s="814" customFormat="1" ht="20" customHeight="1">
      <c r="A26" s="909">
        <v>7</v>
      </c>
      <c r="B26" s="878" t="s">
        <v>354</v>
      </c>
      <c r="C26" s="800" t="str">
        <f>IF(D26="","",VLOOKUP(B26,Data!$B$5:$L$439,2,FALSE))</f>
        <v>VFV5540</v>
      </c>
      <c r="D26" s="910">
        <v>2</v>
      </c>
      <c r="E26" s="817"/>
      <c r="F26" s="803">
        <f>IF(D26="","",VLOOKUP(B26,Data!$B$5:$L$439,11,FALSE))</f>
        <v>4274.5</v>
      </c>
      <c r="G26" s="804">
        <f t="shared" ref="G26:G31" si="1">IF(D26&gt;0,D26*F26,"-")</f>
        <v>8549</v>
      </c>
      <c r="H26" s="805" t="str">
        <f>IF(D26="","",VLOOKUP(B26,Data!$B$5:$D$439,3,FALSE))</f>
        <v>C/T</v>
      </c>
      <c r="I26" s="806" t="str">
        <f>IF(D26="","",VLOOKUP(B26,Data!$B$5:$M$439,12,FALSE))</f>
        <v>Indonesia</v>
      </c>
      <c r="J26" s="622" t="s">
        <v>1071</v>
      </c>
      <c r="K26" s="808">
        <f>IF(D26="","",VLOOKUP(B26,Data!$B$5:$E$439,4,FALSE)*D26)</f>
        <v>610</v>
      </c>
      <c r="L26" s="809">
        <f>IF(D26="","",VLOOKUP(B26,Data!$B$5:$F$439,5,FALSE)*D26)</f>
        <v>524</v>
      </c>
      <c r="M26" s="804"/>
      <c r="N26" s="810"/>
      <c r="O26" s="811"/>
      <c r="P26" s="812"/>
      <c r="Q26" s="812"/>
      <c r="R26" s="811"/>
      <c r="S26" s="811"/>
      <c r="T26" s="811"/>
      <c r="U26" s="813">
        <f>IF(D26="","",VLOOKUP(B26,Data!$B$5:$J$439,9,FALSE)*D26)</f>
        <v>3.0680000000000001</v>
      </c>
      <c r="V26" s="813">
        <f>IF(D26="","",VLOOKUP(B26,Data!$B$5:$J$439,9,FALSE)*D26)</f>
        <v>3.0680000000000001</v>
      </c>
      <c r="W26" s="708"/>
      <c r="X26" s="708"/>
      <c r="Y26" s="708"/>
      <c r="Z26" s="708"/>
    </row>
    <row r="27" spans="1:26" s="814" customFormat="1" ht="20" customHeight="1">
      <c r="A27" s="909">
        <v>8</v>
      </c>
      <c r="B27" s="878" t="s">
        <v>358</v>
      </c>
      <c r="C27" s="800" t="str">
        <f>IF(D27="","",VLOOKUP(B27,Data!$B$5:$L$439,2,FALSE))</f>
        <v>VFV5550</v>
      </c>
      <c r="D27" s="910">
        <v>2</v>
      </c>
      <c r="E27" s="816"/>
      <c r="F27" s="803">
        <f>IF(D27="","",VLOOKUP(B27,Data!$B$5:$L$439,11,FALSE))</f>
        <v>4274.57</v>
      </c>
      <c r="G27" s="804">
        <f t="shared" si="1"/>
        <v>8549.14</v>
      </c>
      <c r="H27" s="805" t="str">
        <f>IF(D27="","",VLOOKUP(B27,Data!$B$5:$D$439,3,FALSE))</f>
        <v>C/T</v>
      </c>
      <c r="I27" s="806" t="str">
        <f>IF(D27="","",VLOOKUP(B27,Data!$B$5:$M$439,12,FALSE))</f>
        <v>Indonesia</v>
      </c>
      <c r="J27" s="622" t="s">
        <v>1071</v>
      </c>
      <c r="K27" s="808">
        <f>IF(D27="","",VLOOKUP(B27,Data!$B$5:$E$439,4,FALSE)*D27)</f>
        <v>610</v>
      </c>
      <c r="L27" s="809">
        <f>IF(D27="","",VLOOKUP(B27,Data!$B$5:$F$439,5,FALSE)*D27)</f>
        <v>524</v>
      </c>
      <c r="M27" s="804"/>
      <c r="N27" s="810"/>
      <c r="O27" s="811"/>
      <c r="P27" s="812"/>
      <c r="Q27" s="812"/>
      <c r="R27" s="811"/>
      <c r="S27" s="811"/>
      <c r="T27" s="811"/>
      <c r="U27" s="813">
        <f>IF(D27="","",VLOOKUP(B27,Data!$B$5:$J$439,9,FALSE)*D27)</f>
        <v>3.0680000000000001</v>
      </c>
      <c r="V27" s="813">
        <f>IF(D27="","",VLOOKUP(B27,Data!$B$5:$J$439,9,FALSE)*D27)</f>
        <v>3.0680000000000001</v>
      </c>
      <c r="W27" s="708"/>
      <c r="X27" s="708"/>
      <c r="Y27" s="708"/>
      <c r="Z27" s="708"/>
    </row>
    <row r="28" spans="1:26" s="814" customFormat="1" ht="20" customHeight="1">
      <c r="A28" s="909">
        <v>9</v>
      </c>
      <c r="B28" s="878" t="s">
        <v>387</v>
      </c>
      <c r="C28" s="800" t="str">
        <f>IF(D28="","",VLOOKUP(B28,Data!$B$5:$L$439,2,FALSE))</f>
        <v>VFV5560</v>
      </c>
      <c r="D28" s="910">
        <v>4</v>
      </c>
      <c r="E28" s="817"/>
      <c r="F28" s="803">
        <f>IF(D28="","",VLOOKUP(B28,Data!$B$5:$L$439,11,FALSE))</f>
        <v>4224.12</v>
      </c>
      <c r="G28" s="804">
        <f t="shared" si="1"/>
        <v>16896.48</v>
      </c>
      <c r="H28" s="805" t="str">
        <f>IF(D28="","",VLOOKUP(B28,Data!$B$5:$D$439,3,FALSE))</f>
        <v>C/T</v>
      </c>
      <c r="I28" s="806" t="str">
        <f>IF(D28="","",VLOOKUP(B28,Data!$B$5:$M$439,12,FALSE))</f>
        <v>Indonesia</v>
      </c>
      <c r="J28" s="622" t="s">
        <v>1071</v>
      </c>
      <c r="K28" s="808">
        <f>IF(D28="","",VLOOKUP(B28,Data!$B$5:$E$439,4,FALSE)*D28)</f>
        <v>1184</v>
      </c>
      <c r="L28" s="809">
        <f>IF(D28="","",VLOOKUP(B28,Data!$B$5:$F$439,5,FALSE)*D28)</f>
        <v>1040</v>
      </c>
      <c r="M28" s="804"/>
      <c r="N28" s="810"/>
      <c r="O28" s="811"/>
      <c r="P28" s="812"/>
      <c r="Q28" s="812"/>
      <c r="R28" s="811"/>
      <c r="S28" s="811"/>
      <c r="T28" s="811"/>
      <c r="U28" s="813">
        <f>IF(D28="","",VLOOKUP(B28,Data!$B$5:$J$439,9,FALSE)*D28)</f>
        <v>6.1360000000000001</v>
      </c>
      <c r="V28" s="813">
        <f>IF(D28="","",VLOOKUP(B28,Data!$B$5:$J$439,9,FALSE)*D28)</f>
        <v>6.1360000000000001</v>
      </c>
      <c r="W28" s="708"/>
      <c r="X28" s="708"/>
      <c r="Y28" s="708"/>
      <c r="Z28" s="708"/>
    </row>
    <row r="29" spans="1:26" s="814" customFormat="1" ht="20" customHeight="1">
      <c r="A29" s="909">
        <v>10</v>
      </c>
      <c r="B29" s="878" t="s">
        <v>389</v>
      </c>
      <c r="C29" s="800" t="str">
        <f>IF(D29="","",VLOOKUP(B29,Data!$B$5:$L$439,2,FALSE))</f>
        <v>VFV5570</v>
      </c>
      <c r="D29" s="910">
        <v>9</v>
      </c>
      <c r="E29" s="816"/>
      <c r="F29" s="803">
        <f>IF(D29="","",VLOOKUP(B29,Data!$B$5:$L$439,11,FALSE))</f>
        <v>4224.12</v>
      </c>
      <c r="G29" s="804">
        <f t="shared" si="1"/>
        <v>38017.08</v>
      </c>
      <c r="H29" s="805" t="str">
        <f>IF(D29="","",VLOOKUP(B29,Data!$B$5:$D$439,3,FALSE))</f>
        <v>C/T</v>
      </c>
      <c r="I29" s="806" t="str">
        <f>IF(D29="","",VLOOKUP(B29,Data!$B$5:$M$439,12,FALSE))</f>
        <v>Indonesia</v>
      </c>
      <c r="J29" s="622" t="s">
        <v>1071</v>
      </c>
      <c r="K29" s="808">
        <f>IF(D29="","",VLOOKUP(B29,Data!$B$5:$E$439,4,FALSE)*D29)</f>
        <v>2664</v>
      </c>
      <c r="L29" s="809">
        <f>IF(D29="","",VLOOKUP(B29,Data!$B$5:$F$439,5,FALSE)*D29)</f>
        <v>2340</v>
      </c>
      <c r="M29" s="804"/>
      <c r="N29" s="810"/>
      <c r="O29" s="811"/>
      <c r="P29" s="812"/>
      <c r="Q29" s="812"/>
      <c r="R29" s="811"/>
      <c r="S29" s="811"/>
      <c r="T29" s="811"/>
      <c r="U29" s="813">
        <f>IF(D29="","",VLOOKUP(B29,Data!$B$5:$J$439,9,FALSE)*D29)</f>
        <v>13.806000000000001</v>
      </c>
      <c r="V29" s="813">
        <f>IF(D29="","",VLOOKUP(B29,Data!$B$5:$J$439,9,FALSE)*D29)</f>
        <v>13.806000000000001</v>
      </c>
      <c r="W29" s="708"/>
      <c r="X29" s="708"/>
      <c r="Y29" s="708"/>
      <c r="Z29" s="708"/>
    </row>
    <row r="30" spans="1:26" s="814" customFormat="1" ht="20" customHeight="1">
      <c r="A30" s="909">
        <v>11</v>
      </c>
      <c r="B30" s="878" t="s">
        <v>400</v>
      </c>
      <c r="C30" s="800" t="str">
        <f>IF(D30="","",VLOOKUP(B30,Data!$B$5:$L$439,2,FALSE))</f>
        <v>VFV5590</v>
      </c>
      <c r="D30" s="910">
        <v>2</v>
      </c>
      <c r="E30" s="816"/>
      <c r="F30" s="803">
        <f>IF(D30="","",VLOOKUP(B30,Data!$B$5:$L$439,11,FALSE))</f>
        <v>4347.5600000000004</v>
      </c>
      <c r="G30" s="804">
        <f t="shared" si="1"/>
        <v>8695.1200000000008</v>
      </c>
      <c r="H30" s="805" t="str">
        <f>IF(D30="","",VLOOKUP(B30,Data!$B$5:$D$439,3,FALSE))</f>
        <v>C/T</v>
      </c>
      <c r="I30" s="806" t="str">
        <f>IF(D30="","",VLOOKUP(B30,Data!$B$5:$M$439,12,FALSE))</f>
        <v>Indonesia</v>
      </c>
      <c r="J30" s="622" t="s">
        <v>1071</v>
      </c>
      <c r="K30" s="808">
        <f>IF(D30="","",VLOOKUP(B30,Data!$B$5:$E$439,4,FALSE)*D30)</f>
        <v>636</v>
      </c>
      <c r="L30" s="809">
        <f>IF(D30="","",VLOOKUP(B30,Data!$B$5:$F$439,5,FALSE)*D30)</f>
        <v>564</v>
      </c>
      <c r="M30" s="804"/>
      <c r="N30" s="810"/>
      <c r="O30" s="811"/>
      <c r="P30" s="812"/>
      <c r="Q30" s="812"/>
      <c r="R30" s="811"/>
      <c r="S30" s="811"/>
      <c r="T30" s="811"/>
      <c r="U30" s="813">
        <f>IF(D30="","",VLOOKUP(B30,Data!$B$5:$J$439,9,FALSE)*D30)</f>
        <v>3.6120000000000001</v>
      </c>
      <c r="V30" s="813">
        <f>IF(D30="","",VLOOKUP(B30,Data!$B$5:$J$439,9,FALSE)*D30)</f>
        <v>3.6120000000000001</v>
      </c>
      <c r="W30" s="708"/>
      <c r="X30" s="708"/>
      <c r="Y30" s="708"/>
      <c r="Z30" s="708"/>
    </row>
    <row r="31" spans="1:26" s="814" customFormat="1" ht="20" customHeight="1">
      <c r="A31" s="798"/>
      <c r="B31" s="878"/>
      <c r="C31" s="800" t="str">
        <f>IF(D31="","",VLOOKUP(B31,Data!$B$5:$L$439,2,FALSE))</f>
        <v/>
      </c>
      <c r="D31" s="875"/>
      <c r="E31" s="816"/>
      <c r="F31" s="803" t="str">
        <f>IF(D31="","",VLOOKUP(B31,Data!$B$5:$L$439,11,FALSE))</f>
        <v/>
      </c>
      <c r="G31" s="804" t="str">
        <f t="shared" si="1"/>
        <v>-</v>
      </c>
      <c r="H31" s="805" t="str">
        <f>IF(D31="","",VLOOKUP(B31,Data!$B$5:$D$439,3,FALSE))</f>
        <v/>
      </c>
      <c r="I31" s="806" t="str">
        <f>IF(D31="","",VLOOKUP(B31,Data!$B$5:$M$439,12,FALSE))</f>
        <v/>
      </c>
      <c r="J31" s="622"/>
      <c r="K31" s="808" t="str">
        <f>IF(D31="","",VLOOKUP(B31,Data!$B$5:$E$439,4,FALSE)*D31)</f>
        <v/>
      </c>
      <c r="L31" s="809" t="str">
        <f>IF(D31="","",VLOOKUP(B31,Data!$B$5:$F$439,5,FALSE)*D31)</f>
        <v/>
      </c>
      <c r="M31" s="804"/>
      <c r="N31" s="810"/>
      <c r="O31" s="811"/>
      <c r="P31" s="812"/>
      <c r="Q31" s="812"/>
      <c r="R31" s="811"/>
      <c r="S31" s="811"/>
      <c r="T31" s="811"/>
      <c r="U31" s="813" t="str">
        <f>IF(D31="","",VLOOKUP(B31,Data!$B$5:$J$439,9,FALSE)*D31)</f>
        <v/>
      </c>
      <c r="V31" s="813" t="str">
        <f>IF(D31="","",VLOOKUP(B31,Data!$B$5:$J$439,9,FALSE)*D31)</f>
        <v/>
      </c>
      <c r="W31" s="708"/>
      <c r="X31" s="708"/>
      <c r="Y31" s="708"/>
      <c r="Z31" s="708"/>
    </row>
    <row r="32" spans="1:26" s="814" customFormat="1" ht="23" customHeight="1">
      <c r="A32" s="798"/>
      <c r="B32" s="819"/>
      <c r="C32" s="809" t="str">
        <f>IF(D32="","",VLOOKUP(B32,Data!$B$5:$L$439,2,FALSE))</f>
        <v/>
      </c>
      <c r="D32" s="818"/>
      <c r="E32" s="889"/>
      <c r="F32" s="821"/>
      <c r="G32" s="821"/>
      <c r="H32" s="821"/>
      <c r="I32" s="820"/>
      <c r="J32" s="820"/>
      <c r="K32" s="821"/>
      <c r="L32" s="821"/>
      <c r="M32" s="821"/>
      <c r="N32" s="822"/>
      <c r="O32" s="823"/>
      <c r="P32" s="824"/>
      <c r="Q32" s="823"/>
      <c r="R32" s="823"/>
      <c r="S32" s="824"/>
      <c r="T32" s="825"/>
      <c r="U32" s="824"/>
      <c r="V32" s="826"/>
      <c r="Y32" s="708"/>
    </row>
    <row r="33" spans="1:25" s="814" customFormat="1" ht="22" customHeight="1">
      <c r="A33" s="798"/>
      <c r="B33" s="1066" t="s">
        <v>1074</v>
      </c>
      <c r="C33" s="1067"/>
      <c r="D33" s="827">
        <f>SUM(D18:D31)</f>
        <v>40</v>
      </c>
      <c r="E33" s="895"/>
      <c r="F33" s="896"/>
      <c r="G33" s="829" t="e">
        <f>SUM(G18:G32)</f>
        <v>#N/A</v>
      </c>
      <c r="H33" s="897"/>
      <c r="I33" s="897"/>
      <c r="J33" s="897"/>
      <c r="K33" s="829" t="e">
        <f>SUM(K18:K31)</f>
        <v>#N/A</v>
      </c>
      <c r="L33" s="829" t="e">
        <f>SUM(L18:L31)</f>
        <v>#N/A</v>
      </c>
      <c r="M33" s="896"/>
      <c r="N33" s="896"/>
      <c r="O33" s="896">
        <f>SUM(O16:O32)</f>
        <v>0</v>
      </c>
      <c r="P33" s="896"/>
      <c r="Q33" s="896"/>
      <c r="R33" s="896"/>
      <c r="S33" s="896"/>
      <c r="T33" s="896"/>
      <c r="U33" s="896"/>
      <c r="V33" s="830" t="e">
        <f>SUM(V18:V31)</f>
        <v>#N/A</v>
      </c>
      <c r="Y33" s="708"/>
    </row>
    <row r="34" spans="1:25" ht="20" customHeight="1">
      <c r="A34" s="798"/>
      <c r="B34" s="1068"/>
      <c r="C34" s="1069"/>
      <c r="D34" s="831"/>
      <c r="E34" s="754"/>
      <c r="F34" s="832" t="s">
        <v>534</v>
      </c>
      <c r="G34" s="758"/>
      <c r="H34" s="833"/>
      <c r="I34" s="833"/>
      <c r="J34" s="833"/>
      <c r="K34" s="834"/>
      <c r="L34" s="758"/>
      <c r="M34" s="756"/>
      <c r="N34" s="755"/>
      <c r="O34" s="755"/>
      <c r="P34" s="755"/>
      <c r="Q34" s="755"/>
      <c r="R34" s="755"/>
      <c r="S34" s="755"/>
      <c r="T34" s="756"/>
      <c r="U34" s="756"/>
      <c r="V34" s="760"/>
    </row>
    <row r="35" spans="1:25" ht="13">
      <c r="A35" s="721" t="s">
        <v>527</v>
      </c>
      <c r="B35" s="722"/>
      <c r="C35" s="835"/>
      <c r="D35" s="836" t="s">
        <v>82</v>
      </c>
      <c r="E35" s="744"/>
      <c r="F35" s="725" t="s">
        <v>83</v>
      </c>
      <c r="G35" s="837"/>
      <c r="H35" s="772" t="s">
        <v>84</v>
      </c>
      <c r="I35" s="838"/>
      <c r="J35" s="743" t="s">
        <v>85</v>
      </c>
      <c r="K35" s="743"/>
      <c r="L35" s="1070" t="s">
        <v>86</v>
      </c>
      <c r="M35" s="1071"/>
      <c r="N35" s="1071"/>
      <c r="O35" s="1071"/>
      <c r="P35" s="1071"/>
      <c r="Q35" s="1071"/>
      <c r="R35" s="1071"/>
      <c r="S35" s="1071"/>
      <c r="T35" s="1071"/>
      <c r="U35" s="1071"/>
      <c r="V35" s="1072"/>
    </row>
    <row r="36" spans="1:25" ht="13">
      <c r="A36" s="731" t="s">
        <v>528</v>
      </c>
      <c r="C36" s="839"/>
      <c r="D36" s="709" t="s">
        <v>88</v>
      </c>
      <c r="F36" s="1073"/>
      <c r="G36" s="1074"/>
      <c r="H36" s="731" t="s">
        <v>89</v>
      </c>
      <c r="I36" s="840"/>
      <c r="J36" s="746" t="s">
        <v>90</v>
      </c>
      <c r="K36" s="746"/>
      <c r="L36" s="741"/>
      <c r="V36" s="747"/>
    </row>
    <row r="37" spans="1:25">
      <c r="A37" s="731" t="s">
        <v>529</v>
      </c>
      <c r="C37" s="732"/>
      <c r="F37" s="1073"/>
      <c r="G37" s="1074"/>
      <c r="H37" s="731"/>
      <c r="I37" s="840"/>
      <c r="J37" s="746" t="s">
        <v>94</v>
      </c>
      <c r="K37" s="746"/>
      <c r="L37" s="741"/>
      <c r="V37" s="747"/>
    </row>
    <row r="38" spans="1:25">
      <c r="A38" s="754"/>
      <c r="B38" s="755"/>
      <c r="C38" s="841"/>
      <c r="D38" s="709" t="s">
        <v>95</v>
      </c>
      <c r="F38" s="842"/>
      <c r="G38" s="843"/>
      <c r="H38" s="731" t="s">
        <v>96</v>
      </c>
      <c r="I38" s="840"/>
      <c r="J38" s="746"/>
      <c r="K38" s="746"/>
      <c r="L38" s="741"/>
      <c r="V38" s="747"/>
    </row>
    <row r="39" spans="1:25" ht="13">
      <c r="A39" s="721" t="s">
        <v>97</v>
      </c>
      <c r="B39" s="744"/>
      <c r="C39" s="723"/>
      <c r="D39" s="709" t="s">
        <v>98</v>
      </c>
      <c r="F39" s="844" t="s">
        <v>99</v>
      </c>
      <c r="G39" s="845"/>
      <c r="H39" s="731" t="s">
        <v>89</v>
      </c>
      <c r="I39" s="840"/>
      <c r="J39" s="746" t="s">
        <v>100</v>
      </c>
      <c r="K39" s="746"/>
      <c r="L39" s="741"/>
      <c r="V39" s="747"/>
    </row>
    <row r="40" spans="1:25" ht="13">
      <c r="A40" s="731" t="s">
        <v>552</v>
      </c>
      <c r="C40" s="732"/>
      <c r="D40" s="709" t="s">
        <v>101</v>
      </c>
      <c r="F40" s="846"/>
      <c r="G40" s="847"/>
      <c r="H40" s="731" t="s">
        <v>102</v>
      </c>
      <c r="I40" s="840"/>
      <c r="J40" s="746" t="s">
        <v>530</v>
      </c>
      <c r="K40" s="746"/>
      <c r="L40" s="1075" t="s">
        <v>104</v>
      </c>
      <c r="M40" s="1076"/>
      <c r="N40" s="1076"/>
      <c r="O40" s="1076"/>
      <c r="P40" s="1076"/>
      <c r="Q40" s="1076"/>
      <c r="R40" s="1076"/>
      <c r="S40" s="1076"/>
      <c r="T40" s="1076"/>
      <c r="U40" s="1076"/>
      <c r="V40" s="1077"/>
    </row>
    <row r="41" spans="1:25">
      <c r="A41" s="754"/>
      <c r="B41" s="755"/>
      <c r="C41" s="756"/>
      <c r="D41" s="848"/>
      <c r="E41" s="755"/>
      <c r="F41" s="1046" t="s">
        <v>1069</v>
      </c>
      <c r="G41" s="1047"/>
      <c r="H41" s="1046" t="s">
        <v>1072</v>
      </c>
      <c r="I41" s="1047"/>
      <c r="J41" s="759" t="s">
        <v>105</v>
      </c>
      <c r="K41" s="759"/>
      <c r="L41" s="1062" t="s">
        <v>106</v>
      </c>
      <c r="M41" s="1063"/>
      <c r="N41" s="1063"/>
      <c r="O41" s="1063"/>
      <c r="P41" s="1063"/>
      <c r="Q41" s="1063"/>
      <c r="R41" s="1063"/>
      <c r="S41" s="1063"/>
      <c r="T41" s="1063"/>
      <c r="U41" s="1063"/>
      <c r="V41" s="1064"/>
    </row>
    <row r="47" spans="1:25" ht="23.25" customHeight="1">
      <c r="A47" s="849" t="s">
        <v>947</v>
      </c>
      <c r="B47" s="710"/>
      <c r="C47" s="849" t="s">
        <v>603</v>
      </c>
      <c r="D47" s="708"/>
      <c r="F47" s="849" t="s">
        <v>941</v>
      </c>
      <c r="H47" s="849" t="s">
        <v>603</v>
      </c>
    </row>
    <row r="48" spans="1:25" ht="20">
      <c r="A48" s="849" t="s">
        <v>948</v>
      </c>
      <c r="B48" s="710"/>
      <c r="C48" s="849" t="s">
        <v>1075</v>
      </c>
      <c r="D48" s="708"/>
      <c r="F48" s="849" t="s">
        <v>942</v>
      </c>
      <c r="H48" s="849" t="s">
        <v>952</v>
      </c>
    </row>
    <row r="49" spans="1:8" ht="20">
      <c r="A49" s="849" t="s">
        <v>949</v>
      </c>
      <c r="B49" s="710"/>
      <c r="C49" s="849" t="s">
        <v>1076</v>
      </c>
      <c r="D49" s="708"/>
      <c r="F49" s="849" t="s">
        <v>943</v>
      </c>
      <c r="H49" s="849" t="s">
        <v>603</v>
      </c>
    </row>
    <row r="50" spans="1:8" ht="17.75" customHeight="1">
      <c r="A50" s="849" t="s">
        <v>950</v>
      </c>
      <c r="B50" s="710"/>
      <c r="C50" s="849" t="s">
        <v>603</v>
      </c>
      <c r="D50" s="708"/>
      <c r="F50" s="849" t="s">
        <v>944</v>
      </c>
      <c r="H50" s="849" t="s">
        <v>603</v>
      </c>
    </row>
    <row r="51" spans="1:8" ht="17.75" customHeight="1">
      <c r="A51" s="849" t="s">
        <v>951</v>
      </c>
      <c r="B51" s="710"/>
      <c r="C51" s="849" t="s">
        <v>603</v>
      </c>
      <c r="D51" s="708"/>
      <c r="F51" s="849" t="s">
        <v>946</v>
      </c>
      <c r="H51" s="849" t="s">
        <v>603</v>
      </c>
    </row>
    <row r="52" spans="1:8" ht="17.75" customHeight="1">
      <c r="F52" s="849" t="s">
        <v>945</v>
      </c>
      <c r="H52" s="849" t="s">
        <v>603</v>
      </c>
    </row>
    <row r="53" spans="1:8" ht="17.75" customHeight="1"/>
    <row r="54" spans="1:8" ht="17.75" customHeight="1"/>
  </sheetData>
  <mergeCells count="10">
    <mergeCell ref="F41:G41"/>
    <mergeCell ref="H41:I41"/>
    <mergeCell ref="L41:V41"/>
    <mergeCell ref="Q1:T1"/>
    <mergeCell ref="N2:Q2"/>
    <mergeCell ref="B33:C34"/>
    <mergeCell ref="L35:V35"/>
    <mergeCell ref="F36:G36"/>
    <mergeCell ref="F37:G37"/>
    <mergeCell ref="L40:V40"/>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Z51"/>
  <sheetViews>
    <sheetView topLeftCell="A16" zoomScale="85" zoomScaleNormal="85" zoomScaleSheetLayoutView="115" workbookViewId="0">
      <selection activeCell="E26" sqref="E26"/>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07"/>
      <c r="I10" s="908"/>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798"/>
      <c r="B18" s="906" t="s">
        <v>1070</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09">
        <v>1</v>
      </c>
      <c r="B19" s="878" t="s">
        <v>660</v>
      </c>
      <c r="C19" s="800" t="str">
        <f>IF(D19="","",VLOOKUP(B19,Data!$B$5:$L$439,2,FALSE))</f>
        <v>VAN1280</v>
      </c>
      <c r="D19" s="910">
        <v>32</v>
      </c>
      <c r="E19" s="817" t="s">
        <v>999</v>
      </c>
      <c r="F19" s="803">
        <f>IF(D19="","",VLOOKUP(B19,Data!$B$5:$L$439,11,FALSE))</f>
        <v>2162.66</v>
      </c>
      <c r="G19" s="804">
        <f t="shared" ref="G19:G28" si="0">IF(D19&gt;0,D19*F19,"-")</f>
        <v>69205.119999999995</v>
      </c>
      <c r="H19" s="805" t="str">
        <f>IF(D19="","",VLOOKUP(B19,Data!$B$5:$D$439,3,FALSE))</f>
        <v>C/T</v>
      </c>
      <c r="I19" s="806" t="str">
        <f>IF(D19="","",VLOOKUP(B19,Data!$B$5:$M$439,12,FALSE))</f>
        <v>Indonesia</v>
      </c>
      <c r="J19" s="622" t="s">
        <v>1071</v>
      </c>
      <c r="K19" s="808">
        <f>IF(D19="","",VLOOKUP(B19,Data!$B$5:$E$439,4,FALSE)*D19)</f>
        <v>8384</v>
      </c>
      <c r="L19" s="809">
        <f>IF(D19="","",VLOOKUP(B19,Data!$B$5:$F$439,5,FALSE)*D19)</f>
        <v>7584</v>
      </c>
      <c r="M19" s="804"/>
      <c r="N19" s="810"/>
      <c r="O19" s="811"/>
      <c r="P19" s="812"/>
      <c r="Q19" s="812"/>
      <c r="R19" s="811"/>
      <c r="S19" s="811"/>
      <c r="T19" s="811"/>
      <c r="U19" s="813">
        <f>IF(D19="","",VLOOKUP(B19,Data!$B$5:$J$439,9,FALSE)*D19)</f>
        <v>47.616</v>
      </c>
      <c r="V19" s="813">
        <f>IF(D19="","",VLOOKUP(B19,Data!$B$5:$J$439,9,FALSE)*D19)</f>
        <v>47.616</v>
      </c>
      <c r="W19" s="708"/>
      <c r="X19" s="708"/>
      <c r="Y19" s="708"/>
      <c r="Z19" s="708"/>
    </row>
    <row r="20" spans="1:26" s="814" customFormat="1" ht="20" customHeight="1">
      <c r="A20" s="909">
        <v>2</v>
      </c>
      <c r="B20" s="878" t="s">
        <v>661</v>
      </c>
      <c r="C20" s="800" t="str">
        <f>IF(D20="","",VLOOKUP(B20,Data!$B$5:$L$439,2,FALSE))</f>
        <v>VAN1290</v>
      </c>
      <c r="D20" s="910">
        <v>42</v>
      </c>
      <c r="E20" s="816"/>
      <c r="F20" s="803">
        <f>IF(D20="","",VLOOKUP(B20,Data!$B$5:$L$439,11,FALSE))</f>
        <v>2162.66</v>
      </c>
      <c r="G20" s="804">
        <f t="shared" si="0"/>
        <v>90831.72</v>
      </c>
      <c r="H20" s="805" t="str">
        <f>IF(D20="","",VLOOKUP(B20,Data!$B$5:$D$439,3,FALSE))</f>
        <v>C/T</v>
      </c>
      <c r="I20" s="806" t="str">
        <f>IF(D20="","",VLOOKUP(B20,Data!$B$5:$M$439,12,FALSE))</f>
        <v>Indonesia</v>
      </c>
      <c r="J20" s="622" t="s">
        <v>1071</v>
      </c>
      <c r="K20" s="808">
        <f>IF(D20="","",VLOOKUP(B20,Data!$B$5:$E$439,4,FALSE)*D20)</f>
        <v>11004</v>
      </c>
      <c r="L20" s="809">
        <f>IF(D20="","",VLOOKUP(B20,Data!$B$5:$F$439,5,FALSE)*D20)</f>
        <v>9954</v>
      </c>
      <c r="M20" s="804"/>
      <c r="N20" s="810"/>
      <c r="O20" s="811"/>
      <c r="P20" s="812"/>
      <c r="Q20" s="812"/>
      <c r="R20" s="811"/>
      <c r="S20" s="811"/>
      <c r="T20" s="811"/>
      <c r="U20" s="813">
        <f>IF(D20="","",VLOOKUP(B20,Data!$B$5:$J$439,9,FALSE)*D20)</f>
        <v>62.496000000000002</v>
      </c>
      <c r="V20" s="813">
        <f>IF(D20="","",VLOOKUP(B20,Data!$B$5:$J$439,9,FALSE)*D20)</f>
        <v>62.496000000000002</v>
      </c>
      <c r="W20" s="708"/>
      <c r="X20" s="708"/>
      <c r="Y20" s="708"/>
      <c r="Z20" s="708"/>
    </row>
    <row r="21" spans="1:26" s="814" customFormat="1" ht="20" customHeight="1">
      <c r="A21" s="909">
        <v>3</v>
      </c>
      <c r="B21" s="878" t="s">
        <v>933</v>
      </c>
      <c r="C21" s="800" t="str">
        <f>IF(D21="","",VLOOKUP(B21,Data!$B$5:$L$439,2,FALSE))</f>
        <v>VEH3640</v>
      </c>
      <c r="D21" s="910">
        <v>3</v>
      </c>
      <c r="E21" s="817" t="s">
        <v>526</v>
      </c>
      <c r="F21" s="803">
        <f>IF(D21="","",VLOOKUP(B21,Data!$B$5:$L$439,11,FALSE))</f>
        <v>2539.81</v>
      </c>
      <c r="G21" s="804">
        <f t="shared" si="0"/>
        <v>7619.43</v>
      </c>
      <c r="H21" s="805" t="str">
        <f>IF(D21="","",VLOOKUP(B21,Data!$B$5:$D$439,3,FALSE))</f>
        <v>C/T</v>
      </c>
      <c r="I21" s="806" t="str">
        <f>IF(D21="","",VLOOKUP(B21,Data!$B$5:$M$439,12,FALSE))</f>
        <v>Indonesia</v>
      </c>
      <c r="J21" s="622" t="s">
        <v>1071</v>
      </c>
      <c r="K21" s="808">
        <f>IF(D21="","",VLOOKUP(B21,Data!$B$5:$E$439,4,FALSE)*D21)</f>
        <v>801</v>
      </c>
      <c r="L21" s="809">
        <f>IF(D21="","",VLOOKUP(B21,Data!$B$5:$F$439,5,FALSE)*D21)</f>
        <v>726</v>
      </c>
      <c r="M21" s="804"/>
      <c r="N21" s="810"/>
      <c r="O21" s="811"/>
      <c r="P21" s="812"/>
      <c r="Q21" s="812"/>
      <c r="R21" s="811"/>
      <c r="S21" s="811"/>
      <c r="T21" s="811"/>
      <c r="U21" s="813">
        <f>IF(D21="","",VLOOKUP(B21,Data!$B$5:$J$439,9,FALSE)*D21)</f>
        <v>4.4640000000000004</v>
      </c>
      <c r="V21" s="813">
        <f>IF(D21="","",VLOOKUP(B21,Data!$B$5:$J$439,9,FALSE)*D21)</f>
        <v>4.4640000000000004</v>
      </c>
      <c r="W21" s="708"/>
      <c r="X21" s="708"/>
      <c r="Y21" s="708"/>
      <c r="Z21" s="708"/>
    </row>
    <row r="22" spans="1:26" s="814" customFormat="1" ht="20" customHeight="1">
      <c r="A22" s="909">
        <v>4</v>
      </c>
      <c r="B22" s="878" t="s">
        <v>747</v>
      </c>
      <c r="C22" s="800" t="str">
        <f>IF(D22="","",VLOOKUP(B22,Data!$B$5:$L$439,2,FALSE))</f>
        <v>VAR8140</v>
      </c>
      <c r="D22" s="910">
        <v>2</v>
      </c>
      <c r="E22" s="817"/>
      <c r="F22" s="803">
        <f>IF(D22="","",VLOOKUP(B22,Data!$B$5:$L$439,11,FALSE))</f>
        <v>2209.64</v>
      </c>
      <c r="G22" s="804">
        <f t="shared" si="0"/>
        <v>4419.28</v>
      </c>
      <c r="H22" s="805" t="str">
        <f>IF(D22="","",VLOOKUP(B22,Data!$B$5:$D$439,3,FALSE))</f>
        <v>C/T</v>
      </c>
      <c r="I22" s="806" t="str">
        <f>IF(D22="","",VLOOKUP(B22,Data!$B$5:$M$439,12,FALSE))</f>
        <v>Indonesia</v>
      </c>
      <c r="J22" s="622" t="s">
        <v>1071</v>
      </c>
      <c r="K22" s="808">
        <f>IF(D22="","",VLOOKUP(B22,Data!$B$5:$E$439,4,FALSE)*D22)</f>
        <v>476</v>
      </c>
      <c r="L22" s="809">
        <f>IF(D22="","",VLOOKUP(B22,Data!$B$5:$F$439,5,FALSE)*D22)</f>
        <v>432</v>
      </c>
      <c r="M22" s="804"/>
      <c r="N22" s="810"/>
      <c r="O22" s="811"/>
      <c r="P22" s="812"/>
      <c r="Q22" s="812"/>
      <c r="R22" s="811"/>
      <c r="S22" s="811"/>
      <c r="T22" s="811"/>
      <c r="U22" s="813">
        <f>IF(D22="","",VLOOKUP(B22,Data!$B$5:$J$439,9,FALSE)*D22)</f>
        <v>2.6280000000000001</v>
      </c>
      <c r="V22" s="813">
        <f>IF(D22="","",VLOOKUP(B22,Data!$B$5:$J$439,9,FALSE)*D22)</f>
        <v>2.6280000000000001</v>
      </c>
      <c r="W22" s="708"/>
      <c r="X22" s="708"/>
      <c r="Y22" s="708"/>
      <c r="Z22" s="708"/>
    </row>
    <row r="23" spans="1:26" s="814" customFormat="1" ht="20" customHeight="1">
      <c r="A23" s="909">
        <v>5</v>
      </c>
      <c r="B23" s="878" t="s">
        <v>748</v>
      </c>
      <c r="C23" s="800" t="str">
        <f>IF(D23="","",VLOOKUP(B23,Data!$B$5:$L$439,2,FALSE))</f>
        <v>VAR8150</v>
      </c>
      <c r="D23" s="910">
        <v>2</v>
      </c>
      <c r="E23" s="816" t="s">
        <v>1067</v>
      </c>
      <c r="F23" s="803">
        <f>IF(D23="","",VLOOKUP(B23,Data!$B$5:$L$439,11,FALSE))</f>
        <v>2209.64</v>
      </c>
      <c r="G23" s="804">
        <f t="shared" si="0"/>
        <v>4419.28</v>
      </c>
      <c r="H23" s="805" t="str">
        <f>IF(D23="","",VLOOKUP(B23,Data!$B$5:$D$439,3,FALSE))</f>
        <v>C/T</v>
      </c>
      <c r="I23" s="806" t="str">
        <f>IF(D23="","",VLOOKUP(B23,Data!$B$5:$M$439,12,FALSE))</f>
        <v>Indonesia</v>
      </c>
      <c r="J23" s="622" t="s">
        <v>1071</v>
      </c>
      <c r="K23" s="808">
        <f>IF(D23="","",VLOOKUP(B23,Data!$B$5:$E$439,4,FALSE)*D23)</f>
        <v>476</v>
      </c>
      <c r="L23" s="809">
        <f>IF(D23="","",VLOOKUP(B23,Data!$B$5:$F$439,5,FALSE)*D23)</f>
        <v>432</v>
      </c>
      <c r="M23" s="804"/>
      <c r="N23" s="810"/>
      <c r="O23" s="811"/>
      <c r="P23" s="812"/>
      <c r="Q23" s="812"/>
      <c r="R23" s="811"/>
      <c r="S23" s="811"/>
      <c r="T23" s="811"/>
      <c r="U23" s="813">
        <f>IF(D23="","",VLOOKUP(B23,Data!$B$5:$J$439,9,FALSE)*D23)</f>
        <v>2.6280000000000001</v>
      </c>
      <c r="V23" s="813">
        <f>IF(D23="","",VLOOKUP(B23,Data!$B$5:$J$439,9,FALSE)*D23)</f>
        <v>2.6280000000000001</v>
      </c>
      <c r="W23" s="708"/>
      <c r="X23" s="708"/>
      <c r="Y23" s="708"/>
      <c r="Z23" s="708"/>
    </row>
    <row r="24" spans="1:26" s="814" customFormat="1" ht="20" customHeight="1">
      <c r="A24" s="909">
        <v>6</v>
      </c>
      <c r="B24" s="878" t="s">
        <v>354</v>
      </c>
      <c r="C24" s="800" t="str">
        <f>IF(D24="","",VLOOKUP(B24,Data!$B$5:$L$439,2,FALSE))</f>
        <v>VFV5540</v>
      </c>
      <c r="D24" s="910">
        <v>6</v>
      </c>
      <c r="E24" s="816"/>
      <c r="F24" s="803">
        <f>IF(D24="","",VLOOKUP(B24,Data!$B$5:$L$439,11,FALSE))</f>
        <v>4274.5</v>
      </c>
      <c r="G24" s="804">
        <f t="shared" si="0"/>
        <v>25647</v>
      </c>
      <c r="H24" s="805" t="str">
        <f>IF(D24="","",VLOOKUP(B24,Data!$B$5:$D$439,3,FALSE))</f>
        <v>C/T</v>
      </c>
      <c r="I24" s="806" t="str">
        <f>IF(D24="","",VLOOKUP(B24,Data!$B$5:$M$439,12,FALSE))</f>
        <v>Indonesia</v>
      </c>
      <c r="J24" s="622" t="s">
        <v>1071</v>
      </c>
      <c r="K24" s="808">
        <f>IF(D24="","",VLOOKUP(B24,Data!$B$5:$E$439,4,FALSE)*D24)</f>
        <v>1830</v>
      </c>
      <c r="L24" s="809">
        <f>IF(D24="","",VLOOKUP(B24,Data!$B$5:$F$439,5,FALSE)*D24)</f>
        <v>1572</v>
      </c>
      <c r="M24" s="804"/>
      <c r="N24" s="810"/>
      <c r="O24" s="811"/>
      <c r="P24" s="812"/>
      <c r="Q24" s="812"/>
      <c r="R24" s="811"/>
      <c r="S24" s="811"/>
      <c r="T24" s="811"/>
      <c r="U24" s="813">
        <f>IF(D24="","",VLOOKUP(B24,Data!$B$5:$J$439,9,FALSE)*D24)</f>
        <v>9.2040000000000006</v>
      </c>
      <c r="V24" s="813">
        <f>IF(D24="","",VLOOKUP(B24,Data!$B$5:$J$439,9,FALSE)*D24)</f>
        <v>9.2040000000000006</v>
      </c>
      <c r="W24" s="708"/>
      <c r="X24" s="708"/>
      <c r="Y24" s="708"/>
      <c r="Z24" s="708"/>
    </row>
    <row r="25" spans="1:26" s="814" customFormat="1" ht="20" customHeight="1">
      <c r="A25" s="909">
        <v>7</v>
      </c>
      <c r="B25" s="878" t="s">
        <v>387</v>
      </c>
      <c r="C25" s="800" t="str">
        <f>IF(D25="","",VLOOKUP(B25,Data!$B$5:$L$439,2,FALSE))</f>
        <v>VFV5560</v>
      </c>
      <c r="D25" s="910">
        <v>4</v>
      </c>
      <c r="E25" s="816"/>
      <c r="F25" s="803">
        <f>IF(D25="","",VLOOKUP(B25,Data!$B$5:$L$439,11,FALSE))</f>
        <v>4224.12</v>
      </c>
      <c r="G25" s="804">
        <f t="shared" si="0"/>
        <v>16896.48</v>
      </c>
      <c r="H25" s="805" t="str">
        <f>IF(D25="","",VLOOKUP(B25,Data!$B$5:$D$439,3,FALSE))</f>
        <v>C/T</v>
      </c>
      <c r="I25" s="806" t="str">
        <f>IF(D25="","",VLOOKUP(B25,Data!$B$5:$M$439,12,FALSE))</f>
        <v>Indonesia</v>
      </c>
      <c r="J25" s="622" t="s">
        <v>1071</v>
      </c>
      <c r="K25" s="808">
        <f>IF(D25="","",VLOOKUP(B25,Data!$B$5:$E$439,4,FALSE)*D25)</f>
        <v>1184</v>
      </c>
      <c r="L25" s="809">
        <f>IF(D25="","",VLOOKUP(B25,Data!$B$5:$F$439,5,FALSE)*D25)</f>
        <v>1040</v>
      </c>
      <c r="M25" s="804"/>
      <c r="N25" s="810"/>
      <c r="O25" s="811"/>
      <c r="P25" s="812"/>
      <c r="Q25" s="812"/>
      <c r="R25" s="811"/>
      <c r="S25" s="811"/>
      <c r="T25" s="811"/>
      <c r="U25" s="813">
        <f>IF(D25="","",VLOOKUP(B25,Data!$B$5:$J$439,9,FALSE)*D25)</f>
        <v>6.1360000000000001</v>
      </c>
      <c r="V25" s="813">
        <f>IF(D25="","",VLOOKUP(B25,Data!$B$5:$J$439,9,FALSE)*D25)</f>
        <v>6.1360000000000001</v>
      </c>
      <c r="W25" s="708"/>
      <c r="X25" s="708"/>
      <c r="Y25" s="708"/>
      <c r="Z25" s="708"/>
    </row>
    <row r="26" spans="1:26" s="814" customFormat="1" ht="20" customHeight="1">
      <c r="A26" s="909">
        <v>8</v>
      </c>
      <c r="B26" s="878" t="s">
        <v>389</v>
      </c>
      <c r="C26" s="800" t="str">
        <f>IF(D26="","",VLOOKUP(B26,Data!$B$5:$L$439,2,FALSE))</f>
        <v>VFV5570</v>
      </c>
      <c r="D26" s="910">
        <v>5</v>
      </c>
      <c r="E26" s="816"/>
      <c r="F26" s="803">
        <f>IF(D26="","",VLOOKUP(B26,Data!$B$5:$L$439,11,FALSE))</f>
        <v>4224.12</v>
      </c>
      <c r="G26" s="804">
        <f t="shared" si="0"/>
        <v>21120.6</v>
      </c>
      <c r="H26" s="805" t="str">
        <f>IF(D26="","",VLOOKUP(B26,Data!$B$5:$D$439,3,FALSE))</f>
        <v>C/T</v>
      </c>
      <c r="I26" s="806" t="str">
        <f>IF(D26="","",VLOOKUP(B26,Data!$B$5:$M$439,12,FALSE))</f>
        <v>Indonesia</v>
      </c>
      <c r="J26" s="622" t="s">
        <v>1071</v>
      </c>
      <c r="K26" s="808">
        <f>IF(D26="","",VLOOKUP(B26,Data!$B$5:$E$439,4,FALSE)*D26)</f>
        <v>1480</v>
      </c>
      <c r="L26" s="809">
        <f>IF(D26="","",VLOOKUP(B26,Data!$B$5:$F$439,5,FALSE)*D26)</f>
        <v>1300</v>
      </c>
      <c r="M26" s="804"/>
      <c r="N26" s="810"/>
      <c r="O26" s="811"/>
      <c r="P26" s="812"/>
      <c r="Q26" s="812"/>
      <c r="R26" s="811"/>
      <c r="S26" s="811"/>
      <c r="T26" s="811"/>
      <c r="U26" s="813">
        <f>IF(D26="","",VLOOKUP(B26,Data!$B$5:$J$439,9,FALSE)*D26)</f>
        <v>7.67</v>
      </c>
      <c r="V26" s="813">
        <f>IF(D26="","",VLOOKUP(B26,Data!$B$5:$J$439,9,FALSE)*D26)</f>
        <v>7.67</v>
      </c>
      <c r="W26" s="708"/>
      <c r="X26" s="708"/>
      <c r="Y26" s="708"/>
      <c r="Z26" s="708"/>
    </row>
    <row r="27" spans="1:26" s="814" customFormat="1" ht="20" customHeight="1">
      <c r="A27" s="909">
        <v>9</v>
      </c>
      <c r="B27" s="878" t="s">
        <v>400</v>
      </c>
      <c r="C27" s="800" t="str">
        <f>IF(D27="","",VLOOKUP(B27,Data!$B$5:$L$439,2,FALSE))</f>
        <v>VFV5590</v>
      </c>
      <c r="D27" s="910">
        <v>1</v>
      </c>
      <c r="E27" s="816"/>
      <c r="F27" s="803">
        <f>IF(D27="","",VLOOKUP(B27,Data!$B$5:$L$439,11,FALSE))</f>
        <v>4347.5600000000004</v>
      </c>
      <c r="G27" s="804">
        <f t="shared" si="0"/>
        <v>4347.5600000000004</v>
      </c>
      <c r="H27" s="805" t="str">
        <f>IF(D27="","",VLOOKUP(B27,Data!$B$5:$D$439,3,FALSE))</f>
        <v>C/T</v>
      </c>
      <c r="I27" s="806" t="str">
        <f>IF(D27="","",VLOOKUP(B27,Data!$B$5:$M$439,12,FALSE))</f>
        <v>Indonesia</v>
      </c>
      <c r="J27" s="622" t="s">
        <v>1071</v>
      </c>
      <c r="K27" s="808">
        <f>IF(D27="","",VLOOKUP(B27,Data!$B$5:$E$439,4,FALSE)*D27)</f>
        <v>318</v>
      </c>
      <c r="L27" s="809">
        <f>IF(D27="","",VLOOKUP(B27,Data!$B$5:$F$439,5,FALSE)*D27)</f>
        <v>282</v>
      </c>
      <c r="M27" s="804"/>
      <c r="N27" s="810"/>
      <c r="O27" s="811"/>
      <c r="P27" s="812"/>
      <c r="Q27" s="812"/>
      <c r="R27" s="811"/>
      <c r="S27" s="811"/>
      <c r="T27" s="811"/>
      <c r="U27" s="813">
        <f>IF(D27="","",VLOOKUP(B27,Data!$B$5:$J$439,9,FALSE)*D27)</f>
        <v>1.806</v>
      </c>
      <c r="V27" s="813">
        <f>IF(D27="","",VLOOKUP(B27,Data!$B$5:$J$439,9,FALSE)*D27)</f>
        <v>1.806</v>
      </c>
      <c r="W27" s="708"/>
      <c r="X27" s="708"/>
      <c r="Y27" s="708"/>
      <c r="Z27" s="708"/>
    </row>
    <row r="28" spans="1:26" s="814" customFormat="1" ht="20" customHeight="1">
      <c r="A28" s="909"/>
      <c r="B28" s="878"/>
      <c r="C28" s="800" t="str">
        <f>IF(D28="","",VLOOKUP(B28,Data!$B$5:$L$439,2,FALSE))</f>
        <v/>
      </c>
      <c r="D28" s="910"/>
      <c r="E28" s="816"/>
      <c r="F28" s="803" t="str">
        <f>IF(D28="","",VLOOKUP(B28,Data!$B$5:$L$439,11,FALSE))</f>
        <v/>
      </c>
      <c r="G28" s="804" t="str">
        <f t="shared" si="0"/>
        <v>-</v>
      </c>
      <c r="H28" s="805" t="str">
        <f>IF(D28="","",VLOOKUP(B28,Data!$B$5:$D$439,3,FALSE))</f>
        <v/>
      </c>
      <c r="I28" s="806" t="str">
        <f>IF(D28="","",VLOOKUP(B28,Data!$B$5:$M$439,12,FALSE))</f>
        <v/>
      </c>
      <c r="J28" s="622"/>
      <c r="K28" s="808" t="str">
        <f>IF(D28="","",VLOOKUP(B28,Data!$B$5:$E$439,4,FALSE)*D28)</f>
        <v/>
      </c>
      <c r="L28" s="809" t="str">
        <f>IF(D28="","",VLOOKUP(B28,Data!$B$5:$F$439,5,FALSE)*D28)</f>
        <v/>
      </c>
      <c r="M28" s="804"/>
      <c r="N28" s="810"/>
      <c r="O28" s="811"/>
      <c r="P28" s="812"/>
      <c r="Q28" s="812"/>
      <c r="R28" s="811"/>
      <c r="S28" s="811"/>
      <c r="T28" s="811"/>
      <c r="U28" s="813" t="str">
        <f>IF(D28="","",VLOOKUP(B28,Data!$B$5:$J$439,9,FALSE)*D28)</f>
        <v/>
      </c>
      <c r="V28" s="813" t="str">
        <f>IF(D28="","",VLOOKUP(B28,Data!$B$5:$J$439,9,FALSE)*D28)</f>
        <v/>
      </c>
      <c r="W28" s="708"/>
      <c r="X28" s="708"/>
      <c r="Y28" s="708"/>
      <c r="Z28" s="708"/>
    </row>
    <row r="29" spans="1:26" s="814" customFormat="1" ht="23" customHeight="1">
      <c r="A29" s="798"/>
      <c r="B29" s="819"/>
      <c r="C29" s="809" t="str">
        <f>IF(D29="","",VLOOKUP(B29,Data!$B$5:$L$439,2,FALSE))</f>
        <v/>
      </c>
      <c r="D29" s="818"/>
      <c r="E29" s="889"/>
      <c r="F29" s="821"/>
      <c r="G29" s="821"/>
      <c r="H29" s="821"/>
      <c r="I29" s="820"/>
      <c r="J29" s="820"/>
      <c r="K29" s="821"/>
      <c r="L29" s="821"/>
      <c r="M29" s="821"/>
      <c r="N29" s="822"/>
      <c r="O29" s="823"/>
      <c r="P29" s="824"/>
      <c r="Q29" s="823"/>
      <c r="R29" s="823"/>
      <c r="S29" s="824"/>
      <c r="T29" s="825"/>
      <c r="U29" s="824"/>
      <c r="V29" s="826"/>
      <c r="Y29" s="708"/>
    </row>
    <row r="30" spans="1:26" s="814" customFormat="1" ht="22" customHeight="1">
      <c r="A30" s="798"/>
      <c r="B30" s="1066"/>
      <c r="C30" s="1067"/>
      <c r="D30" s="827">
        <f>SUM(D18:D28)</f>
        <v>97</v>
      </c>
      <c r="E30" s="895"/>
      <c r="F30" s="896"/>
      <c r="G30" s="829">
        <f>SUM(G18:G29)</f>
        <v>244506.47</v>
      </c>
      <c r="H30" s="897"/>
      <c r="I30" s="897"/>
      <c r="J30" s="897"/>
      <c r="K30" s="829">
        <f>SUM(K18:K28)</f>
        <v>25953</v>
      </c>
      <c r="L30" s="829">
        <f>SUM(L18:L28)</f>
        <v>23322</v>
      </c>
      <c r="M30" s="896"/>
      <c r="N30" s="896"/>
      <c r="O30" s="896">
        <f>SUM(O16:O29)</f>
        <v>0</v>
      </c>
      <c r="P30" s="896"/>
      <c r="Q30" s="896"/>
      <c r="R30" s="896"/>
      <c r="S30" s="896"/>
      <c r="T30" s="896"/>
      <c r="U30" s="896"/>
      <c r="V30" s="830">
        <f>SUM(V18:V28)</f>
        <v>144.648</v>
      </c>
      <c r="Y30" s="708"/>
    </row>
    <row r="31" spans="1:26" ht="20" customHeight="1">
      <c r="A31" s="798"/>
      <c r="B31" s="1068"/>
      <c r="C31" s="1069"/>
      <c r="D31" s="831"/>
      <c r="E31" s="754"/>
      <c r="F31" s="832" t="s">
        <v>534</v>
      </c>
      <c r="G31" s="758"/>
      <c r="H31" s="833"/>
      <c r="I31" s="833"/>
      <c r="J31" s="833"/>
      <c r="K31" s="834"/>
      <c r="L31" s="758"/>
      <c r="M31" s="756"/>
      <c r="N31" s="755"/>
      <c r="O31" s="755"/>
      <c r="P31" s="755"/>
      <c r="Q31" s="755"/>
      <c r="R31" s="755"/>
      <c r="S31" s="755"/>
      <c r="T31" s="756"/>
      <c r="U31" s="756"/>
      <c r="V31" s="760"/>
    </row>
    <row r="32" spans="1:26" ht="13">
      <c r="A32" s="721" t="s">
        <v>527</v>
      </c>
      <c r="B32" s="722"/>
      <c r="C32" s="835"/>
      <c r="D32" s="836" t="s">
        <v>82</v>
      </c>
      <c r="E32" s="744"/>
      <c r="F32" s="725" t="s">
        <v>83</v>
      </c>
      <c r="G32" s="837"/>
      <c r="H32" s="772" t="s">
        <v>84</v>
      </c>
      <c r="I32" s="838"/>
      <c r="J32" s="743" t="s">
        <v>85</v>
      </c>
      <c r="K32" s="743"/>
      <c r="L32" s="1070" t="s">
        <v>86</v>
      </c>
      <c r="M32" s="1071"/>
      <c r="N32" s="1071"/>
      <c r="O32" s="1071"/>
      <c r="P32" s="1071"/>
      <c r="Q32" s="1071"/>
      <c r="R32" s="1071"/>
      <c r="S32" s="1071"/>
      <c r="T32" s="1071"/>
      <c r="U32" s="1071"/>
      <c r="V32" s="1072"/>
    </row>
    <row r="33" spans="1:22" ht="13">
      <c r="A33" s="731" t="s">
        <v>528</v>
      </c>
      <c r="C33" s="839"/>
      <c r="D33" s="709" t="s">
        <v>88</v>
      </c>
      <c r="F33" s="1073"/>
      <c r="G33" s="1074"/>
      <c r="H33" s="731" t="s">
        <v>89</v>
      </c>
      <c r="I33" s="840"/>
      <c r="J33" s="746" t="s">
        <v>90</v>
      </c>
      <c r="K33" s="746"/>
      <c r="L33" s="741"/>
      <c r="V33" s="747"/>
    </row>
    <row r="34" spans="1:22">
      <c r="A34" s="731" t="s">
        <v>529</v>
      </c>
      <c r="C34" s="732"/>
      <c r="F34" s="1073"/>
      <c r="G34" s="1074"/>
      <c r="H34" s="731"/>
      <c r="I34" s="840"/>
      <c r="J34" s="746" t="s">
        <v>94</v>
      </c>
      <c r="K34" s="746"/>
      <c r="L34" s="741"/>
      <c r="V34" s="747"/>
    </row>
    <row r="35" spans="1:22">
      <c r="A35" s="754"/>
      <c r="B35" s="755"/>
      <c r="C35" s="841"/>
      <c r="D35" s="709" t="s">
        <v>95</v>
      </c>
      <c r="F35" s="842"/>
      <c r="G35" s="843"/>
      <c r="H35" s="731" t="s">
        <v>96</v>
      </c>
      <c r="I35" s="840"/>
      <c r="J35" s="746"/>
      <c r="K35" s="746"/>
      <c r="L35" s="741"/>
      <c r="V35" s="747"/>
    </row>
    <row r="36" spans="1:22" ht="13">
      <c r="A36" s="721" t="s">
        <v>97</v>
      </c>
      <c r="B36" s="744"/>
      <c r="C36" s="723"/>
      <c r="D36" s="709" t="s">
        <v>98</v>
      </c>
      <c r="F36" s="844" t="s">
        <v>99</v>
      </c>
      <c r="G36" s="845"/>
      <c r="H36" s="731" t="s">
        <v>89</v>
      </c>
      <c r="I36" s="840"/>
      <c r="J36" s="746" t="s">
        <v>100</v>
      </c>
      <c r="K36" s="746"/>
      <c r="L36" s="741"/>
      <c r="V36" s="747"/>
    </row>
    <row r="37" spans="1:22" ht="13">
      <c r="A37" s="731" t="s">
        <v>552</v>
      </c>
      <c r="C37" s="732"/>
      <c r="D37" s="709" t="s">
        <v>101</v>
      </c>
      <c r="F37" s="846"/>
      <c r="G37" s="847"/>
      <c r="H37" s="731" t="s">
        <v>102</v>
      </c>
      <c r="I37" s="840"/>
      <c r="J37" s="746" t="s">
        <v>530</v>
      </c>
      <c r="K37" s="746"/>
      <c r="L37" s="1075" t="s">
        <v>104</v>
      </c>
      <c r="M37" s="1076"/>
      <c r="N37" s="1076"/>
      <c r="O37" s="1076"/>
      <c r="P37" s="1076"/>
      <c r="Q37" s="1076"/>
      <c r="R37" s="1076"/>
      <c r="S37" s="1076"/>
      <c r="T37" s="1076"/>
      <c r="U37" s="1076"/>
      <c r="V37" s="1077"/>
    </row>
    <row r="38" spans="1:22">
      <c r="A38" s="754"/>
      <c r="B38" s="755"/>
      <c r="C38" s="756"/>
      <c r="D38" s="848"/>
      <c r="E38" s="755"/>
      <c r="F38" s="1046" t="s">
        <v>1078</v>
      </c>
      <c r="G38" s="1047"/>
      <c r="H38" s="1046" t="s">
        <v>1077</v>
      </c>
      <c r="I38" s="1047"/>
      <c r="J38" s="759" t="s">
        <v>105</v>
      </c>
      <c r="K38" s="759"/>
      <c r="L38" s="1062" t="s">
        <v>106</v>
      </c>
      <c r="M38" s="1063"/>
      <c r="N38" s="1063"/>
      <c r="O38" s="1063"/>
      <c r="P38" s="1063"/>
      <c r="Q38" s="1063"/>
      <c r="R38" s="1063"/>
      <c r="S38" s="1063"/>
      <c r="T38" s="1063"/>
      <c r="U38" s="1063"/>
      <c r="V38" s="1064"/>
    </row>
    <row r="44" spans="1:22" ht="23.25" customHeight="1">
      <c r="A44" s="849" t="s">
        <v>947</v>
      </c>
      <c r="B44" s="710"/>
      <c r="C44" s="849" t="s">
        <v>603</v>
      </c>
      <c r="D44" s="708"/>
      <c r="F44" s="849" t="s">
        <v>941</v>
      </c>
      <c r="H44" s="849" t="s">
        <v>603</v>
      </c>
    </row>
    <row r="45" spans="1:22" ht="20">
      <c r="A45" s="849" t="s">
        <v>948</v>
      </c>
      <c r="B45" s="710"/>
      <c r="C45" s="849" t="s">
        <v>952</v>
      </c>
      <c r="D45" s="708"/>
      <c r="F45" s="849" t="s">
        <v>942</v>
      </c>
      <c r="H45" s="849" t="s">
        <v>952</v>
      </c>
    </row>
    <row r="46" spans="1:22" ht="20">
      <c r="A46" s="849" t="s">
        <v>949</v>
      </c>
      <c r="B46" s="710"/>
      <c r="C46" s="849" t="s">
        <v>952</v>
      </c>
      <c r="D46" s="708"/>
      <c r="F46" s="849" t="s">
        <v>943</v>
      </c>
      <c r="H46" s="849" t="s">
        <v>603</v>
      </c>
    </row>
    <row r="47" spans="1:22" ht="17.75" customHeight="1">
      <c r="A47" s="849" t="s">
        <v>950</v>
      </c>
      <c r="B47" s="710"/>
      <c r="C47" s="849" t="s">
        <v>603</v>
      </c>
      <c r="D47" s="708"/>
      <c r="F47" s="849" t="s">
        <v>944</v>
      </c>
      <c r="H47" s="849" t="s">
        <v>603</v>
      </c>
    </row>
    <row r="48" spans="1:22" ht="17.75" customHeight="1">
      <c r="A48" s="849" t="s">
        <v>951</v>
      </c>
      <c r="B48" s="710"/>
      <c r="C48" s="849" t="s">
        <v>603</v>
      </c>
      <c r="D48" s="708"/>
      <c r="F48" s="849" t="s">
        <v>946</v>
      </c>
      <c r="H48" s="849" t="s">
        <v>603</v>
      </c>
    </row>
    <row r="49" spans="6:8" ht="17.75" customHeight="1">
      <c r="F49" s="849" t="s">
        <v>945</v>
      </c>
      <c r="H49" s="849" t="s">
        <v>603</v>
      </c>
    </row>
    <row r="50" spans="6:8" ht="17.75" customHeight="1"/>
    <row r="51" spans="6:8" ht="17.75" customHeight="1"/>
  </sheetData>
  <mergeCells count="10">
    <mergeCell ref="F38:G38"/>
    <mergeCell ref="H38:I38"/>
    <mergeCell ref="L38:V38"/>
    <mergeCell ref="Q1:T1"/>
    <mergeCell ref="N2:Q2"/>
    <mergeCell ref="B30:C31"/>
    <mergeCell ref="L32:V32"/>
    <mergeCell ref="F33:G33"/>
    <mergeCell ref="F34:G34"/>
    <mergeCell ref="L37:V37"/>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Z51"/>
  <sheetViews>
    <sheetView topLeftCell="A19" zoomScale="85" zoomScaleNormal="85" zoomScaleSheetLayoutView="115" workbookViewId="0">
      <selection activeCell="E26" sqref="E26"/>
    </sheetView>
  </sheetViews>
  <sheetFormatPr defaultColWidth="9.1796875" defaultRowHeight="12.5"/>
  <cols>
    <col min="1" max="1" width="6.54296875"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11"/>
      <c r="I10" s="912"/>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09"/>
      <c r="B18" s="876" t="s">
        <v>1049</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09">
        <v>1</v>
      </c>
      <c r="B19" s="878" t="s">
        <v>495</v>
      </c>
      <c r="C19" s="800" t="e">
        <f>IF(D19="","",VLOOKUP(B19,Data!$B$5:$L$439,2,FALSE))</f>
        <v>#N/A</v>
      </c>
      <c r="D19" s="910">
        <v>2</v>
      </c>
      <c r="E19" s="817" t="s">
        <v>999</v>
      </c>
      <c r="F19" s="803" t="e">
        <f>IF(D19="","",VLOOKUP(B19,Data!$B$5:$L$439,11,FALSE))</f>
        <v>#N/A</v>
      </c>
      <c r="G19" s="804" t="e">
        <f t="shared" ref="G19:G27" si="0">IF(D19&gt;0,D19*F19,"-")</f>
        <v>#N/A</v>
      </c>
      <c r="H19" s="805" t="e">
        <f>IF(D19="","",VLOOKUP(B19,Data!$B$5:$D$439,3,FALSE))</f>
        <v>#N/A</v>
      </c>
      <c r="I19" s="806" t="e">
        <f>IF(D19="","",VLOOKUP(B19,Data!$B$5:$M$439,12,FALSE))</f>
        <v>#N/A</v>
      </c>
      <c r="J19" s="807" t="s">
        <v>1050</v>
      </c>
      <c r="K19" s="808" t="e">
        <f>IF(D19="","",VLOOKUP(B19,Data!$B$5:$E$439,4,FALSE)*D19)</f>
        <v>#N/A</v>
      </c>
      <c r="L19" s="809" t="e">
        <f>IF(D19="","",VLOOKUP(B19,Data!$B$5:$F$439,5,FALSE)*D19)</f>
        <v>#N/A</v>
      </c>
      <c r="M19" s="804"/>
      <c r="N19" s="810"/>
      <c r="O19" s="811"/>
      <c r="P19" s="812"/>
      <c r="Q19" s="812"/>
      <c r="R19" s="811"/>
      <c r="S19" s="811"/>
      <c r="T19" s="811"/>
      <c r="U19" s="813" t="e">
        <f>IF(D19="","",VLOOKUP(B19,Data!$B$5:$J$439,9,FALSE)*D19)</f>
        <v>#N/A</v>
      </c>
      <c r="V19" s="813" t="e">
        <f>IF(D19="","",VLOOKUP(B19,Data!$B$5:$J$439,9,FALSE)*D19)</f>
        <v>#N/A</v>
      </c>
      <c r="W19" s="708"/>
      <c r="X19" s="708"/>
      <c r="Y19" s="708"/>
      <c r="Z19" s="708"/>
    </row>
    <row r="20" spans="1:26" s="814" customFormat="1" ht="20" customHeight="1">
      <c r="A20" s="909"/>
      <c r="B20" s="876" t="s">
        <v>1070</v>
      </c>
      <c r="C20" s="800" t="str">
        <f>IF(D20="","",VLOOKUP(B20,Data!$B$5:$L$439,2,FALSE))</f>
        <v/>
      </c>
      <c r="D20" s="910"/>
      <c r="E20" s="816"/>
      <c r="F20" s="803" t="str">
        <f>IF(D20="","",VLOOKUP(B20,Data!$B$5:$L$439,11,FALSE))</f>
        <v/>
      </c>
      <c r="G20" s="804" t="str">
        <f t="shared" si="0"/>
        <v>-</v>
      </c>
      <c r="H20" s="805" t="str">
        <f>IF(D20="","",VLOOKUP(B20,Data!$B$5:$D$439,3,FALSE))</f>
        <v/>
      </c>
      <c r="I20" s="806" t="str">
        <f>IF(D20="","",VLOOKUP(B20,Data!$B$5:$M$439,12,FALSE))</f>
        <v/>
      </c>
      <c r="J20" s="807"/>
      <c r="K20" s="808" t="str">
        <f>IF(D20="","",VLOOKUP(B20,Data!$B$5:$E$439,4,FALSE)*D20)</f>
        <v/>
      </c>
      <c r="L20" s="809" t="str">
        <f>IF(D20="","",VLOOKUP(B20,Data!$B$5:$F$439,5,FALSE)*D20)</f>
        <v/>
      </c>
      <c r="M20" s="804"/>
      <c r="N20" s="810"/>
      <c r="O20" s="811"/>
      <c r="P20" s="812"/>
      <c r="Q20" s="812"/>
      <c r="R20" s="811"/>
      <c r="S20" s="811"/>
      <c r="T20" s="811"/>
      <c r="U20" s="813" t="str">
        <f>IF(D20="","",VLOOKUP(B20,Data!$B$5:$J$439,9,FALSE)*D20)</f>
        <v/>
      </c>
      <c r="V20" s="813" t="str">
        <f>IF(D20="","",VLOOKUP(B20,Data!$B$5:$J$439,9,FALSE)*D20)</f>
        <v/>
      </c>
      <c r="W20" s="708"/>
      <c r="X20" s="708"/>
      <c r="Y20" s="708"/>
      <c r="Z20" s="708"/>
    </row>
    <row r="21" spans="1:26" s="814" customFormat="1" ht="20" customHeight="1">
      <c r="A21" s="909">
        <v>2</v>
      </c>
      <c r="B21" s="878" t="s">
        <v>354</v>
      </c>
      <c r="C21" s="800" t="str">
        <f>IF(D21="","",VLOOKUP(B21,Data!$B$5:$L$439,2,FALSE))</f>
        <v>VFV5540</v>
      </c>
      <c r="D21" s="910">
        <v>1</v>
      </c>
      <c r="E21" s="817" t="s">
        <v>999</v>
      </c>
      <c r="F21" s="803">
        <f>IF(D21="","",VLOOKUP(B21,Data!$B$5:$L$439,11,FALSE))</f>
        <v>4274.5</v>
      </c>
      <c r="G21" s="804">
        <f t="shared" si="0"/>
        <v>4274.5</v>
      </c>
      <c r="H21" s="805" t="str">
        <f>IF(D21="","",VLOOKUP(B21,Data!$B$5:$D$439,3,FALSE))</f>
        <v>C/T</v>
      </c>
      <c r="I21" s="806" t="str">
        <f>IF(D21="","",VLOOKUP(B21,Data!$B$5:$M$439,12,FALSE))</f>
        <v>Indonesia</v>
      </c>
      <c r="J21" s="807" t="s">
        <v>1071</v>
      </c>
      <c r="K21" s="808">
        <f>IF(D21="","",VLOOKUP(B21,Data!$B$5:$E$439,4,FALSE)*D21)</f>
        <v>305</v>
      </c>
      <c r="L21" s="809">
        <f>IF(D21="","",VLOOKUP(B21,Data!$B$5:$F$439,5,FALSE)*D21)</f>
        <v>262</v>
      </c>
      <c r="M21" s="804"/>
      <c r="N21" s="810"/>
      <c r="O21" s="811"/>
      <c r="P21" s="812"/>
      <c r="Q21" s="812"/>
      <c r="R21" s="811"/>
      <c r="S21" s="811"/>
      <c r="T21" s="811"/>
      <c r="U21" s="813">
        <f>IF(D21="","",VLOOKUP(B21,Data!$B$5:$J$439,9,FALSE)*D21)</f>
        <v>1.534</v>
      </c>
      <c r="V21" s="813">
        <f>IF(D21="","",VLOOKUP(B21,Data!$B$5:$J$439,9,FALSE)*D21)</f>
        <v>1.534</v>
      </c>
      <c r="W21" s="708"/>
      <c r="X21" s="708"/>
      <c r="Y21" s="708"/>
      <c r="Z21" s="708"/>
    </row>
    <row r="22" spans="1:26" s="814" customFormat="1" ht="20" customHeight="1">
      <c r="A22" s="909">
        <v>3</v>
      </c>
      <c r="B22" s="878" t="s">
        <v>387</v>
      </c>
      <c r="C22" s="800" t="str">
        <f>IF(D22="","",VLOOKUP(B22,Data!$B$5:$L$439,2,FALSE))</f>
        <v>VFV5560</v>
      </c>
      <c r="D22" s="910">
        <v>11</v>
      </c>
      <c r="E22" s="816"/>
      <c r="F22" s="803">
        <f>IF(D22="","",VLOOKUP(B22,Data!$B$5:$L$439,11,FALSE))</f>
        <v>4224.12</v>
      </c>
      <c r="G22" s="804">
        <f t="shared" si="0"/>
        <v>46465.32</v>
      </c>
      <c r="H22" s="805" t="str">
        <f>IF(D22="","",VLOOKUP(B22,Data!$B$5:$D$439,3,FALSE))</f>
        <v>C/T</v>
      </c>
      <c r="I22" s="806" t="str">
        <f>IF(D22="","",VLOOKUP(B22,Data!$B$5:$M$439,12,FALSE))</f>
        <v>Indonesia</v>
      </c>
      <c r="J22" s="807" t="s">
        <v>1071</v>
      </c>
      <c r="K22" s="808">
        <f>IF(D22="","",VLOOKUP(B22,Data!$B$5:$E$439,4,FALSE)*D22)</f>
        <v>3256</v>
      </c>
      <c r="L22" s="809">
        <f>IF(D22="","",VLOOKUP(B22,Data!$B$5:$F$439,5,FALSE)*D22)</f>
        <v>2860</v>
      </c>
      <c r="M22" s="804"/>
      <c r="N22" s="810"/>
      <c r="O22" s="811"/>
      <c r="P22" s="812"/>
      <c r="Q22" s="812"/>
      <c r="R22" s="811"/>
      <c r="S22" s="811"/>
      <c r="T22" s="811"/>
      <c r="U22" s="813">
        <f>IF(D22="","",VLOOKUP(B22,Data!$B$5:$J$439,9,FALSE)*D22)</f>
        <v>16.873999999999999</v>
      </c>
      <c r="V22" s="813">
        <f>IF(D22="","",VLOOKUP(B22,Data!$B$5:$J$439,9,FALSE)*D22)</f>
        <v>16.873999999999999</v>
      </c>
      <c r="W22" s="708"/>
      <c r="X22" s="708"/>
      <c r="Y22" s="708"/>
      <c r="Z22" s="708"/>
    </row>
    <row r="23" spans="1:26" s="814" customFormat="1" ht="20" customHeight="1">
      <c r="A23" s="909">
        <v>4</v>
      </c>
      <c r="B23" s="878" t="s">
        <v>389</v>
      </c>
      <c r="C23" s="800" t="str">
        <f>IF(D23="","",VLOOKUP(B23,Data!$B$5:$L$439,2,FALSE))</f>
        <v>VFV5570</v>
      </c>
      <c r="D23" s="910">
        <v>3</v>
      </c>
      <c r="E23" s="816" t="s">
        <v>1057</v>
      </c>
      <c r="F23" s="803">
        <f>IF(D23="","",VLOOKUP(B23,Data!$B$5:$L$439,11,FALSE))</f>
        <v>4224.12</v>
      </c>
      <c r="G23" s="804">
        <f t="shared" si="0"/>
        <v>12672.36</v>
      </c>
      <c r="H23" s="805" t="str">
        <f>IF(D23="","",VLOOKUP(B23,Data!$B$5:$D$439,3,FALSE))</f>
        <v>C/T</v>
      </c>
      <c r="I23" s="806" t="str">
        <f>IF(D23="","",VLOOKUP(B23,Data!$B$5:$M$439,12,FALSE))</f>
        <v>Indonesia</v>
      </c>
      <c r="J23" s="807" t="s">
        <v>1071</v>
      </c>
      <c r="K23" s="808">
        <f>IF(D23="","",VLOOKUP(B23,Data!$B$5:$E$439,4,FALSE)*D23)</f>
        <v>888</v>
      </c>
      <c r="L23" s="809">
        <f>IF(D23="","",VLOOKUP(B23,Data!$B$5:$F$439,5,FALSE)*D23)</f>
        <v>780</v>
      </c>
      <c r="M23" s="804"/>
      <c r="N23" s="810"/>
      <c r="O23" s="811"/>
      <c r="P23" s="812"/>
      <c r="Q23" s="812"/>
      <c r="R23" s="811"/>
      <c r="S23" s="811"/>
      <c r="T23" s="811"/>
      <c r="U23" s="813">
        <f>IF(D23="","",VLOOKUP(B23,Data!$B$5:$J$439,9,FALSE)*D23)</f>
        <v>4.6020000000000003</v>
      </c>
      <c r="V23" s="813">
        <f>IF(D23="","",VLOOKUP(B23,Data!$B$5:$J$439,9,FALSE)*D23)</f>
        <v>4.6020000000000003</v>
      </c>
      <c r="W23" s="708"/>
      <c r="X23" s="708"/>
      <c r="Y23" s="708"/>
      <c r="Z23" s="708"/>
    </row>
    <row r="24" spans="1:26" s="814" customFormat="1" ht="20" customHeight="1">
      <c r="A24" s="909">
        <v>5</v>
      </c>
      <c r="B24" s="878" t="s">
        <v>398</v>
      </c>
      <c r="C24" s="800" t="str">
        <f>IF(D24="","",VLOOKUP(B24,Data!$B$5:$L$439,2,FALSE))</f>
        <v>VFV5580</v>
      </c>
      <c r="D24" s="910">
        <v>1</v>
      </c>
      <c r="E24" s="816"/>
      <c r="F24" s="803">
        <f>IF(D24="","",VLOOKUP(B24,Data!$B$5:$L$439,11,FALSE))</f>
        <v>4347.66</v>
      </c>
      <c r="G24" s="804">
        <f t="shared" si="0"/>
        <v>4347.66</v>
      </c>
      <c r="H24" s="805" t="str">
        <f>IF(D24="","",VLOOKUP(B24,Data!$B$5:$D$439,3,FALSE))</f>
        <v>C/T</v>
      </c>
      <c r="I24" s="806" t="str">
        <f>IF(D24="","",VLOOKUP(B24,Data!$B$5:$M$439,12,FALSE))</f>
        <v>Indonesia</v>
      </c>
      <c r="J24" s="807" t="s">
        <v>1071</v>
      </c>
      <c r="K24" s="808">
        <f>IF(D24="","",VLOOKUP(B24,Data!$B$5:$E$439,4,FALSE)*D24)</f>
        <v>318</v>
      </c>
      <c r="L24" s="809">
        <f>IF(D24="","",VLOOKUP(B24,Data!$B$5:$F$439,5,FALSE)*D24)</f>
        <v>282</v>
      </c>
      <c r="M24" s="804"/>
      <c r="N24" s="810"/>
      <c r="O24" s="811"/>
      <c r="P24" s="812"/>
      <c r="Q24" s="812"/>
      <c r="R24" s="811"/>
      <c r="S24" s="811"/>
      <c r="T24" s="811"/>
      <c r="U24" s="813">
        <f>IF(D24="","",VLOOKUP(B24,Data!$B$5:$J$439,9,FALSE)*D24)</f>
        <v>1.806</v>
      </c>
      <c r="V24" s="813">
        <f>IF(D24="","",VLOOKUP(B24,Data!$B$5:$J$439,9,FALSE)*D24)</f>
        <v>1.806</v>
      </c>
      <c r="W24" s="708"/>
      <c r="X24" s="708"/>
      <c r="Y24" s="708"/>
      <c r="Z24" s="708"/>
    </row>
    <row r="25" spans="1:26" s="814" customFormat="1" ht="20" customHeight="1">
      <c r="A25" s="909">
        <v>6</v>
      </c>
      <c r="B25" s="878" t="s">
        <v>661</v>
      </c>
      <c r="C25" s="800" t="str">
        <f>IF(D25="","",VLOOKUP(B25,Data!$B$5:$L$439,2,FALSE))</f>
        <v>VAN1290</v>
      </c>
      <c r="D25" s="910">
        <v>5</v>
      </c>
      <c r="E25" s="816"/>
      <c r="F25" s="803">
        <f>IF(D25="","",VLOOKUP(B25,Data!$B$5:$L$439,11,FALSE))</f>
        <v>2162.66</v>
      </c>
      <c r="G25" s="804">
        <f t="shared" si="0"/>
        <v>10813.3</v>
      </c>
      <c r="H25" s="805" t="str">
        <f>IF(D25="","",VLOOKUP(B25,Data!$B$5:$D$439,3,FALSE))</f>
        <v>C/T</v>
      </c>
      <c r="I25" s="806" t="str">
        <f>IF(D25="","",VLOOKUP(B25,Data!$B$5:$M$439,12,FALSE))</f>
        <v>Indonesia</v>
      </c>
      <c r="J25" s="807" t="s">
        <v>1071</v>
      </c>
      <c r="K25" s="808">
        <f>IF(D25="","",VLOOKUP(B25,Data!$B$5:$E$439,4,FALSE)*D25)</f>
        <v>1310</v>
      </c>
      <c r="L25" s="809">
        <f>IF(D25="","",VLOOKUP(B25,Data!$B$5:$F$439,5,FALSE)*D25)</f>
        <v>1185</v>
      </c>
      <c r="M25" s="804"/>
      <c r="N25" s="810"/>
      <c r="O25" s="811"/>
      <c r="P25" s="812"/>
      <c r="Q25" s="812"/>
      <c r="R25" s="811"/>
      <c r="S25" s="811"/>
      <c r="T25" s="811"/>
      <c r="U25" s="813">
        <f>IF(D25="","",VLOOKUP(B25,Data!$B$5:$J$439,9,FALSE)*D25)</f>
        <v>7.4399999999999995</v>
      </c>
      <c r="V25" s="813">
        <f>IF(D25="","",VLOOKUP(B25,Data!$B$5:$J$439,9,FALSE)*D25)</f>
        <v>7.4399999999999995</v>
      </c>
      <c r="W25" s="708"/>
      <c r="X25" s="708"/>
      <c r="Y25" s="708"/>
      <c r="Z25" s="708"/>
    </row>
    <row r="26" spans="1:26" s="814" customFormat="1" ht="20" customHeight="1">
      <c r="A26" s="909">
        <v>7</v>
      </c>
      <c r="B26" s="878" t="s">
        <v>660</v>
      </c>
      <c r="C26" s="800" t="str">
        <f>IF(D26="","",VLOOKUP(B26,Data!$B$5:$L$439,2,FALSE))</f>
        <v>VAN1280</v>
      </c>
      <c r="D26" s="910">
        <v>18</v>
      </c>
      <c r="E26" s="816"/>
      <c r="F26" s="803">
        <f>IF(D26="","",VLOOKUP(B26,Data!$B$5:$L$439,11,FALSE))</f>
        <v>2162.66</v>
      </c>
      <c r="G26" s="804">
        <f t="shared" si="0"/>
        <v>38927.879999999997</v>
      </c>
      <c r="H26" s="805" t="str">
        <f>IF(D26="","",VLOOKUP(B26,Data!$B$5:$D$439,3,FALSE))</f>
        <v>C/T</v>
      </c>
      <c r="I26" s="806" t="str">
        <f>IF(D26="","",VLOOKUP(B26,Data!$B$5:$M$439,12,FALSE))</f>
        <v>Indonesia</v>
      </c>
      <c r="J26" s="807" t="s">
        <v>1071</v>
      </c>
      <c r="K26" s="808">
        <f>IF(D26="","",VLOOKUP(B26,Data!$B$5:$E$439,4,FALSE)*D26)</f>
        <v>4716</v>
      </c>
      <c r="L26" s="809">
        <f>IF(D26="","",VLOOKUP(B26,Data!$B$5:$F$439,5,FALSE)*D26)</f>
        <v>4266</v>
      </c>
      <c r="M26" s="804"/>
      <c r="N26" s="810"/>
      <c r="O26" s="811"/>
      <c r="P26" s="812"/>
      <c r="Q26" s="812"/>
      <c r="R26" s="811"/>
      <c r="S26" s="811"/>
      <c r="T26" s="811"/>
      <c r="U26" s="813">
        <f>IF(D26="","",VLOOKUP(B26,Data!$B$5:$J$439,9,FALSE)*D26)</f>
        <v>26.783999999999999</v>
      </c>
      <c r="V26" s="813">
        <f>IF(D26="","",VLOOKUP(B26,Data!$B$5:$J$439,9,FALSE)*D26)</f>
        <v>26.783999999999999</v>
      </c>
      <c r="W26" s="708"/>
      <c r="X26" s="708"/>
      <c r="Y26" s="708"/>
      <c r="Z26" s="708"/>
    </row>
    <row r="27" spans="1:26" s="917" customFormat="1" ht="20" customHeight="1">
      <c r="A27" s="909">
        <v>8</v>
      </c>
      <c r="B27" s="878" t="s">
        <v>933</v>
      </c>
      <c r="C27" s="800" t="s">
        <v>940</v>
      </c>
      <c r="D27" s="910">
        <v>3</v>
      </c>
      <c r="E27" s="915"/>
      <c r="F27" s="803">
        <f>IF(D27="","",VLOOKUP(B27,Data!$B$5:$L$439,11,FALSE))</f>
        <v>2539.81</v>
      </c>
      <c r="G27" s="804">
        <f t="shared" si="0"/>
        <v>7619.43</v>
      </c>
      <c r="H27" s="805" t="str">
        <f>IF(D27="","",VLOOKUP(B27,Data!$B$5:$D$439,3,FALSE))</f>
        <v>C/T</v>
      </c>
      <c r="I27" s="806" t="str">
        <f>IF(D27="","",VLOOKUP(B27,Data!$B$5:$M$439,12,FALSE))</f>
        <v>Indonesia</v>
      </c>
      <c r="J27" s="807" t="s">
        <v>1071</v>
      </c>
      <c r="K27" s="808">
        <f>IF(D27="","",VLOOKUP(B27,Data!$B$5:$E$439,4,FALSE)*D27)</f>
        <v>801</v>
      </c>
      <c r="L27" s="809">
        <f>IF(D27="","",VLOOKUP(B27,Data!$B$5:$F$439,5,FALSE)*D27)</f>
        <v>726</v>
      </c>
      <c r="M27" s="804"/>
      <c r="N27" s="810"/>
      <c r="O27" s="811"/>
      <c r="P27" s="812"/>
      <c r="Q27" s="812"/>
      <c r="R27" s="811"/>
      <c r="S27" s="811"/>
      <c r="T27" s="811"/>
      <c r="U27" s="813">
        <f>IF(D27="","",VLOOKUP(B27,Data!$B$5:$J$439,9,FALSE)*D27)</f>
        <v>4.4640000000000004</v>
      </c>
      <c r="V27" s="813">
        <f>IF(D27="","",VLOOKUP(B27,Data!$B$5:$J$439,9,FALSE)*D27)</f>
        <v>4.4640000000000004</v>
      </c>
      <c r="W27" s="916"/>
      <c r="X27" s="916"/>
      <c r="Y27" s="916"/>
      <c r="Z27" s="916"/>
    </row>
    <row r="28" spans="1:26" s="814" customFormat="1" ht="23" customHeight="1">
      <c r="A28" s="909"/>
      <c r="B28" s="878"/>
      <c r="C28" s="809" t="str">
        <f>IF(D28="","",VLOOKUP(B28,Data!$B$5:$L$439,2,FALSE))</f>
        <v/>
      </c>
      <c r="D28" s="910"/>
      <c r="E28" s="889"/>
      <c r="F28" s="821"/>
      <c r="G28" s="821"/>
      <c r="H28" s="821"/>
      <c r="I28" s="820"/>
      <c r="J28" s="807"/>
      <c r="K28" s="821"/>
      <c r="L28" s="821"/>
      <c r="M28" s="821"/>
      <c r="N28" s="822"/>
      <c r="O28" s="823"/>
      <c r="P28" s="824"/>
      <c r="Q28" s="823"/>
      <c r="R28" s="823"/>
      <c r="S28" s="824"/>
      <c r="T28" s="825"/>
      <c r="U28" s="824"/>
      <c r="V28" s="826"/>
      <c r="Y28" s="708"/>
    </row>
    <row r="29" spans="1:26" s="814" customFormat="1" ht="23" customHeight="1">
      <c r="A29" s="909"/>
      <c r="B29" s="878"/>
      <c r="C29" s="809" t="str">
        <f>IF(D29="","",VLOOKUP(B29,Data!$B$5:$L$439,2,FALSE))</f>
        <v/>
      </c>
      <c r="D29" s="910"/>
      <c r="E29" s="889"/>
      <c r="F29" s="821"/>
      <c r="G29" s="821"/>
      <c r="H29" s="821"/>
      <c r="I29" s="820"/>
      <c r="J29" s="807"/>
      <c r="K29" s="821"/>
      <c r="L29" s="821"/>
      <c r="M29" s="821"/>
      <c r="N29" s="822"/>
      <c r="O29" s="823"/>
      <c r="P29" s="824"/>
      <c r="Q29" s="823"/>
      <c r="R29" s="823"/>
      <c r="S29" s="824"/>
      <c r="T29" s="825"/>
      <c r="U29" s="824"/>
      <c r="V29" s="826"/>
      <c r="Y29" s="708"/>
    </row>
    <row r="30" spans="1:26" s="814" customFormat="1" ht="22" customHeight="1">
      <c r="A30" s="798"/>
      <c r="B30" s="1066"/>
      <c r="C30" s="1067"/>
      <c r="D30" s="827">
        <f>SUM(D18:D28)</f>
        <v>44</v>
      </c>
      <c r="E30" s="895"/>
      <c r="F30" s="896"/>
      <c r="G30" s="829" t="e">
        <f>SUM(G18:G29)</f>
        <v>#N/A</v>
      </c>
      <c r="H30" s="897"/>
      <c r="I30" s="897"/>
      <c r="J30" s="897"/>
      <c r="K30" s="829" t="e">
        <f>SUM(K18:K27)</f>
        <v>#N/A</v>
      </c>
      <c r="L30" s="829" t="e">
        <f>SUM(L18:L27)</f>
        <v>#N/A</v>
      </c>
      <c r="M30" s="896"/>
      <c r="N30" s="896"/>
      <c r="O30" s="896">
        <f>SUM(O16:O29)</f>
        <v>0</v>
      </c>
      <c r="P30" s="896"/>
      <c r="Q30" s="896"/>
      <c r="R30" s="896"/>
      <c r="S30" s="896"/>
      <c r="T30" s="896"/>
      <c r="U30" s="896"/>
      <c r="V30" s="830" t="e">
        <f>SUM(V18:V27)</f>
        <v>#N/A</v>
      </c>
      <c r="Y30" s="708"/>
    </row>
    <row r="31" spans="1:26" ht="20" customHeight="1">
      <c r="A31" s="798"/>
      <c r="B31" s="1068"/>
      <c r="C31" s="1069"/>
      <c r="D31" s="831"/>
      <c r="E31" s="754"/>
      <c r="F31" s="832" t="s">
        <v>534</v>
      </c>
      <c r="G31" s="758"/>
      <c r="H31" s="833"/>
      <c r="I31" s="833"/>
      <c r="J31" s="833"/>
      <c r="K31" s="834"/>
      <c r="L31" s="758"/>
      <c r="M31" s="756"/>
      <c r="N31" s="755"/>
      <c r="O31" s="755"/>
      <c r="P31" s="755"/>
      <c r="Q31" s="755"/>
      <c r="R31" s="755"/>
      <c r="S31" s="755"/>
      <c r="T31" s="756"/>
      <c r="U31" s="756"/>
      <c r="V31" s="760"/>
    </row>
    <row r="32" spans="1:26" ht="13">
      <c r="A32" s="721" t="s">
        <v>527</v>
      </c>
      <c r="B32" s="722"/>
      <c r="C32" s="835"/>
      <c r="D32" s="836" t="s">
        <v>82</v>
      </c>
      <c r="E32" s="744"/>
      <c r="F32" s="725" t="s">
        <v>83</v>
      </c>
      <c r="G32" s="837"/>
      <c r="H32" s="772" t="s">
        <v>84</v>
      </c>
      <c r="I32" s="838"/>
      <c r="J32" s="743" t="s">
        <v>85</v>
      </c>
      <c r="K32" s="743"/>
      <c r="L32" s="1070" t="s">
        <v>86</v>
      </c>
      <c r="M32" s="1071"/>
      <c r="N32" s="1071"/>
      <c r="O32" s="1071"/>
      <c r="P32" s="1071"/>
      <c r="Q32" s="1071"/>
      <c r="R32" s="1071"/>
      <c r="S32" s="1071"/>
      <c r="T32" s="1071"/>
      <c r="U32" s="1071"/>
      <c r="V32" s="1072"/>
    </row>
    <row r="33" spans="1:22" ht="13">
      <c r="A33" s="731" t="s">
        <v>528</v>
      </c>
      <c r="C33" s="839"/>
      <c r="D33" s="709" t="s">
        <v>88</v>
      </c>
      <c r="F33" s="1073"/>
      <c r="G33" s="1074"/>
      <c r="H33" s="731" t="s">
        <v>89</v>
      </c>
      <c r="I33" s="840"/>
      <c r="J33" s="746" t="s">
        <v>90</v>
      </c>
      <c r="K33" s="746"/>
      <c r="L33" s="741"/>
      <c r="V33" s="747"/>
    </row>
    <row r="34" spans="1:22">
      <c r="A34" s="731" t="s">
        <v>529</v>
      </c>
      <c r="C34" s="732"/>
      <c r="F34" s="1073"/>
      <c r="G34" s="1074"/>
      <c r="H34" s="731"/>
      <c r="I34" s="840"/>
      <c r="J34" s="746" t="s">
        <v>94</v>
      </c>
      <c r="K34" s="746"/>
      <c r="L34" s="741"/>
      <c r="V34" s="747"/>
    </row>
    <row r="35" spans="1:22">
      <c r="A35" s="754"/>
      <c r="B35" s="755"/>
      <c r="C35" s="841"/>
      <c r="D35" s="709" t="s">
        <v>95</v>
      </c>
      <c r="F35" s="842"/>
      <c r="G35" s="843"/>
      <c r="H35" s="731" t="s">
        <v>96</v>
      </c>
      <c r="I35" s="840"/>
      <c r="J35" s="746"/>
      <c r="K35" s="746"/>
      <c r="L35" s="741"/>
      <c r="V35" s="747"/>
    </row>
    <row r="36" spans="1:22" ht="13">
      <c r="A36" s="721" t="s">
        <v>97</v>
      </c>
      <c r="B36" s="744"/>
      <c r="C36" s="723"/>
      <c r="D36" s="709" t="s">
        <v>98</v>
      </c>
      <c r="F36" s="844" t="s">
        <v>99</v>
      </c>
      <c r="G36" s="845"/>
      <c r="H36" s="731" t="s">
        <v>89</v>
      </c>
      <c r="I36" s="840"/>
      <c r="J36" s="746" t="s">
        <v>100</v>
      </c>
      <c r="K36" s="746"/>
      <c r="L36" s="741"/>
      <c r="V36" s="747"/>
    </row>
    <row r="37" spans="1:22" ht="13">
      <c r="A37" s="731" t="s">
        <v>552</v>
      </c>
      <c r="C37" s="732"/>
      <c r="D37" s="709" t="s">
        <v>101</v>
      </c>
      <c r="F37" s="846"/>
      <c r="G37" s="847"/>
      <c r="H37" s="731" t="s">
        <v>102</v>
      </c>
      <c r="I37" s="840"/>
      <c r="J37" s="746" t="s">
        <v>530</v>
      </c>
      <c r="K37" s="746"/>
      <c r="L37" s="1075" t="s">
        <v>104</v>
      </c>
      <c r="M37" s="1076"/>
      <c r="N37" s="1076"/>
      <c r="O37" s="1076"/>
      <c r="P37" s="1076"/>
      <c r="Q37" s="1076"/>
      <c r="R37" s="1076"/>
      <c r="S37" s="1076"/>
      <c r="T37" s="1076"/>
      <c r="U37" s="1076"/>
      <c r="V37" s="1077"/>
    </row>
    <row r="38" spans="1:22">
      <c r="A38" s="754"/>
      <c r="B38" s="755"/>
      <c r="C38" s="756"/>
      <c r="D38" s="848"/>
      <c r="E38" s="755"/>
      <c r="F38" s="1046" t="s">
        <v>1079</v>
      </c>
      <c r="G38" s="1047"/>
      <c r="H38" s="1046" t="s">
        <v>1078</v>
      </c>
      <c r="I38" s="1047"/>
      <c r="J38" s="759" t="s">
        <v>105</v>
      </c>
      <c r="K38" s="759"/>
      <c r="L38" s="1062" t="s">
        <v>106</v>
      </c>
      <c r="M38" s="1063"/>
      <c r="N38" s="1063"/>
      <c r="O38" s="1063"/>
      <c r="P38" s="1063"/>
      <c r="Q38" s="1063"/>
      <c r="R38" s="1063"/>
      <c r="S38" s="1063"/>
      <c r="T38" s="1063"/>
      <c r="U38" s="1063"/>
      <c r="V38" s="1064"/>
    </row>
    <row r="44" spans="1:22" ht="23.25" customHeight="1">
      <c r="A44" s="849" t="s">
        <v>947</v>
      </c>
      <c r="B44" s="710"/>
      <c r="C44" s="849" t="s">
        <v>603</v>
      </c>
      <c r="D44" s="708"/>
      <c r="F44" s="849" t="s">
        <v>941</v>
      </c>
      <c r="H44" s="849" t="s">
        <v>603</v>
      </c>
    </row>
    <row r="45" spans="1:22" ht="20">
      <c r="A45" s="849" t="s">
        <v>948</v>
      </c>
      <c r="B45" s="710"/>
      <c r="C45" s="849" t="s">
        <v>952</v>
      </c>
      <c r="D45" s="708"/>
      <c r="F45" s="849" t="s">
        <v>942</v>
      </c>
      <c r="H45" s="849" t="s">
        <v>952</v>
      </c>
    </row>
    <row r="46" spans="1:22" ht="20">
      <c r="A46" s="849" t="s">
        <v>949</v>
      </c>
      <c r="B46" s="710"/>
      <c r="C46" s="849" t="s">
        <v>952</v>
      </c>
      <c r="D46" s="708"/>
      <c r="F46" s="849" t="s">
        <v>943</v>
      </c>
      <c r="H46" s="849" t="s">
        <v>603</v>
      </c>
    </row>
    <row r="47" spans="1:22" ht="17.75" customHeight="1">
      <c r="A47" s="849" t="s">
        <v>950</v>
      </c>
      <c r="B47" s="710"/>
      <c r="C47" s="849" t="s">
        <v>603</v>
      </c>
      <c r="D47" s="708"/>
      <c r="F47" s="849" t="s">
        <v>944</v>
      </c>
      <c r="H47" s="849" t="s">
        <v>603</v>
      </c>
    </row>
    <row r="48" spans="1:22" ht="17.75" customHeight="1">
      <c r="A48" s="849" t="s">
        <v>951</v>
      </c>
      <c r="B48" s="710"/>
      <c r="C48" s="849" t="s">
        <v>603</v>
      </c>
      <c r="D48" s="708"/>
      <c r="F48" s="849" t="s">
        <v>946</v>
      </c>
      <c r="H48" s="849" t="s">
        <v>603</v>
      </c>
    </row>
    <row r="49" spans="6:8" ht="17.75" customHeight="1">
      <c r="F49" s="849" t="s">
        <v>945</v>
      </c>
      <c r="H49" s="849" t="s">
        <v>603</v>
      </c>
    </row>
    <row r="50" spans="6:8" ht="17.75" customHeight="1"/>
    <row r="51" spans="6:8" ht="17.75" customHeight="1"/>
  </sheetData>
  <mergeCells count="10">
    <mergeCell ref="F38:G38"/>
    <mergeCell ref="H38:I38"/>
    <mergeCell ref="L38:V38"/>
    <mergeCell ref="Q1:T1"/>
    <mergeCell ref="N2:Q2"/>
    <mergeCell ref="B30:C31"/>
    <mergeCell ref="L32:V32"/>
    <mergeCell ref="F33:G33"/>
    <mergeCell ref="F34:G34"/>
    <mergeCell ref="L37:V37"/>
  </mergeCells>
  <printOptions horizontalCentered="1"/>
  <pageMargins left="0.15748031496062992" right="0" top="0.11811023622047245" bottom="0.15748031496062992" header="0.51181102362204722" footer="0.19685039370078741"/>
  <pageSetup paperSize="9" scale="70" firstPageNumber="4294963191" fitToHeight="2" orientation="landscape"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Z53"/>
  <sheetViews>
    <sheetView zoomScale="70" zoomScaleNormal="70" zoomScaleSheetLayoutView="115" workbookViewId="0">
      <selection activeCell="E26" sqref="E26"/>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13"/>
      <c r="I10" s="914"/>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09"/>
      <c r="B18" s="876" t="s">
        <v>1049</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20">
        <v>1</v>
      </c>
      <c r="B19" s="921" t="s">
        <v>495</v>
      </c>
      <c r="C19" s="800" t="e">
        <f>IF(D19="","",VLOOKUP(B19,Data!$B$5:$L$439,2,FALSE))</f>
        <v>#N/A</v>
      </c>
      <c r="D19" s="875">
        <v>2</v>
      </c>
      <c r="E19" s="817" t="s">
        <v>999</v>
      </c>
      <c r="F19" s="803" t="e">
        <f>IF(D19="","",VLOOKUP(B19,Data!$B$5:$L$439,11,FALSE))</f>
        <v>#N/A</v>
      </c>
      <c r="G19" s="804" t="e">
        <f t="shared" ref="G19:G30" si="0">IF(D19&gt;0,D19*F19,"-")</f>
        <v>#N/A</v>
      </c>
      <c r="H19" s="805" t="e">
        <f>IF(D19="","",VLOOKUP(B19,Data!$B$5:$D$439,3,FALSE))</f>
        <v>#N/A</v>
      </c>
      <c r="I19" s="806" t="e">
        <f>IF(D19="","",VLOOKUP(B19,Data!$B$5:$M$439,12,FALSE))</f>
        <v>#N/A</v>
      </c>
      <c r="J19" s="807" t="s">
        <v>1050</v>
      </c>
      <c r="K19" s="808" t="e">
        <f>IF(D19="","",VLOOKUP(B19,Data!$B$5:$E$439,4,FALSE)*D19)</f>
        <v>#N/A</v>
      </c>
      <c r="L19" s="809" t="e">
        <f>IF(D19="","",VLOOKUP(B19,Data!$B$5:$F$439,5,FALSE)*D19)</f>
        <v>#N/A</v>
      </c>
      <c r="M19" s="804"/>
      <c r="N19" s="810"/>
      <c r="O19" s="811"/>
      <c r="P19" s="812"/>
      <c r="Q19" s="812"/>
      <c r="R19" s="811"/>
      <c r="S19" s="811"/>
      <c r="T19" s="811"/>
      <c r="U19" s="813" t="e">
        <f>IF(D19="","",VLOOKUP(B19,Data!$B$5:$J$439,9,FALSE)*D19)</f>
        <v>#N/A</v>
      </c>
      <c r="V19" s="813" t="e">
        <f>IF(D19="","",VLOOKUP(B19,Data!$B$5:$J$439,9,FALSE)*D19)</f>
        <v>#N/A</v>
      </c>
      <c r="W19" s="708"/>
      <c r="X19" s="708"/>
      <c r="Y19" s="708"/>
      <c r="Z19" s="708"/>
    </row>
    <row r="20" spans="1:26" s="814" customFormat="1" ht="20" customHeight="1">
      <c r="A20" s="920"/>
      <c r="B20" s="906" t="s">
        <v>1070</v>
      </c>
      <c r="C20" s="800" t="str">
        <f>IF(D20="","",VLOOKUP(B20,Data!$B$5:$L$439,2,FALSE))</f>
        <v/>
      </c>
      <c r="D20" s="875"/>
      <c r="E20" s="816"/>
      <c r="F20" s="803" t="str">
        <f>IF(D20="","",VLOOKUP(B20,Data!$B$5:$L$439,11,FALSE))</f>
        <v/>
      </c>
      <c r="G20" s="804" t="str">
        <f t="shared" si="0"/>
        <v>-</v>
      </c>
      <c r="H20" s="805" t="str">
        <f>IF(D20="","",VLOOKUP(B20,Data!$B$5:$D$439,3,FALSE))</f>
        <v/>
      </c>
      <c r="I20" s="806" t="str">
        <f>IF(D20="","",VLOOKUP(B20,Data!$B$5:$M$439,12,FALSE))</f>
        <v/>
      </c>
      <c r="J20" s="807"/>
      <c r="K20" s="808" t="str">
        <f>IF(D20="","",VLOOKUP(B20,Data!$B$5:$E$439,4,FALSE)*D20)</f>
        <v/>
      </c>
      <c r="L20" s="809" t="str">
        <f>IF(D20="","",VLOOKUP(B20,Data!$B$5:$F$439,5,FALSE)*D20)</f>
        <v/>
      </c>
      <c r="M20" s="804"/>
      <c r="N20" s="810"/>
      <c r="O20" s="811"/>
      <c r="P20" s="812"/>
      <c r="Q20" s="812"/>
      <c r="R20" s="811"/>
      <c r="S20" s="811"/>
      <c r="T20" s="811"/>
      <c r="U20" s="813" t="str">
        <f>IF(D20="","",VLOOKUP(B20,Data!$B$5:$J$439,9,FALSE)*D20)</f>
        <v/>
      </c>
      <c r="V20" s="813" t="str">
        <f>IF(D20="","",VLOOKUP(B20,Data!$B$5:$J$439,9,FALSE)*D20)</f>
        <v/>
      </c>
      <c r="W20" s="708"/>
      <c r="X20" s="708"/>
      <c r="Y20" s="708"/>
      <c r="Z20" s="708"/>
    </row>
    <row r="21" spans="1:26" s="814" customFormat="1" ht="20" customHeight="1">
      <c r="A21" s="920">
        <v>2</v>
      </c>
      <c r="B21" s="921" t="s">
        <v>387</v>
      </c>
      <c r="C21" s="800" t="str">
        <f>IF(D21="","",VLOOKUP(B21,Data!$B$5:$L$439,2,FALSE))</f>
        <v>VFV5560</v>
      </c>
      <c r="D21" s="875">
        <v>7</v>
      </c>
      <c r="E21" s="817" t="s">
        <v>1011</v>
      </c>
      <c r="F21" s="803">
        <f>IF(D21="","",VLOOKUP(B21,Data!$B$5:$L$439,11,FALSE))</f>
        <v>4224.12</v>
      </c>
      <c r="G21" s="804">
        <f t="shared" si="0"/>
        <v>29568.84</v>
      </c>
      <c r="H21" s="805" t="str">
        <f>IF(D21="","",VLOOKUP(B21,Data!$B$5:$D$439,3,FALSE))</f>
        <v>C/T</v>
      </c>
      <c r="I21" s="806" t="str">
        <f>IF(D21="","",VLOOKUP(B21,Data!$B$5:$M$439,12,FALSE))</f>
        <v>Indonesia</v>
      </c>
      <c r="J21" s="807" t="s">
        <v>1071</v>
      </c>
      <c r="K21" s="808">
        <f>IF(D21="","",VLOOKUP(B21,Data!$B$5:$E$439,4,FALSE)*D21)</f>
        <v>2072</v>
      </c>
      <c r="L21" s="809">
        <f>IF(D21="","",VLOOKUP(B21,Data!$B$5:$F$439,5,FALSE)*D21)</f>
        <v>1820</v>
      </c>
      <c r="M21" s="804"/>
      <c r="N21" s="810"/>
      <c r="O21" s="811"/>
      <c r="P21" s="812"/>
      <c r="Q21" s="812"/>
      <c r="R21" s="811"/>
      <c r="S21" s="811"/>
      <c r="T21" s="811"/>
      <c r="U21" s="813">
        <f>IF(D21="","",VLOOKUP(B21,Data!$B$5:$J$439,9,FALSE)*D21)</f>
        <v>10.738</v>
      </c>
      <c r="V21" s="813">
        <f>IF(D21="","",VLOOKUP(B21,Data!$B$5:$J$439,9,FALSE)*D21)</f>
        <v>10.738</v>
      </c>
      <c r="W21" s="708"/>
      <c r="X21" s="708"/>
      <c r="Y21" s="708"/>
      <c r="Z21" s="708"/>
    </row>
    <row r="22" spans="1:26" s="814" customFormat="1" ht="20" customHeight="1">
      <c r="A22" s="920">
        <v>3</v>
      </c>
      <c r="B22" s="921" t="s">
        <v>389</v>
      </c>
      <c r="C22" s="800" t="str">
        <f>IF(D22="","",VLOOKUP(B22,Data!$B$5:$L$439,2,FALSE))</f>
        <v>VFV5570</v>
      </c>
      <c r="D22" s="875">
        <v>10</v>
      </c>
      <c r="E22" s="816"/>
      <c r="F22" s="803">
        <f>IF(D22="","",VLOOKUP(B22,Data!$B$5:$L$439,11,FALSE))</f>
        <v>4224.12</v>
      </c>
      <c r="G22" s="804">
        <f t="shared" si="0"/>
        <v>42241.2</v>
      </c>
      <c r="H22" s="805" t="str">
        <f>IF(D22="","",VLOOKUP(B22,Data!$B$5:$D$439,3,FALSE))</f>
        <v>C/T</v>
      </c>
      <c r="I22" s="806" t="str">
        <f>IF(D22="","",VLOOKUP(B22,Data!$B$5:$M$439,12,FALSE))</f>
        <v>Indonesia</v>
      </c>
      <c r="J22" s="807" t="s">
        <v>1071</v>
      </c>
      <c r="K22" s="808">
        <f>IF(D22="","",VLOOKUP(B22,Data!$B$5:$E$439,4,FALSE)*D22)</f>
        <v>2960</v>
      </c>
      <c r="L22" s="809">
        <f>IF(D22="","",VLOOKUP(B22,Data!$B$5:$F$439,5,FALSE)*D22)</f>
        <v>2600</v>
      </c>
      <c r="M22" s="804"/>
      <c r="N22" s="810"/>
      <c r="O22" s="811"/>
      <c r="P22" s="812"/>
      <c r="Q22" s="812"/>
      <c r="R22" s="811"/>
      <c r="S22" s="811"/>
      <c r="T22" s="811"/>
      <c r="U22" s="813">
        <f>IF(D22="","",VLOOKUP(B22,Data!$B$5:$J$439,9,FALSE)*D22)</f>
        <v>15.34</v>
      </c>
      <c r="V22" s="813">
        <f>IF(D22="","",VLOOKUP(B22,Data!$B$5:$J$439,9,FALSE)*D22)</f>
        <v>15.34</v>
      </c>
      <c r="W22" s="708"/>
      <c r="X22" s="708"/>
      <c r="Y22" s="708"/>
      <c r="Z22" s="708"/>
    </row>
    <row r="23" spans="1:26" s="814" customFormat="1" ht="20" customHeight="1">
      <c r="A23" s="920">
        <v>4</v>
      </c>
      <c r="B23" s="921" t="s">
        <v>398</v>
      </c>
      <c r="C23" s="800" t="str">
        <f>IF(D23="","",VLOOKUP(B23,Data!$B$5:$L$439,2,FALSE))</f>
        <v>VFV5580</v>
      </c>
      <c r="D23" s="875">
        <v>2</v>
      </c>
      <c r="E23" s="816" t="s">
        <v>1057</v>
      </c>
      <c r="F23" s="803">
        <f>IF(D23="","",VLOOKUP(B23,Data!$B$5:$L$439,11,FALSE))</f>
        <v>4347.66</v>
      </c>
      <c r="G23" s="804">
        <f t="shared" si="0"/>
        <v>8695.32</v>
      </c>
      <c r="H23" s="805" t="str">
        <f>IF(D23="","",VLOOKUP(B23,Data!$B$5:$D$439,3,FALSE))</f>
        <v>C/T</v>
      </c>
      <c r="I23" s="806" t="str">
        <f>IF(D23="","",VLOOKUP(B23,Data!$B$5:$M$439,12,FALSE))</f>
        <v>Indonesia</v>
      </c>
      <c r="J23" s="807" t="s">
        <v>1071</v>
      </c>
      <c r="K23" s="808">
        <f>IF(D23="","",VLOOKUP(B23,Data!$B$5:$E$439,4,FALSE)*D23)</f>
        <v>636</v>
      </c>
      <c r="L23" s="809">
        <f>IF(D23="","",VLOOKUP(B23,Data!$B$5:$F$439,5,FALSE)*D23)</f>
        <v>564</v>
      </c>
      <c r="M23" s="804"/>
      <c r="N23" s="810"/>
      <c r="O23" s="811"/>
      <c r="P23" s="812"/>
      <c r="Q23" s="812"/>
      <c r="R23" s="811"/>
      <c r="S23" s="811"/>
      <c r="T23" s="811"/>
      <c r="U23" s="813">
        <f>IF(D23="","",VLOOKUP(B23,Data!$B$5:$J$439,9,FALSE)*D23)</f>
        <v>3.6120000000000001</v>
      </c>
      <c r="V23" s="813">
        <f>IF(D23="","",VLOOKUP(B23,Data!$B$5:$J$439,9,FALSE)*D23)</f>
        <v>3.6120000000000001</v>
      </c>
      <c r="W23" s="708"/>
      <c r="X23" s="708"/>
      <c r="Y23" s="708"/>
      <c r="Z23" s="708"/>
    </row>
    <row r="24" spans="1:26" s="814" customFormat="1" ht="20" customHeight="1">
      <c r="A24" s="920">
        <v>5</v>
      </c>
      <c r="B24" s="921" t="s">
        <v>660</v>
      </c>
      <c r="C24" s="800" t="str">
        <f>IF(D24="","",VLOOKUP(B24,Data!$B$5:$L$439,2,FALSE))</f>
        <v>VAN1280</v>
      </c>
      <c r="D24" s="875">
        <v>9</v>
      </c>
      <c r="E24" s="816"/>
      <c r="F24" s="803">
        <f>IF(D24="","",VLOOKUP(B24,Data!$B$5:$L$439,11,FALSE))</f>
        <v>2162.66</v>
      </c>
      <c r="G24" s="804">
        <f t="shared" si="0"/>
        <v>19463.939999999999</v>
      </c>
      <c r="H24" s="805" t="str">
        <f>IF(D24="","",VLOOKUP(B24,Data!$B$5:$D$439,3,FALSE))</f>
        <v>C/T</v>
      </c>
      <c r="I24" s="806" t="str">
        <f>IF(D24="","",VLOOKUP(B24,Data!$B$5:$M$439,12,FALSE))</f>
        <v>Indonesia</v>
      </c>
      <c r="J24" s="807" t="s">
        <v>1071</v>
      </c>
      <c r="K24" s="808">
        <f>IF(D24="","",VLOOKUP(B24,Data!$B$5:$E$439,4,FALSE)*D24)</f>
        <v>2358</v>
      </c>
      <c r="L24" s="809">
        <f>IF(D24="","",VLOOKUP(B24,Data!$B$5:$F$439,5,FALSE)*D24)</f>
        <v>2133</v>
      </c>
      <c r="M24" s="804"/>
      <c r="N24" s="810"/>
      <c r="O24" s="811"/>
      <c r="P24" s="812"/>
      <c r="Q24" s="812"/>
      <c r="R24" s="811"/>
      <c r="S24" s="811"/>
      <c r="T24" s="811"/>
      <c r="U24" s="813">
        <f>IF(D24="","",VLOOKUP(B24,Data!$B$5:$J$439,9,FALSE)*D24)</f>
        <v>13.391999999999999</v>
      </c>
      <c r="V24" s="813">
        <f>IF(D24="","",VLOOKUP(B24,Data!$B$5:$J$439,9,FALSE)*D24)</f>
        <v>13.391999999999999</v>
      </c>
      <c r="W24" s="708"/>
      <c r="X24" s="708"/>
      <c r="Y24" s="708"/>
      <c r="Z24" s="708"/>
    </row>
    <row r="25" spans="1:26" s="917" customFormat="1" ht="20" customHeight="1">
      <c r="A25" s="920">
        <v>6</v>
      </c>
      <c r="B25" s="921" t="s">
        <v>661</v>
      </c>
      <c r="C25" s="800" t="str">
        <f>IF(D25="","",VLOOKUP(B25,Data!$B$5:$L$439,2,FALSE))</f>
        <v>VAN1290</v>
      </c>
      <c r="D25" s="875">
        <v>23</v>
      </c>
      <c r="E25" s="915"/>
      <c r="F25" s="803">
        <f>IF(D25="","",VLOOKUP(B25,Data!$B$5:$L$439,11,FALSE))</f>
        <v>2162.66</v>
      </c>
      <c r="G25" s="804">
        <f t="shared" si="0"/>
        <v>49741.179999999993</v>
      </c>
      <c r="H25" s="805" t="str">
        <f>IF(D25="","",VLOOKUP(B25,Data!$B$5:$D$439,3,FALSE))</f>
        <v>C/T</v>
      </c>
      <c r="I25" s="806" t="str">
        <f>IF(D25="","",VLOOKUP(B25,Data!$B$5:$M$439,12,FALSE))</f>
        <v>Indonesia</v>
      </c>
      <c r="J25" s="807" t="s">
        <v>1071</v>
      </c>
      <c r="K25" s="808">
        <f>IF(D25="","",VLOOKUP(B25,Data!$B$5:$E$439,4,FALSE)*D25)</f>
        <v>6026</v>
      </c>
      <c r="L25" s="809">
        <f>IF(D25="","",VLOOKUP(B25,Data!$B$5:$F$439,5,FALSE)*D25)</f>
        <v>5451</v>
      </c>
      <c r="M25" s="804"/>
      <c r="N25" s="810"/>
      <c r="O25" s="811"/>
      <c r="P25" s="812"/>
      <c r="Q25" s="812"/>
      <c r="R25" s="811"/>
      <c r="S25" s="811"/>
      <c r="T25" s="811"/>
      <c r="U25" s="813">
        <f>IF(D25="","",VLOOKUP(B25,Data!$B$5:$J$439,9,FALSE)*D25)</f>
        <v>34.223999999999997</v>
      </c>
      <c r="V25" s="813">
        <f>IF(D25="","",VLOOKUP(B25,Data!$B$5:$J$439,9,FALSE)*D25)</f>
        <v>34.223999999999997</v>
      </c>
      <c r="W25" s="916"/>
      <c r="X25" s="916"/>
      <c r="Y25" s="916"/>
      <c r="Z25" s="916"/>
    </row>
    <row r="26" spans="1:26" s="917" customFormat="1" ht="20" customHeight="1">
      <c r="A26" s="909">
        <v>7</v>
      </c>
      <c r="B26" s="878" t="s">
        <v>933</v>
      </c>
      <c r="C26" s="800" t="str">
        <f>IF(D26="","",VLOOKUP(B26,Data!$B$5:$L$439,2,FALSE))</f>
        <v>VEH3640</v>
      </c>
      <c r="D26" s="910">
        <v>5</v>
      </c>
      <c r="E26" s="915"/>
      <c r="F26" s="803">
        <f>IF(D26="","",VLOOKUP(B26,Data!$B$5:$L$439,11,FALSE))</f>
        <v>2539.81</v>
      </c>
      <c r="G26" s="804">
        <f t="shared" si="0"/>
        <v>12699.05</v>
      </c>
      <c r="H26" s="805" t="str">
        <f>IF(D26="","",VLOOKUP(B26,Data!$B$5:$D$439,3,FALSE))</f>
        <v>C/T</v>
      </c>
      <c r="I26" s="806" t="str">
        <f>IF(D26="","",VLOOKUP(B26,Data!$B$5:$M$439,12,FALSE))</f>
        <v>Indonesia</v>
      </c>
      <c r="J26" s="807" t="s">
        <v>1071</v>
      </c>
      <c r="K26" s="808">
        <f>IF(D26="","",VLOOKUP(B26,Data!$B$5:$E$439,4,FALSE)*D26)</f>
        <v>1335</v>
      </c>
      <c r="L26" s="809">
        <f>IF(D26="","",VLOOKUP(B26,Data!$B$5:$F$439,5,FALSE)*D26)</f>
        <v>1210</v>
      </c>
      <c r="M26" s="804"/>
      <c r="N26" s="810"/>
      <c r="O26" s="811"/>
      <c r="P26" s="812"/>
      <c r="Q26" s="812"/>
      <c r="R26" s="811"/>
      <c r="S26" s="811"/>
      <c r="T26" s="811"/>
      <c r="U26" s="813">
        <f>IF(D26="","",VLOOKUP(B26,Data!$B$5:$J$439,9,FALSE)*D26)</f>
        <v>7.4399999999999995</v>
      </c>
      <c r="V26" s="813">
        <f>IF(D26="","",VLOOKUP(B26,Data!$B$5:$J$439,9,FALSE)*D26)</f>
        <v>7.4399999999999995</v>
      </c>
      <c r="W26" s="916"/>
      <c r="X26" s="916"/>
      <c r="Y26" s="916"/>
      <c r="Z26" s="916"/>
    </row>
    <row r="27" spans="1:26" s="917" customFormat="1" ht="20" customHeight="1">
      <c r="A27" s="909">
        <v>8</v>
      </c>
      <c r="B27" s="878" t="s">
        <v>749</v>
      </c>
      <c r="C27" s="800" t="str">
        <f>IF(D27="","",VLOOKUP(B27,Data!$B$5:$L$439,2,FALSE))</f>
        <v>VAR8160</v>
      </c>
      <c r="D27" s="910">
        <v>3</v>
      </c>
      <c r="E27" s="915"/>
      <c r="F27" s="803">
        <f>IF(D27="","",VLOOKUP(B27,Data!$B$5:$L$439,11,FALSE))</f>
        <v>2438.41</v>
      </c>
      <c r="G27" s="804">
        <f t="shared" si="0"/>
        <v>7315.23</v>
      </c>
      <c r="H27" s="805" t="str">
        <f>IF(D27="","",VLOOKUP(B27,Data!$B$5:$D$439,3,FALSE))</f>
        <v>C/T</v>
      </c>
      <c r="I27" s="806" t="str">
        <f>IF(D27="","",VLOOKUP(B27,Data!$B$5:$M$439,12,FALSE))</f>
        <v>Indonesia</v>
      </c>
      <c r="J27" s="807" t="s">
        <v>1071</v>
      </c>
      <c r="K27" s="808">
        <f>IF(D27="","",VLOOKUP(B27,Data!$B$5:$E$439,4,FALSE)*D27)</f>
        <v>762</v>
      </c>
      <c r="L27" s="809">
        <f>IF(D27="","",VLOOKUP(B27,Data!$B$5:$F$439,5,FALSE)*D27)</f>
        <v>687</v>
      </c>
      <c r="M27" s="804"/>
      <c r="N27" s="810"/>
      <c r="O27" s="811"/>
      <c r="P27" s="812"/>
      <c r="Q27" s="812"/>
      <c r="R27" s="811"/>
      <c r="S27" s="811"/>
      <c r="T27" s="811"/>
      <c r="U27" s="813">
        <f>IF(D27="","",VLOOKUP(B27,Data!$B$5:$J$439,9,FALSE)*D27)</f>
        <v>4.452</v>
      </c>
      <c r="V27" s="813">
        <f>IF(D27="","",VLOOKUP(B27,Data!$B$5:$J$439,9,FALSE)*D27)</f>
        <v>4.452</v>
      </c>
      <c r="W27" s="916"/>
      <c r="X27" s="916"/>
      <c r="Y27" s="916"/>
      <c r="Z27" s="916"/>
    </row>
    <row r="28" spans="1:26" s="917" customFormat="1" ht="20" customHeight="1">
      <c r="A28" s="909">
        <v>9</v>
      </c>
      <c r="B28" s="878" t="s">
        <v>750</v>
      </c>
      <c r="C28" s="800" t="str">
        <f>IF(D28="","",VLOOKUP(B28,Data!$B$5:$L$439,2,FALSE))</f>
        <v>VAR8170</v>
      </c>
      <c r="D28" s="910">
        <v>5</v>
      </c>
      <c r="E28" s="915"/>
      <c r="F28" s="803">
        <f>IF(D28="","",VLOOKUP(B28,Data!$B$5:$L$439,11,FALSE))</f>
        <v>2438.41</v>
      </c>
      <c r="G28" s="804">
        <f t="shared" si="0"/>
        <v>12192.05</v>
      </c>
      <c r="H28" s="805" t="str">
        <f>IF(D28="","",VLOOKUP(B28,Data!$B$5:$D$439,3,FALSE))</f>
        <v>C/T</v>
      </c>
      <c r="I28" s="806" t="str">
        <f>IF(D28="","",VLOOKUP(B28,Data!$B$5:$M$439,12,FALSE))</f>
        <v>Indonesia</v>
      </c>
      <c r="J28" s="807" t="s">
        <v>1071</v>
      </c>
      <c r="K28" s="808">
        <f>IF(D28="","",VLOOKUP(B28,Data!$B$5:$E$439,4,FALSE)*D28)</f>
        <v>1270</v>
      </c>
      <c r="L28" s="809">
        <f>IF(D28="","",VLOOKUP(B28,Data!$B$5:$F$439,5,FALSE)*D28)</f>
        <v>1145</v>
      </c>
      <c r="M28" s="804"/>
      <c r="N28" s="810"/>
      <c r="O28" s="811"/>
      <c r="P28" s="812"/>
      <c r="Q28" s="812"/>
      <c r="R28" s="811"/>
      <c r="S28" s="811"/>
      <c r="T28" s="811"/>
      <c r="U28" s="813">
        <f>IF(D28="","",VLOOKUP(B28,Data!$B$5:$J$439,9,FALSE)*D28)</f>
        <v>7.42</v>
      </c>
      <c r="V28" s="813">
        <f>IF(D28="","",VLOOKUP(B28,Data!$B$5:$J$439,9,FALSE)*D28)</f>
        <v>7.42</v>
      </c>
      <c r="W28" s="916"/>
      <c r="X28" s="916"/>
      <c r="Y28" s="916"/>
      <c r="Z28" s="916"/>
    </row>
    <row r="29" spans="1:26" s="917" customFormat="1" ht="20" customHeight="1">
      <c r="A29" s="909"/>
      <c r="B29" s="878"/>
      <c r="C29" s="800" t="str">
        <f>IF(D29="","",VLOOKUP(B29,Data!$B$5:$L$439,2,FALSE))</f>
        <v/>
      </c>
      <c r="D29" s="910"/>
      <c r="E29" s="915"/>
      <c r="F29" s="803" t="str">
        <f>IF(D29="","",VLOOKUP(B29,Data!$B$5:$L$439,11,FALSE))</f>
        <v/>
      </c>
      <c r="G29" s="804" t="str">
        <f t="shared" si="0"/>
        <v>-</v>
      </c>
      <c r="H29" s="805" t="str">
        <f>IF(D29="","",VLOOKUP(B29,Data!$B$5:$D$439,3,FALSE))</f>
        <v/>
      </c>
      <c r="I29" s="806" t="str">
        <f>IF(D29="","",VLOOKUP(B29,Data!$B$5:$M$439,12,FALSE))</f>
        <v/>
      </c>
      <c r="J29" s="807"/>
      <c r="K29" s="808" t="str">
        <f>IF(D29="","",VLOOKUP(B29,Data!$B$5:$E$439,4,FALSE)*D29)</f>
        <v/>
      </c>
      <c r="L29" s="809" t="str">
        <f>IF(D29="","",VLOOKUP(B29,Data!$B$5:$F$439,5,FALSE)*D29)</f>
        <v/>
      </c>
      <c r="M29" s="804"/>
      <c r="N29" s="810"/>
      <c r="O29" s="811"/>
      <c r="P29" s="812"/>
      <c r="Q29" s="812"/>
      <c r="R29" s="811"/>
      <c r="S29" s="811"/>
      <c r="T29" s="811"/>
      <c r="U29" s="813" t="str">
        <f>IF(D29="","",VLOOKUP(B29,Data!$B$5:$J$439,9,FALSE)*D29)</f>
        <v/>
      </c>
      <c r="V29" s="813" t="str">
        <f>IF(D29="","",VLOOKUP(B29,Data!$B$5:$J$439,9,FALSE)*D29)</f>
        <v/>
      </c>
      <c r="W29" s="916"/>
      <c r="X29" s="916"/>
      <c r="Y29" s="916"/>
      <c r="Z29" s="916"/>
    </row>
    <row r="30" spans="1:26" s="917" customFormat="1" ht="20" customHeight="1">
      <c r="A30" s="909"/>
      <c r="B30" s="878"/>
      <c r="C30" s="800" t="str">
        <f>IF(D30="","",VLOOKUP(B30,Data!$B$5:$L$439,2,FALSE))</f>
        <v/>
      </c>
      <c r="D30" s="910"/>
      <c r="E30" s="915"/>
      <c r="F30" s="803" t="str">
        <f>IF(D30="","",VLOOKUP(B30,Data!$B$5:$L$439,11,FALSE))</f>
        <v/>
      </c>
      <c r="G30" s="804" t="str">
        <f t="shared" si="0"/>
        <v>-</v>
      </c>
      <c r="H30" s="805" t="str">
        <f>IF(D30="","",VLOOKUP(B30,Data!$B$5:$D$439,3,FALSE))</f>
        <v/>
      </c>
      <c r="I30" s="806" t="str">
        <f>IF(D30="","",VLOOKUP(B30,Data!$B$5:$M$439,12,FALSE))</f>
        <v/>
      </c>
      <c r="J30" s="807"/>
      <c r="K30" s="808" t="str">
        <f>IF(D30="","",VLOOKUP(B30,Data!$B$5:$E$439,4,FALSE)*D30)</f>
        <v/>
      </c>
      <c r="L30" s="809" t="str">
        <f>IF(D30="","",VLOOKUP(B30,Data!$B$5:$F$439,5,FALSE)*D30)</f>
        <v/>
      </c>
      <c r="M30" s="804"/>
      <c r="N30" s="810"/>
      <c r="O30" s="811"/>
      <c r="P30" s="812"/>
      <c r="Q30" s="812"/>
      <c r="R30" s="811"/>
      <c r="S30" s="811"/>
      <c r="T30" s="811"/>
      <c r="U30" s="813" t="str">
        <f>IF(D30="","",VLOOKUP(B30,Data!$B$5:$J$439,9,FALSE)*D30)</f>
        <v/>
      </c>
      <c r="V30" s="813" t="str">
        <f>IF(D30="","",VLOOKUP(B30,Data!$B$5:$J$439,9,FALSE)*D30)</f>
        <v/>
      </c>
      <c r="W30" s="916"/>
      <c r="X30" s="916"/>
      <c r="Y30" s="916"/>
      <c r="Z30" s="916"/>
    </row>
    <row r="31" spans="1:26" s="814" customFormat="1" ht="23" customHeight="1">
      <c r="A31" s="909"/>
      <c r="B31" s="878"/>
      <c r="C31" s="809" t="str">
        <f>IF(D31="","",VLOOKUP(B31,Data!$B$5:$L$439,2,FALSE))</f>
        <v/>
      </c>
      <c r="D31" s="910"/>
      <c r="E31" s="889"/>
      <c r="F31" s="821"/>
      <c r="G31" s="821"/>
      <c r="H31" s="821"/>
      <c r="I31" s="820"/>
      <c r="J31" s="807"/>
      <c r="K31" s="821"/>
      <c r="L31" s="821"/>
      <c r="M31" s="821"/>
      <c r="N31" s="822"/>
      <c r="O31" s="823"/>
      <c r="P31" s="824"/>
      <c r="Q31" s="823"/>
      <c r="R31" s="823"/>
      <c r="S31" s="824"/>
      <c r="T31" s="825"/>
      <c r="U31" s="824"/>
      <c r="V31" s="826"/>
      <c r="Y31" s="708"/>
    </row>
    <row r="32" spans="1:26" s="814" customFormat="1" ht="22" customHeight="1">
      <c r="A32" s="798"/>
      <c r="B32" s="1066"/>
      <c r="C32" s="1067"/>
      <c r="D32" s="827">
        <f>SUM(D18:D30)</f>
        <v>66</v>
      </c>
      <c r="E32" s="895"/>
      <c r="F32" s="896"/>
      <c r="G32" s="829" t="e">
        <f>SUM(G18:G31)</f>
        <v>#N/A</v>
      </c>
      <c r="H32" s="897"/>
      <c r="I32" s="897"/>
      <c r="J32" s="897"/>
      <c r="K32" s="829" t="e">
        <f>SUM(K18:K31)</f>
        <v>#N/A</v>
      </c>
      <c r="L32" s="829" t="e">
        <f>SUM(L18:L31)</f>
        <v>#N/A</v>
      </c>
      <c r="M32" s="896"/>
      <c r="N32" s="896"/>
      <c r="O32" s="896">
        <f>SUM(O16:O31)</f>
        <v>0</v>
      </c>
      <c r="P32" s="896"/>
      <c r="Q32" s="896"/>
      <c r="R32" s="896"/>
      <c r="S32" s="896"/>
      <c r="T32" s="896"/>
      <c r="U32" s="896"/>
      <c r="V32" s="830" t="e">
        <f>SUM(V18:V31)</f>
        <v>#N/A</v>
      </c>
      <c r="Y32" s="708"/>
    </row>
    <row r="33" spans="1:22" ht="20" customHeight="1">
      <c r="A33" s="798"/>
      <c r="B33" s="1068"/>
      <c r="C33" s="1069"/>
      <c r="D33" s="831"/>
      <c r="E33" s="754"/>
      <c r="F33" s="832" t="s">
        <v>534</v>
      </c>
      <c r="G33" s="758"/>
      <c r="H33" s="833"/>
      <c r="I33" s="833"/>
      <c r="J33" s="833"/>
      <c r="K33" s="834"/>
      <c r="L33" s="758"/>
      <c r="M33" s="756"/>
      <c r="N33" s="755"/>
      <c r="O33" s="755"/>
      <c r="P33" s="755"/>
      <c r="Q33" s="755"/>
      <c r="R33" s="755"/>
      <c r="S33" s="755"/>
      <c r="T33" s="756"/>
      <c r="U33" s="756"/>
      <c r="V33" s="760"/>
    </row>
    <row r="34" spans="1:22" ht="13">
      <c r="A34" s="721" t="s">
        <v>527</v>
      </c>
      <c r="B34" s="722"/>
      <c r="C34" s="835"/>
      <c r="D34" s="836" t="s">
        <v>82</v>
      </c>
      <c r="E34" s="744"/>
      <c r="F34" s="725" t="s">
        <v>83</v>
      </c>
      <c r="G34" s="837"/>
      <c r="H34" s="772" t="s">
        <v>84</v>
      </c>
      <c r="I34" s="838"/>
      <c r="J34" s="743" t="s">
        <v>85</v>
      </c>
      <c r="K34" s="743"/>
      <c r="L34" s="1070" t="s">
        <v>86</v>
      </c>
      <c r="M34" s="1071"/>
      <c r="N34" s="1071"/>
      <c r="O34" s="1071"/>
      <c r="P34" s="1071"/>
      <c r="Q34" s="1071"/>
      <c r="R34" s="1071"/>
      <c r="S34" s="1071"/>
      <c r="T34" s="1071"/>
      <c r="U34" s="1071"/>
      <c r="V34" s="1072"/>
    </row>
    <row r="35" spans="1:22" ht="13">
      <c r="A35" s="731" t="s">
        <v>528</v>
      </c>
      <c r="C35" s="839"/>
      <c r="D35" s="709" t="s">
        <v>88</v>
      </c>
      <c r="F35" s="1073"/>
      <c r="G35" s="1074"/>
      <c r="H35" s="731" t="s">
        <v>89</v>
      </c>
      <c r="I35" s="840"/>
      <c r="J35" s="746" t="s">
        <v>90</v>
      </c>
      <c r="K35" s="746"/>
      <c r="L35" s="741"/>
      <c r="V35" s="747"/>
    </row>
    <row r="36" spans="1:22">
      <c r="A36" s="731" t="s">
        <v>529</v>
      </c>
      <c r="C36" s="732"/>
      <c r="F36" s="1073"/>
      <c r="G36" s="1074"/>
      <c r="H36" s="731"/>
      <c r="I36" s="840"/>
      <c r="J36" s="746" t="s">
        <v>94</v>
      </c>
      <c r="K36" s="746"/>
      <c r="L36" s="741"/>
      <c r="V36" s="747"/>
    </row>
    <row r="37" spans="1:22">
      <c r="A37" s="754"/>
      <c r="B37" s="755"/>
      <c r="C37" s="841"/>
      <c r="D37" s="709" t="s">
        <v>95</v>
      </c>
      <c r="F37" s="842"/>
      <c r="G37" s="843"/>
      <c r="H37" s="731" t="s">
        <v>96</v>
      </c>
      <c r="I37" s="840"/>
      <c r="J37" s="746"/>
      <c r="K37" s="746"/>
      <c r="L37" s="741"/>
      <c r="V37" s="747"/>
    </row>
    <row r="38" spans="1:22" ht="13">
      <c r="A38" s="721" t="s">
        <v>97</v>
      </c>
      <c r="B38" s="744"/>
      <c r="C38" s="723"/>
      <c r="D38" s="709" t="s">
        <v>98</v>
      </c>
      <c r="F38" s="844" t="s">
        <v>99</v>
      </c>
      <c r="G38" s="845"/>
      <c r="H38" s="731" t="s">
        <v>89</v>
      </c>
      <c r="I38" s="840"/>
      <c r="J38" s="746" t="s">
        <v>100</v>
      </c>
      <c r="K38" s="746"/>
      <c r="L38" s="741"/>
      <c r="V38" s="747"/>
    </row>
    <row r="39" spans="1:22" ht="13">
      <c r="A39" s="731" t="s">
        <v>552</v>
      </c>
      <c r="C39" s="732"/>
      <c r="D39" s="709" t="s">
        <v>101</v>
      </c>
      <c r="F39" s="846"/>
      <c r="G39" s="847"/>
      <c r="H39" s="731" t="s">
        <v>102</v>
      </c>
      <c r="I39" s="840"/>
      <c r="J39" s="746" t="s">
        <v>530</v>
      </c>
      <c r="K39" s="746"/>
      <c r="L39" s="1075" t="s">
        <v>104</v>
      </c>
      <c r="M39" s="1076"/>
      <c r="N39" s="1076"/>
      <c r="O39" s="1076"/>
      <c r="P39" s="1076"/>
      <c r="Q39" s="1076"/>
      <c r="R39" s="1076"/>
      <c r="S39" s="1076"/>
      <c r="T39" s="1076"/>
      <c r="U39" s="1076"/>
      <c r="V39" s="1077"/>
    </row>
    <row r="40" spans="1:22">
      <c r="A40" s="754"/>
      <c r="B40" s="755"/>
      <c r="C40" s="756"/>
      <c r="D40" s="848"/>
      <c r="E40" s="755"/>
      <c r="F40" s="1046" t="s">
        <v>1081</v>
      </c>
      <c r="G40" s="1047"/>
      <c r="H40" s="1046" t="s">
        <v>1080</v>
      </c>
      <c r="I40" s="1047"/>
      <c r="J40" s="759" t="s">
        <v>105</v>
      </c>
      <c r="K40" s="759"/>
      <c r="L40" s="1062" t="s">
        <v>106</v>
      </c>
      <c r="M40" s="1063"/>
      <c r="N40" s="1063"/>
      <c r="O40" s="1063"/>
      <c r="P40" s="1063"/>
      <c r="Q40" s="1063"/>
      <c r="R40" s="1063"/>
      <c r="S40" s="1063"/>
      <c r="T40" s="1063"/>
      <c r="U40" s="1063"/>
      <c r="V40" s="1064"/>
    </row>
    <row r="46" spans="1:22" ht="23.25" customHeight="1">
      <c r="A46" s="849" t="s">
        <v>947</v>
      </c>
      <c r="B46" s="710"/>
      <c r="C46" s="849" t="s">
        <v>603</v>
      </c>
      <c r="D46" s="708"/>
      <c r="F46" s="849" t="s">
        <v>941</v>
      </c>
      <c r="H46" s="849" t="s">
        <v>603</v>
      </c>
    </row>
    <row r="47" spans="1:22" ht="20">
      <c r="A47" s="849" t="s">
        <v>948</v>
      </c>
      <c r="B47" s="710"/>
      <c r="C47" s="849" t="s">
        <v>952</v>
      </c>
      <c r="D47" s="708"/>
      <c r="F47" s="849" t="s">
        <v>942</v>
      </c>
      <c r="H47" s="849" t="s">
        <v>952</v>
      </c>
    </row>
    <row r="48" spans="1:22" ht="20">
      <c r="A48" s="849" t="s">
        <v>949</v>
      </c>
      <c r="B48" s="710"/>
      <c r="C48" s="849" t="s">
        <v>952</v>
      </c>
      <c r="D48" s="708"/>
      <c r="F48" s="849" t="s">
        <v>943</v>
      </c>
      <c r="H48" s="849" t="s">
        <v>603</v>
      </c>
    </row>
    <row r="49" spans="1:8" ht="17.75" customHeight="1">
      <c r="A49" s="849" t="s">
        <v>950</v>
      </c>
      <c r="B49" s="710"/>
      <c r="C49" s="849" t="s">
        <v>603</v>
      </c>
      <c r="D49" s="708"/>
      <c r="F49" s="849" t="s">
        <v>944</v>
      </c>
      <c r="H49" s="849" t="s">
        <v>603</v>
      </c>
    </row>
    <row r="50" spans="1:8" ht="17.75" customHeight="1">
      <c r="A50" s="849" t="s">
        <v>951</v>
      </c>
      <c r="B50" s="710"/>
      <c r="C50" s="849" t="s">
        <v>603</v>
      </c>
      <c r="D50" s="708"/>
      <c r="F50" s="849" t="s">
        <v>946</v>
      </c>
      <c r="H50" s="849" t="s">
        <v>603</v>
      </c>
    </row>
    <row r="51" spans="1:8" ht="17.75" customHeight="1">
      <c r="F51" s="849" t="s">
        <v>945</v>
      </c>
      <c r="H51" s="849" t="s">
        <v>603</v>
      </c>
    </row>
    <row r="52" spans="1:8" ht="17.75" customHeight="1"/>
    <row r="53" spans="1:8" ht="17.75" customHeight="1"/>
  </sheetData>
  <mergeCells count="10">
    <mergeCell ref="F40:G40"/>
    <mergeCell ref="H40:I40"/>
    <mergeCell ref="L40:V40"/>
    <mergeCell ref="Q1:T1"/>
    <mergeCell ref="N2:Q2"/>
    <mergeCell ref="B32:C33"/>
    <mergeCell ref="L34:V34"/>
    <mergeCell ref="F35:G35"/>
    <mergeCell ref="F36:G36"/>
    <mergeCell ref="L39:V39"/>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52"/>
  <sheetViews>
    <sheetView topLeftCell="A13" zoomScale="70" zoomScaleNormal="70" zoomScaleSheetLayoutView="115" workbookViewId="0">
      <selection activeCell="E26" sqref="E26"/>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18"/>
      <c r="I10" s="919"/>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09"/>
      <c r="B18" s="876" t="s">
        <v>1049</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20">
        <v>1</v>
      </c>
      <c r="B19" s="921" t="s">
        <v>231</v>
      </c>
      <c r="C19" s="800" t="str">
        <f>IF(D19="","",VLOOKUP(B19,Data!$B$5:$L$439,2,FALSE))</f>
        <v>VFV5620</v>
      </c>
      <c r="D19" s="875">
        <v>1</v>
      </c>
      <c r="E19" s="924" t="s">
        <v>999</v>
      </c>
      <c r="F19" s="803">
        <f>IF(D19="","",VLOOKUP(B19,Data!$B$5:$L$439,11,FALSE))</f>
        <v>5668.21</v>
      </c>
      <c r="G19" s="804">
        <f>IF(D19&gt;0,D19*F19,"-")</f>
        <v>5668.21</v>
      </c>
      <c r="H19" s="805" t="str">
        <f>IF(D19="","",VLOOKUP(B19,Data!$B$5:$D$439,3,FALSE))</f>
        <v>C/T</v>
      </c>
      <c r="I19" s="806" t="str">
        <f>IF(D19="","",VLOOKUP(B19,Data!$B$5:$M$439,12,FALSE))</f>
        <v>Indonesia</v>
      </c>
      <c r="J19" s="807" t="s">
        <v>1050</v>
      </c>
      <c r="K19" s="808">
        <f>IF(D19="","",VLOOKUP(B19,Data!$B$5:$E$439,4,FALSE)*D19)</f>
        <v>334</v>
      </c>
      <c r="L19" s="809">
        <f>IF(D19="","",VLOOKUP(B19,Data!$B$5:$F$439,5,FALSE)*D19)</f>
        <v>293</v>
      </c>
      <c r="M19" s="804"/>
      <c r="N19" s="810"/>
      <c r="O19" s="811"/>
      <c r="P19" s="812"/>
      <c r="Q19" s="812"/>
      <c r="R19" s="811"/>
      <c r="S19" s="811"/>
      <c r="T19" s="811"/>
      <c r="U19" s="813">
        <f>IF(D19="","",VLOOKUP(B19,Data!$B$5:$J$439,9,FALSE)*D19)</f>
        <v>1.806</v>
      </c>
      <c r="V19" s="813">
        <f>IF(D19="","",VLOOKUP(B19,Data!$B$5:$J$439,9,FALSE)*D19)</f>
        <v>1.806</v>
      </c>
      <c r="W19" s="708"/>
      <c r="X19" s="708"/>
      <c r="Y19" s="708"/>
      <c r="Z19" s="708"/>
    </row>
    <row r="20" spans="1:26" s="814" customFormat="1" ht="20" customHeight="1">
      <c r="A20" s="920">
        <v>2</v>
      </c>
      <c r="B20" s="921" t="s">
        <v>495</v>
      </c>
      <c r="C20" s="800" t="e">
        <f>IF(D20="","",VLOOKUP(B20,Data!$B$5:$L$439,2,FALSE))</f>
        <v>#N/A</v>
      </c>
      <c r="D20" s="875">
        <v>3</v>
      </c>
      <c r="E20" s="817"/>
      <c r="F20" s="803" t="e">
        <f>IF(D20="","",VLOOKUP(B20,Data!$B$5:$L$439,11,FALSE))</f>
        <v>#N/A</v>
      </c>
      <c r="G20" s="804" t="e">
        <f>IF(D20&gt;0,D20*F20,"-")</f>
        <v>#N/A</v>
      </c>
      <c r="H20" s="805" t="e">
        <f>IF(D20="","",VLOOKUP(B20,Data!$B$5:$D$439,3,FALSE))</f>
        <v>#N/A</v>
      </c>
      <c r="I20" s="806" t="e">
        <f>IF(D20="","",VLOOKUP(B20,Data!$B$5:$M$439,12,FALSE))</f>
        <v>#N/A</v>
      </c>
      <c r="J20" s="807" t="s">
        <v>1050</v>
      </c>
      <c r="K20" s="808" t="e">
        <f>IF(D20="","",VLOOKUP(B20,Data!$B$5:$E$439,4,FALSE)*D20)</f>
        <v>#N/A</v>
      </c>
      <c r="L20" s="809" t="e">
        <f>IF(D20="","",VLOOKUP(B20,Data!$B$5:$F$439,5,FALSE)*D20)</f>
        <v>#N/A</v>
      </c>
      <c r="M20" s="804"/>
      <c r="N20" s="810"/>
      <c r="O20" s="811"/>
      <c r="P20" s="812"/>
      <c r="Q20" s="812"/>
      <c r="R20" s="811"/>
      <c r="S20" s="811"/>
      <c r="T20" s="811"/>
      <c r="U20" s="813" t="e">
        <f>IF(D20="","",VLOOKUP(B20,Data!$B$5:$J$439,9,FALSE)*D20)</f>
        <v>#N/A</v>
      </c>
      <c r="V20" s="813" t="e">
        <f>IF(D20="","",VLOOKUP(B20,Data!$B$5:$J$439,9,FALSE)*D20)</f>
        <v>#N/A</v>
      </c>
      <c r="W20" s="708"/>
      <c r="X20" s="708"/>
      <c r="Y20" s="708"/>
      <c r="Z20" s="708"/>
    </row>
    <row r="21" spans="1:26" s="814" customFormat="1" ht="20" customHeight="1">
      <c r="A21" s="920"/>
      <c r="B21" s="906" t="s">
        <v>1070</v>
      </c>
      <c r="C21" s="800" t="str">
        <f>IF(D21="","",VLOOKUP(B21,Data!$B$5:$L$439,2,FALSE))</f>
        <v/>
      </c>
      <c r="D21" s="875"/>
      <c r="E21" s="924" t="s">
        <v>1011</v>
      </c>
      <c r="F21" s="803" t="str">
        <f>IF(D21="","",VLOOKUP(B21,Data!$B$5:$L$439,11,FALSE))</f>
        <v/>
      </c>
      <c r="G21" s="804" t="str">
        <f t="shared" ref="G21:G29" si="0">IF(D21&gt;0,D21*F21,"-")</f>
        <v>-</v>
      </c>
      <c r="H21" s="805" t="str">
        <f>IF(D21="","",VLOOKUP(B21,Data!$B$5:$D$439,3,FALSE))</f>
        <v/>
      </c>
      <c r="I21" s="806" t="str">
        <f>IF(D21="","",VLOOKUP(B21,Data!$B$5:$M$439,12,FALSE))</f>
        <v/>
      </c>
      <c r="J21" s="807"/>
      <c r="K21" s="808" t="str">
        <f>IF(D21="","",VLOOKUP(B21,Data!$B$5:$E$439,4,FALSE)*D21)</f>
        <v/>
      </c>
      <c r="L21" s="809" t="str">
        <f>IF(D21="","",VLOOKUP(B21,Data!$B$5:$F$439,5,FALSE)*D21)</f>
        <v/>
      </c>
      <c r="M21" s="804"/>
      <c r="N21" s="810"/>
      <c r="O21" s="811"/>
      <c r="P21" s="812"/>
      <c r="Q21" s="812"/>
      <c r="R21" s="811"/>
      <c r="S21" s="811"/>
      <c r="T21" s="811"/>
      <c r="U21" s="813" t="str">
        <f>IF(D21="","",VLOOKUP(B21,Data!$B$5:$J$439,9,FALSE)*D21)</f>
        <v/>
      </c>
      <c r="V21" s="813" t="str">
        <f>IF(D21="","",VLOOKUP(B21,Data!$B$5:$J$439,9,FALSE)*D21)</f>
        <v/>
      </c>
      <c r="W21" s="708"/>
      <c r="X21" s="708"/>
      <c r="Y21" s="708"/>
      <c r="Z21" s="708"/>
    </row>
    <row r="22" spans="1:26" s="814" customFormat="1" ht="20" customHeight="1">
      <c r="A22" s="920">
        <v>3</v>
      </c>
      <c r="B22" s="921" t="s">
        <v>387</v>
      </c>
      <c r="C22" s="800" t="str">
        <f>IF(D22="","",VLOOKUP(B22,Data!$B$5:$L$439,2,FALSE))</f>
        <v>VFV5560</v>
      </c>
      <c r="D22" s="875">
        <v>11</v>
      </c>
      <c r="E22" s="817"/>
      <c r="F22" s="803">
        <f>IF(D22="","",VLOOKUP(B22,Data!$B$5:$L$439,11,FALSE))</f>
        <v>4224.12</v>
      </c>
      <c r="G22" s="804">
        <f t="shared" si="0"/>
        <v>46465.32</v>
      </c>
      <c r="H22" s="805" t="str">
        <f>IF(D22="","",VLOOKUP(B22,Data!$B$5:$D$439,3,FALSE))</f>
        <v>C/T</v>
      </c>
      <c r="I22" s="806" t="str">
        <f>IF(D22="","",VLOOKUP(B22,Data!$B$5:$M$439,12,FALSE))</f>
        <v>Indonesia</v>
      </c>
      <c r="J22" s="807" t="s">
        <v>1071</v>
      </c>
      <c r="K22" s="808">
        <f>IF(D22="","",VLOOKUP(B22,Data!$B$5:$E$439,4,FALSE)*D22)</f>
        <v>3256</v>
      </c>
      <c r="L22" s="809">
        <f>IF(D22="","",VLOOKUP(B22,Data!$B$5:$F$439,5,FALSE)*D22)</f>
        <v>2860</v>
      </c>
      <c r="M22" s="804"/>
      <c r="N22" s="810"/>
      <c r="O22" s="811"/>
      <c r="P22" s="812"/>
      <c r="Q22" s="812"/>
      <c r="R22" s="811"/>
      <c r="S22" s="811"/>
      <c r="T22" s="811"/>
      <c r="U22" s="813">
        <f>IF(D22="","",VLOOKUP(B22,Data!$B$5:$J$439,9,FALSE)*D22)</f>
        <v>16.873999999999999</v>
      </c>
      <c r="V22" s="813">
        <f>IF(D22="","",VLOOKUP(B22,Data!$B$5:$J$439,9,FALSE)*D22)</f>
        <v>16.873999999999999</v>
      </c>
      <c r="W22" s="708"/>
      <c r="X22" s="708"/>
      <c r="Y22" s="708"/>
      <c r="Z22" s="708"/>
    </row>
    <row r="23" spans="1:26" s="814" customFormat="1" ht="20" customHeight="1">
      <c r="A23" s="920">
        <v>4</v>
      </c>
      <c r="B23" s="921" t="s">
        <v>389</v>
      </c>
      <c r="C23" s="800" t="str">
        <f>IF(D23="","",VLOOKUP(B23,Data!$B$5:$L$439,2,FALSE))</f>
        <v>VFV5570</v>
      </c>
      <c r="D23" s="875">
        <v>10</v>
      </c>
      <c r="E23" s="816" t="s">
        <v>1084</v>
      </c>
      <c r="F23" s="803">
        <f>IF(D23="","",VLOOKUP(B23,Data!$B$5:$L$439,11,FALSE))</f>
        <v>4224.12</v>
      </c>
      <c r="G23" s="804">
        <f t="shared" si="0"/>
        <v>42241.2</v>
      </c>
      <c r="H23" s="805" t="str">
        <f>IF(D23="","",VLOOKUP(B23,Data!$B$5:$D$439,3,FALSE))</f>
        <v>C/T</v>
      </c>
      <c r="I23" s="806" t="str">
        <f>IF(D23="","",VLOOKUP(B23,Data!$B$5:$M$439,12,FALSE))</f>
        <v>Indonesia</v>
      </c>
      <c r="J23" s="807" t="s">
        <v>1071</v>
      </c>
      <c r="K23" s="808">
        <f>IF(D23="","",VLOOKUP(B23,Data!$B$5:$E$439,4,FALSE)*D23)</f>
        <v>2960</v>
      </c>
      <c r="L23" s="809">
        <f>IF(D23="","",VLOOKUP(B23,Data!$B$5:$F$439,5,FALSE)*D23)</f>
        <v>2600</v>
      </c>
      <c r="M23" s="804"/>
      <c r="N23" s="810"/>
      <c r="O23" s="811"/>
      <c r="P23" s="812"/>
      <c r="Q23" s="812"/>
      <c r="R23" s="811"/>
      <c r="S23" s="811"/>
      <c r="T23" s="811"/>
      <c r="U23" s="813">
        <f>IF(D23="","",VLOOKUP(B23,Data!$B$5:$J$439,9,FALSE)*D23)</f>
        <v>15.34</v>
      </c>
      <c r="V23" s="813">
        <f>IF(D23="","",VLOOKUP(B23,Data!$B$5:$J$439,9,FALSE)*D23)</f>
        <v>15.34</v>
      </c>
      <c r="W23" s="708"/>
      <c r="X23" s="708"/>
      <c r="Y23" s="708"/>
      <c r="Z23" s="708"/>
    </row>
    <row r="24" spans="1:26" s="814" customFormat="1" ht="20" customHeight="1">
      <c r="A24" s="920">
        <v>5</v>
      </c>
      <c r="B24" s="921" t="s">
        <v>495</v>
      </c>
      <c r="C24" s="800" t="e">
        <f>IF(D24="","",VLOOKUP(B24,Data!$B$5:$L$439,2,FALSE))</f>
        <v>#N/A</v>
      </c>
      <c r="D24" s="875">
        <v>1</v>
      </c>
      <c r="E24" s="817"/>
      <c r="F24" s="803" t="e">
        <f>IF(D24="","",VLOOKUP(B24,Data!$B$5:$L$439,11,FALSE))</f>
        <v>#N/A</v>
      </c>
      <c r="G24" s="804" t="e">
        <f>IF(D24&gt;0,D24*F24,"-")</f>
        <v>#N/A</v>
      </c>
      <c r="H24" s="805" t="e">
        <f>IF(D24="","",VLOOKUP(B24,Data!$B$5:$D$439,3,FALSE))</f>
        <v>#N/A</v>
      </c>
      <c r="I24" s="806" t="e">
        <f>IF(D24="","",VLOOKUP(B24,Data!$B$5:$M$439,12,FALSE))</f>
        <v>#N/A</v>
      </c>
      <c r="J24" s="807" t="s">
        <v>1071</v>
      </c>
      <c r="K24" s="808" t="e">
        <f>IF(D24="","",VLOOKUP(B24,Data!$B$5:$E$439,4,FALSE)*D24)</f>
        <v>#N/A</v>
      </c>
      <c r="L24" s="809" t="e">
        <f>IF(D24="","",VLOOKUP(B24,Data!$B$5:$F$439,5,FALSE)*D24)</f>
        <v>#N/A</v>
      </c>
      <c r="M24" s="804"/>
      <c r="N24" s="810"/>
      <c r="O24" s="811"/>
      <c r="P24" s="812"/>
      <c r="Q24" s="812"/>
      <c r="R24" s="811"/>
      <c r="S24" s="811"/>
      <c r="T24" s="811"/>
      <c r="U24" s="813" t="e">
        <f>IF(D24="","",VLOOKUP(B24,Data!$B$5:$J$439,9,FALSE)*D24)</f>
        <v>#N/A</v>
      </c>
      <c r="V24" s="813" t="e">
        <f>IF(D24="","",VLOOKUP(B24,Data!$B$5:$J$439,9,FALSE)*D24)</f>
        <v>#N/A</v>
      </c>
      <c r="W24" s="708"/>
      <c r="X24" s="708"/>
      <c r="Y24" s="708"/>
      <c r="Z24" s="708"/>
    </row>
    <row r="25" spans="1:26" s="814" customFormat="1" ht="20" customHeight="1">
      <c r="A25" s="920">
        <v>6</v>
      </c>
      <c r="B25" s="921" t="s">
        <v>497</v>
      </c>
      <c r="C25" s="800" t="e">
        <f>IF(D25="","",VLOOKUP(B25,Data!$B$5:$L$439,2,FALSE))</f>
        <v>#N/A</v>
      </c>
      <c r="D25" s="875">
        <v>1</v>
      </c>
      <c r="E25" s="817"/>
      <c r="F25" s="803" t="e">
        <f>IF(D25="","",VLOOKUP(B25,Data!$B$5:$L$439,11,FALSE))</f>
        <v>#N/A</v>
      </c>
      <c r="G25" s="804" t="e">
        <f>IF(D25&gt;0,D25*F25,"-")</f>
        <v>#N/A</v>
      </c>
      <c r="H25" s="805" t="e">
        <f>IF(D25="","",VLOOKUP(B25,Data!$B$5:$D$439,3,FALSE))</f>
        <v>#N/A</v>
      </c>
      <c r="I25" s="806" t="e">
        <f>IF(D25="","",VLOOKUP(B25,Data!$B$5:$M$439,12,FALSE))</f>
        <v>#N/A</v>
      </c>
      <c r="J25" s="807" t="s">
        <v>1071</v>
      </c>
      <c r="K25" s="808" t="e">
        <f>IF(D25="","",VLOOKUP(B25,Data!$B$5:$E$439,4,FALSE)*D25)</f>
        <v>#N/A</v>
      </c>
      <c r="L25" s="809" t="e">
        <f>IF(D25="","",VLOOKUP(B25,Data!$B$5:$F$439,5,FALSE)*D25)</f>
        <v>#N/A</v>
      </c>
      <c r="M25" s="804"/>
      <c r="N25" s="810"/>
      <c r="O25" s="811"/>
      <c r="P25" s="812"/>
      <c r="Q25" s="812"/>
      <c r="R25" s="811"/>
      <c r="S25" s="811"/>
      <c r="T25" s="811"/>
      <c r="U25" s="813" t="e">
        <f>IF(D25="","",VLOOKUP(B25,Data!$B$5:$J$439,9,FALSE)*D25)</f>
        <v>#N/A</v>
      </c>
      <c r="V25" s="813" t="e">
        <f>IF(D25="","",VLOOKUP(B25,Data!$B$5:$J$439,9,FALSE)*D25)</f>
        <v>#N/A</v>
      </c>
      <c r="W25" s="708"/>
      <c r="X25" s="708"/>
      <c r="Y25" s="708"/>
      <c r="Z25" s="708"/>
    </row>
    <row r="26" spans="1:26" s="814" customFormat="1" ht="20" customHeight="1">
      <c r="A26" s="920">
        <v>7</v>
      </c>
      <c r="B26" s="921" t="s">
        <v>660</v>
      </c>
      <c r="C26" s="800" t="str">
        <f>IF(D26="","",VLOOKUP(B26,Data!$B$5:$L$439,2,FALSE))</f>
        <v>VAN1280</v>
      </c>
      <c r="D26" s="875">
        <v>40</v>
      </c>
      <c r="E26" s="816"/>
      <c r="F26" s="803">
        <f>IF(D26="","",VLOOKUP(B26,Data!$B$5:$L$439,11,FALSE))</f>
        <v>2162.66</v>
      </c>
      <c r="G26" s="804">
        <f t="shared" si="0"/>
        <v>86506.4</v>
      </c>
      <c r="H26" s="805" t="str">
        <f>IF(D26="","",VLOOKUP(B26,Data!$B$5:$D$439,3,FALSE))</f>
        <v>C/T</v>
      </c>
      <c r="I26" s="806" t="str">
        <f>IF(D26="","",VLOOKUP(B26,Data!$B$5:$M$439,12,FALSE))</f>
        <v>Indonesia</v>
      </c>
      <c r="J26" s="807" t="s">
        <v>1071</v>
      </c>
      <c r="K26" s="808">
        <f>IF(D26="","",VLOOKUP(B26,Data!$B$5:$E$439,4,FALSE)*D26)</f>
        <v>10480</v>
      </c>
      <c r="L26" s="809">
        <f>IF(D26="","",VLOOKUP(B26,Data!$B$5:$F$439,5,FALSE)*D26)</f>
        <v>9480</v>
      </c>
      <c r="M26" s="804"/>
      <c r="N26" s="810"/>
      <c r="O26" s="811"/>
      <c r="P26" s="812"/>
      <c r="Q26" s="812"/>
      <c r="R26" s="811"/>
      <c r="S26" s="811"/>
      <c r="T26" s="811"/>
      <c r="U26" s="813">
        <f>IF(D26="","",VLOOKUP(B26,Data!$B$5:$J$439,9,FALSE)*D26)</f>
        <v>59.519999999999996</v>
      </c>
      <c r="V26" s="813">
        <f>IF(D26="","",VLOOKUP(B26,Data!$B$5:$J$439,9,FALSE)*D26)</f>
        <v>59.519999999999996</v>
      </c>
      <c r="W26" s="708"/>
      <c r="X26" s="708"/>
      <c r="Y26" s="708"/>
      <c r="Z26" s="708"/>
    </row>
    <row r="27" spans="1:26" s="917" customFormat="1" ht="20" customHeight="1">
      <c r="A27" s="920">
        <v>8</v>
      </c>
      <c r="B27" s="878" t="s">
        <v>933</v>
      </c>
      <c r="C27" s="800" t="str">
        <f>IF(D27="","",VLOOKUP(B27,Data!$B$5:$L$439,2,FALSE))</f>
        <v>VEH3640</v>
      </c>
      <c r="D27" s="910">
        <v>2</v>
      </c>
      <c r="E27" s="915"/>
      <c r="F27" s="803">
        <f>IF(D27="","",VLOOKUP(B27,Data!$B$5:$L$439,11,FALSE))</f>
        <v>2539.81</v>
      </c>
      <c r="G27" s="804">
        <f t="shared" si="0"/>
        <v>5079.62</v>
      </c>
      <c r="H27" s="805" t="str">
        <f>IF(D27="","",VLOOKUP(B27,Data!$B$5:$D$439,3,FALSE))</f>
        <v>C/T</v>
      </c>
      <c r="I27" s="806" t="str">
        <f>IF(D27="","",VLOOKUP(B27,Data!$B$5:$M$439,12,FALSE))</f>
        <v>Indonesia</v>
      </c>
      <c r="J27" s="807" t="s">
        <v>1071</v>
      </c>
      <c r="K27" s="808">
        <f>IF(D27="","",VLOOKUP(B27,Data!$B$5:$E$439,4,FALSE)*D27)</f>
        <v>534</v>
      </c>
      <c r="L27" s="809">
        <f>IF(D27="","",VLOOKUP(B27,Data!$B$5:$F$439,5,FALSE)*D27)</f>
        <v>484</v>
      </c>
      <c r="M27" s="804"/>
      <c r="N27" s="810"/>
      <c r="O27" s="811"/>
      <c r="P27" s="812"/>
      <c r="Q27" s="812"/>
      <c r="R27" s="811"/>
      <c r="S27" s="811"/>
      <c r="T27" s="811"/>
      <c r="U27" s="813">
        <f>IF(D27="","",VLOOKUP(B27,Data!$B$5:$J$439,9,FALSE)*D27)</f>
        <v>2.976</v>
      </c>
      <c r="V27" s="813">
        <f>IF(D27="","",VLOOKUP(B27,Data!$B$5:$J$439,9,FALSE)*D27)</f>
        <v>2.976</v>
      </c>
      <c r="W27" s="916"/>
      <c r="X27" s="916"/>
      <c r="Y27" s="916"/>
      <c r="Z27" s="916"/>
    </row>
    <row r="28" spans="1:26" s="917" customFormat="1" ht="20" customHeight="1">
      <c r="A28" s="920">
        <v>9</v>
      </c>
      <c r="B28" s="878" t="s">
        <v>750</v>
      </c>
      <c r="C28" s="800" t="str">
        <f>IF(D28="","",VLOOKUP(B28,Data!$B$5:$L$439,2,FALSE))</f>
        <v>VAR8170</v>
      </c>
      <c r="D28" s="910">
        <v>3</v>
      </c>
      <c r="E28" s="915"/>
      <c r="F28" s="803">
        <f>IF(D28="","",VLOOKUP(B28,Data!$B$5:$L$439,11,FALSE))</f>
        <v>2438.41</v>
      </c>
      <c r="G28" s="804">
        <f t="shared" si="0"/>
        <v>7315.23</v>
      </c>
      <c r="H28" s="805" t="str">
        <f>IF(D28="","",VLOOKUP(B28,Data!$B$5:$D$439,3,FALSE))</f>
        <v>C/T</v>
      </c>
      <c r="I28" s="806" t="str">
        <f>IF(D28="","",VLOOKUP(B28,Data!$B$5:$M$439,12,FALSE))</f>
        <v>Indonesia</v>
      </c>
      <c r="J28" s="807" t="s">
        <v>1071</v>
      </c>
      <c r="K28" s="808">
        <f>IF(D28="","",VLOOKUP(B28,Data!$B$5:$E$439,4,FALSE)*D28)</f>
        <v>762</v>
      </c>
      <c r="L28" s="809">
        <f>IF(D28="","",VLOOKUP(B28,Data!$B$5:$F$439,5,FALSE)*D28)</f>
        <v>687</v>
      </c>
      <c r="M28" s="804"/>
      <c r="N28" s="810"/>
      <c r="O28" s="811"/>
      <c r="P28" s="812"/>
      <c r="Q28" s="812"/>
      <c r="R28" s="811"/>
      <c r="S28" s="811"/>
      <c r="T28" s="811"/>
      <c r="U28" s="813">
        <f>IF(D28="","",VLOOKUP(B28,Data!$B$5:$J$439,9,FALSE)*D28)</f>
        <v>4.452</v>
      </c>
      <c r="V28" s="813">
        <f>IF(D28="","",VLOOKUP(B28,Data!$B$5:$J$439,9,FALSE)*D28)</f>
        <v>4.452</v>
      </c>
      <c r="W28" s="916"/>
      <c r="X28" s="916"/>
      <c r="Y28" s="916"/>
      <c r="Z28" s="916"/>
    </row>
    <row r="29" spans="1:26" s="917" customFormat="1" ht="20" customHeight="1">
      <c r="A29" s="909"/>
      <c r="B29" s="878"/>
      <c r="C29" s="800" t="str">
        <f>IF(D29="","",VLOOKUP(B29,Data!$B$5:$L$439,2,FALSE))</f>
        <v/>
      </c>
      <c r="D29" s="910"/>
      <c r="E29" s="915"/>
      <c r="F29" s="803" t="str">
        <f>IF(D29="","",VLOOKUP(B29,Data!$B$5:$L$439,11,FALSE))</f>
        <v/>
      </c>
      <c r="G29" s="804" t="str">
        <f t="shared" si="0"/>
        <v>-</v>
      </c>
      <c r="H29" s="805" t="str">
        <f>IF(D29="","",VLOOKUP(B29,Data!$B$5:$D$439,3,FALSE))</f>
        <v/>
      </c>
      <c r="I29" s="806" t="str">
        <f>IF(D29="","",VLOOKUP(B29,Data!$B$5:$M$439,12,FALSE))</f>
        <v/>
      </c>
      <c r="J29" s="807"/>
      <c r="K29" s="808" t="str">
        <f>IF(D29="","",VLOOKUP(B29,Data!$B$5:$E$439,4,FALSE)*D29)</f>
        <v/>
      </c>
      <c r="L29" s="809" t="str">
        <f>IF(D29="","",VLOOKUP(B29,Data!$B$5:$F$439,5,FALSE)*D29)</f>
        <v/>
      </c>
      <c r="M29" s="804"/>
      <c r="N29" s="810"/>
      <c r="O29" s="811"/>
      <c r="P29" s="812"/>
      <c r="Q29" s="812"/>
      <c r="R29" s="811"/>
      <c r="S29" s="811"/>
      <c r="T29" s="811"/>
      <c r="U29" s="813" t="str">
        <f>IF(D29="","",VLOOKUP(B29,Data!$B$5:$J$439,9,FALSE)*D29)</f>
        <v/>
      </c>
      <c r="V29" s="813" t="str">
        <f>IF(D29="","",VLOOKUP(B29,Data!$B$5:$J$439,9,FALSE)*D29)</f>
        <v/>
      </c>
      <c r="W29" s="916"/>
      <c r="X29" s="916"/>
      <c r="Y29" s="916"/>
      <c r="Z29" s="916"/>
    </row>
    <row r="30" spans="1:26" s="814" customFormat="1" ht="23" customHeight="1">
      <c r="A30" s="909"/>
      <c r="B30" s="878"/>
      <c r="C30" s="809" t="str">
        <f>IF(D30="","",VLOOKUP(B30,Data!$B$5:$L$439,2,FALSE))</f>
        <v/>
      </c>
      <c r="D30" s="910"/>
      <c r="E30" s="889"/>
      <c r="F30" s="821"/>
      <c r="G30" s="821"/>
      <c r="H30" s="821"/>
      <c r="I30" s="820"/>
      <c r="J30" s="807"/>
      <c r="K30" s="821"/>
      <c r="L30" s="821"/>
      <c r="M30" s="821"/>
      <c r="N30" s="822"/>
      <c r="O30" s="823"/>
      <c r="P30" s="824"/>
      <c r="Q30" s="823"/>
      <c r="R30" s="823"/>
      <c r="S30" s="824"/>
      <c r="T30" s="825"/>
      <c r="U30" s="824"/>
      <c r="V30" s="826"/>
      <c r="Y30" s="708"/>
    </row>
    <row r="31" spans="1:26" s="814" customFormat="1" ht="22" customHeight="1">
      <c r="A31" s="798"/>
      <c r="B31" s="1066"/>
      <c r="C31" s="1067"/>
      <c r="D31" s="827">
        <f>SUM(D18:D29)</f>
        <v>72</v>
      </c>
      <c r="E31" s="895"/>
      <c r="F31" s="896"/>
      <c r="G31" s="829" t="e">
        <f>SUM(G18:G30)</f>
        <v>#N/A</v>
      </c>
      <c r="H31" s="897"/>
      <c r="I31" s="897"/>
      <c r="J31" s="897"/>
      <c r="K31" s="829" t="e">
        <f>SUM(K18:K30)</f>
        <v>#N/A</v>
      </c>
      <c r="L31" s="829" t="e">
        <f>SUM(L18:L30)</f>
        <v>#N/A</v>
      </c>
      <c r="M31" s="896"/>
      <c r="N31" s="896"/>
      <c r="O31" s="896">
        <f>SUM(O16:O30)</f>
        <v>0</v>
      </c>
      <c r="P31" s="896"/>
      <c r="Q31" s="896"/>
      <c r="R31" s="896"/>
      <c r="S31" s="896"/>
      <c r="T31" s="896"/>
      <c r="U31" s="896"/>
      <c r="V31" s="830" t="e">
        <f>SUM(V18:V30)</f>
        <v>#N/A</v>
      </c>
      <c r="Y31" s="708"/>
    </row>
    <row r="32" spans="1:26" ht="20" customHeight="1">
      <c r="A32" s="798"/>
      <c r="B32" s="1068"/>
      <c r="C32" s="1069"/>
      <c r="D32" s="831"/>
      <c r="E32" s="754"/>
      <c r="F32" s="832" t="s">
        <v>534</v>
      </c>
      <c r="G32" s="758"/>
      <c r="H32" s="833"/>
      <c r="I32" s="833"/>
      <c r="J32" s="833"/>
      <c r="K32" s="834"/>
      <c r="L32" s="758"/>
      <c r="M32" s="756"/>
      <c r="N32" s="755"/>
      <c r="O32" s="755"/>
      <c r="P32" s="755"/>
      <c r="Q32" s="755"/>
      <c r="R32" s="755"/>
      <c r="S32" s="755"/>
      <c r="T32" s="756"/>
      <c r="U32" s="756"/>
      <c r="V32" s="760"/>
    </row>
    <row r="33" spans="1:22" ht="13">
      <c r="A33" s="721" t="s">
        <v>527</v>
      </c>
      <c r="B33" s="722"/>
      <c r="C33" s="835"/>
      <c r="D33" s="836" t="s">
        <v>82</v>
      </c>
      <c r="E33" s="744"/>
      <c r="F33" s="725" t="s">
        <v>83</v>
      </c>
      <c r="G33" s="837"/>
      <c r="H33" s="772" t="s">
        <v>84</v>
      </c>
      <c r="I33" s="838"/>
      <c r="J33" s="743" t="s">
        <v>85</v>
      </c>
      <c r="K33" s="743"/>
      <c r="L33" s="1070" t="s">
        <v>86</v>
      </c>
      <c r="M33" s="1071"/>
      <c r="N33" s="1071"/>
      <c r="O33" s="1071"/>
      <c r="P33" s="1071"/>
      <c r="Q33" s="1071"/>
      <c r="R33" s="1071"/>
      <c r="S33" s="1071"/>
      <c r="T33" s="1071"/>
      <c r="U33" s="1071"/>
      <c r="V33" s="1072"/>
    </row>
    <row r="34" spans="1:22" ht="13">
      <c r="A34" s="731" t="s">
        <v>528</v>
      </c>
      <c r="C34" s="839"/>
      <c r="D34" s="709" t="s">
        <v>88</v>
      </c>
      <c r="F34" s="1073"/>
      <c r="G34" s="1074"/>
      <c r="H34" s="731" t="s">
        <v>89</v>
      </c>
      <c r="I34" s="840"/>
      <c r="J34" s="746" t="s">
        <v>90</v>
      </c>
      <c r="K34" s="746"/>
      <c r="L34" s="741"/>
      <c r="V34" s="747"/>
    </row>
    <row r="35" spans="1:22">
      <c r="A35" s="731" t="s">
        <v>529</v>
      </c>
      <c r="C35" s="732"/>
      <c r="F35" s="1073"/>
      <c r="G35" s="1074"/>
      <c r="H35" s="731"/>
      <c r="I35" s="840"/>
      <c r="J35" s="746" t="s">
        <v>94</v>
      </c>
      <c r="K35" s="746"/>
      <c r="L35" s="741"/>
      <c r="V35" s="747"/>
    </row>
    <row r="36" spans="1:22">
      <c r="A36" s="754"/>
      <c r="B36" s="755"/>
      <c r="C36" s="841"/>
      <c r="D36" s="709" t="s">
        <v>95</v>
      </c>
      <c r="F36" s="842"/>
      <c r="G36" s="843"/>
      <c r="H36" s="731" t="s">
        <v>96</v>
      </c>
      <c r="I36" s="840"/>
      <c r="J36" s="746"/>
      <c r="K36" s="746"/>
      <c r="L36" s="741"/>
      <c r="V36" s="747"/>
    </row>
    <row r="37" spans="1:22" ht="13">
      <c r="A37" s="721" t="s">
        <v>97</v>
      </c>
      <c r="B37" s="744"/>
      <c r="C37" s="723"/>
      <c r="D37" s="709" t="s">
        <v>98</v>
      </c>
      <c r="F37" s="844" t="s">
        <v>99</v>
      </c>
      <c r="G37" s="845"/>
      <c r="H37" s="731" t="s">
        <v>89</v>
      </c>
      <c r="I37" s="840"/>
      <c r="J37" s="746" t="s">
        <v>100</v>
      </c>
      <c r="K37" s="746"/>
      <c r="L37" s="741"/>
      <c r="V37" s="747"/>
    </row>
    <row r="38" spans="1:22" ht="13">
      <c r="A38" s="731" t="s">
        <v>552</v>
      </c>
      <c r="C38" s="732"/>
      <c r="D38" s="709" t="s">
        <v>101</v>
      </c>
      <c r="F38" s="846"/>
      <c r="G38" s="847"/>
      <c r="H38" s="731" t="s">
        <v>102</v>
      </c>
      <c r="I38" s="840"/>
      <c r="J38" s="746" t="s">
        <v>530</v>
      </c>
      <c r="K38" s="746"/>
      <c r="L38" s="1075" t="s">
        <v>104</v>
      </c>
      <c r="M38" s="1076"/>
      <c r="N38" s="1076"/>
      <c r="O38" s="1076"/>
      <c r="P38" s="1076"/>
      <c r="Q38" s="1076"/>
      <c r="R38" s="1076"/>
      <c r="S38" s="1076"/>
      <c r="T38" s="1076"/>
      <c r="U38" s="1076"/>
      <c r="V38" s="1077"/>
    </row>
    <row r="39" spans="1:22">
      <c r="A39" s="754"/>
      <c r="B39" s="755"/>
      <c r="C39" s="756"/>
      <c r="D39" s="848"/>
      <c r="E39" s="755"/>
      <c r="F39" s="1046" t="s">
        <v>1083</v>
      </c>
      <c r="G39" s="1047"/>
      <c r="H39" s="1046" t="s">
        <v>1082</v>
      </c>
      <c r="I39" s="1047"/>
      <c r="J39" s="759" t="s">
        <v>105</v>
      </c>
      <c r="K39" s="759"/>
      <c r="L39" s="1062" t="s">
        <v>106</v>
      </c>
      <c r="M39" s="1063"/>
      <c r="N39" s="1063"/>
      <c r="O39" s="1063"/>
      <c r="P39" s="1063"/>
      <c r="Q39" s="1063"/>
      <c r="R39" s="1063"/>
      <c r="S39" s="1063"/>
      <c r="T39" s="1063"/>
      <c r="U39" s="1063"/>
      <c r="V39" s="1064"/>
    </row>
    <row r="45" spans="1:22" ht="23.25" customHeight="1">
      <c r="A45" s="849" t="s">
        <v>947</v>
      </c>
      <c r="B45" s="710"/>
      <c r="C45" s="849" t="s">
        <v>603</v>
      </c>
      <c r="D45" s="708"/>
      <c r="F45" s="849" t="s">
        <v>941</v>
      </c>
      <c r="H45" s="849" t="s">
        <v>603</v>
      </c>
    </row>
    <row r="46" spans="1:22" ht="20">
      <c r="A46" s="849" t="s">
        <v>948</v>
      </c>
      <c r="B46" s="710"/>
      <c r="C46" s="849" t="s">
        <v>952</v>
      </c>
      <c r="D46" s="708"/>
      <c r="F46" s="849" t="s">
        <v>942</v>
      </c>
      <c r="H46" s="849" t="s">
        <v>952</v>
      </c>
    </row>
    <row r="47" spans="1:22" ht="20">
      <c r="A47" s="849" t="s">
        <v>949</v>
      </c>
      <c r="B47" s="710"/>
      <c r="C47" s="849" t="s">
        <v>952</v>
      </c>
      <c r="D47" s="708"/>
      <c r="F47" s="849" t="s">
        <v>943</v>
      </c>
      <c r="H47" s="849" t="s">
        <v>603</v>
      </c>
    </row>
    <row r="48" spans="1:22" ht="17.75" customHeight="1">
      <c r="A48" s="849" t="s">
        <v>950</v>
      </c>
      <c r="B48" s="710"/>
      <c r="C48" s="849" t="s">
        <v>603</v>
      </c>
      <c r="D48" s="708"/>
      <c r="F48" s="849" t="s">
        <v>944</v>
      </c>
      <c r="H48" s="849" t="s">
        <v>603</v>
      </c>
    </row>
    <row r="49" spans="1:8" ht="17.75" customHeight="1">
      <c r="A49" s="849" t="s">
        <v>951</v>
      </c>
      <c r="B49" s="710"/>
      <c r="C49" s="849" t="s">
        <v>603</v>
      </c>
      <c r="D49" s="708"/>
      <c r="F49" s="849" t="s">
        <v>946</v>
      </c>
      <c r="H49" s="849" t="s">
        <v>603</v>
      </c>
    </row>
    <row r="50" spans="1:8" ht="17.75" customHeight="1">
      <c r="F50" s="849" t="s">
        <v>945</v>
      </c>
      <c r="H50" s="849" t="s">
        <v>603</v>
      </c>
    </row>
    <row r="51" spans="1:8" ht="17.75" customHeight="1"/>
    <row r="52" spans="1:8" ht="17.75" customHeight="1"/>
  </sheetData>
  <mergeCells count="10">
    <mergeCell ref="B31:C32"/>
    <mergeCell ref="L33:V33"/>
    <mergeCell ref="F34:G34"/>
    <mergeCell ref="F35:G35"/>
    <mergeCell ref="L38:V38"/>
    <mergeCell ref="F39:G39"/>
    <mergeCell ref="H39:I39"/>
    <mergeCell ref="L39:V39"/>
    <mergeCell ref="Q1:T1"/>
    <mergeCell ref="N2:Q2"/>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Z50"/>
  <sheetViews>
    <sheetView topLeftCell="A13" zoomScale="85" zoomScaleNormal="85" zoomScaleSheetLayoutView="115" workbookViewId="0">
      <selection activeCell="E26" sqref="E26"/>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22"/>
      <c r="I10" s="923"/>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09"/>
      <c r="B18" s="906" t="s">
        <v>1070</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20"/>
      <c r="B19" s="921" t="s">
        <v>661</v>
      </c>
      <c r="C19" s="800" t="str">
        <f>IF(D19="","",VLOOKUP(B19,Data!$B$5:$L$439,2,FALSE))</f>
        <v>VAN1290</v>
      </c>
      <c r="D19" s="875">
        <v>89</v>
      </c>
      <c r="E19" s="924" t="s">
        <v>999</v>
      </c>
      <c r="F19" s="803">
        <f>IF(D19="","",VLOOKUP(B19,Data!$B$5:$L$439,11,FALSE))</f>
        <v>2162.66</v>
      </c>
      <c r="G19" s="804">
        <f>IF(D19&gt;0,D19*F19,"-")</f>
        <v>192476.74</v>
      </c>
      <c r="H19" s="805" t="str">
        <f>IF(D19="","",VLOOKUP(B19,Data!$B$5:$D$439,3,FALSE))</f>
        <v>C/T</v>
      </c>
      <c r="I19" s="806" t="str">
        <f>IF(D19="","",VLOOKUP(B19,Data!$B$5:$M$439,12,FALSE))</f>
        <v>Indonesia</v>
      </c>
      <c r="J19" s="807" t="s">
        <v>1071</v>
      </c>
      <c r="K19" s="808">
        <f>IF(D19="","",VLOOKUP(B19,Data!$B$5:$E$439,4,FALSE)*D19)</f>
        <v>23318</v>
      </c>
      <c r="L19" s="809">
        <f>IF(D19="","",VLOOKUP(B19,Data!$B$5:$F$439,5,FALSE)*D19)</f>
        <v>21093</v>
      </c>
      <c r="M19" s="804"/>
      <c r="N19" s="810"/>
      <c r="O19" s="811"/>
      <c r="P19" s="812"/>
      <c r="Q19" s="812"/>
      <c r="R19" s="811"/>
      <c r="S19" s="811"/>
      <c r="T19" s="811"/>
      <c r="U19" s="813">
        <f>IF(D19="","",VLOOKUP(B19,Data!$B$5:$J$439,9,FALSE)*D19)</f>
        <v>132.43199999999999</v>
      </c>
      <c r="V19" s="813">
        <f>IF(D19="","",VLOOKUP(B19,Data!$B$5:$J$439,9,FALSE)*D19)</f>
        <v>132.43199999999999</v>
      </c>
      <c r="W19" s="708"/>
      <c r="X19" s="708"/>
      <c r="Y19" s="708"/>
      <c r="Z19" s="708"/>
    </row>
    <row r="20" spans="1:26" s="814" customFormat="1" ht="20" customHeight="1">
      <c r="A20" s="920"/>
      <c r="B20" s="921" t="s">
        <v>933</v>
      </c>
      <c r="C20" s="800" t="str">
        <f>IF(D20="","",VLOOKUP(B20,Data!$B$5:$L$439,2,FALSE))</f>
        <v>VEH3640</v>
      </c>
      <c r="D20" s="875">
        <v>1</v>
      </c>
      <c r="E20" s="817"/>
      <c r="F20" s="803">
        <f>IF(D20="","",VLOOKUP(B20,Data!$B$5:$L$439,11,FALSE))</f>
        <v>2539.81</v>
      </c>
      <c r="G20" s="804">
        <f>IF(D20&gt;0,D20*F20,"-")</f>
        <v>2539.81</v>
      </c>
      <c r="H20" s="805" t="str">
        <f>IF(D20="","",VLOOKUP(B20,Data!$B$5:$D$439,3,FALSE))</f>
        <v>C/T</v>
      </c>
      <c r="I20" s="806" t="str">
        <f>IF(D20="","",VLOOKUP(B20,Data!$B$5:$M$439,12,FALSE))</f>
        <v>Indonesia</v>
      </c>
      <c r="J20" s="807" t="s">
        <v>1071</v>
      </c>
      <c r="K20" s="808">
        <f>IF(D20="","",VLOOKUP(B20,Data!$B$5:$E$439,4,FALSE)*D20)</f>
        <v>267</v>
      </c>
      <c r="L20" s="809">
        <f>IF(D20="","",VLOOKUP(B20,Data!$B$5:$F$439,5,FALSE)*D20)</f>
        <v>242</v>
      </c>
      <c r="M20" s="804"/>
      <c r="N20" s="810"/>
      <c r="O20" s="811"/>
      <c r="P20" s="812"/>
      <c r="Q20" s="812"/>
      <c r="R20" s="811"/>
      <c r="S20" s="811"/>
      <c r="T20" s="811"/>
      <c r="U20" s="813">
        <f>IF(D20="","",VLOOKUP(B20,Data!$B$5:$J$439,9,FALSE)*D20)</f>
        <v>1.488</v>
      </c>
      <c r="V20" s="813">
        <f>IF(D20="","",VLOOKUP(B20,Data!$B$5:$J$439,9,FALSE)*D20)</f>
        <v>1.488</v>
      </c>
      <c r="W20" s="708"/>
      <c r="X20" s="708"/>
      <c r="Y20" s="708"/>
      <c r="Z20" s="708"/>
    </row>
    <row r="21" spans="1:26" s="814" customFormat="1" ht="20" customHeight="1">
      <c r="A21" s="920"/>
      <c r="B21" s="906"/>
      <c r="C21" s="800" t="str">
        <f>IF(D21="","",VLOOKUP(B21,Data!$B$5:$L$439,2,FALSE))</f>
        <v/>
      </c>
      <c r="D21" s="875"/>
      <c r="E21" s="924" t="s">
        <v>1011</v>
      </c>
      <c r="F21" s="803" t="str">
        <f>IF(D21="","",VLOOKUP(B21,Data!$B$5:$L$439,11,FALSE))</f>
        <v/>
      </c>
      <c r="G21" s="804" t="str">
        <f t="shared" ref="G21:G27" si="0">IF(D21&gt;0,D21*F21,"-")</f>
        <v>-</v>
      </c>
      <c r="H21" s="805" t="str">
        <f>IF(D21="","",VLOOKUP(B21,Data!$B$5:$D$439,3,FALSE))</f>
        <v/>
      </c>
      <c r="I21" s="806" t="str">
        <f>IF(D21="","",VLOOKUP(B21,Data!$B$5:$M$439,12,FALSE))</f>
        <v/>
      </c>
      <c r="J21" s="807"/>
      <c r="K21" s="808" t="str">
        <f>IF(D21="","",VLOOKUP(B21,Data!$B$5:$E$439,4,FALSE)*D21)</f>
        <v/>
      </c>
      <c r="L21" s="809" t="str">
        <f>IF(D21="","",VLOOKUP(B21,Data!$B$5:$F$439,5,FALSE)*D21)</f>
        <v/>
      </c>
      <c r="M21" s="804"/>
      <c r="N21" s="810"/>
      <c r="O21" s="811"/>
      <c r="P21" s="812"/>
      <c r="Q21" s="812"/>
      <c r="R21" s="811"/>
      <c r="S21" s="811"/>
      <c r="T21" s="811"/>
      <c r="U21" s="813" t="str">
        <f>IF(D21="","",VLOOKUP(B21,Data!$B$5:$J$439,9,FALSE)*D21)</f>
        <v/>
      </c>
      <c r="V21" s="813" t="str">
        <f>IF(D21="","",VLOOKUP(B21,Data!$B$5:$J$439,9,FALSE)*D21)</f>
        <v/>
      </c>
      <c r="W21" s="708"/>
      <c r="X21" s="708"/>
      <c r="Y21" s="708"/>
      <c r="Z21" s="708"/>
    </row>
    <row r="22" spans="1:26" s="814" customFormat="1" ht="20" customHeight="1">
      <c r="A22" s="920"/>
      <c r="B22" s="921"/>
      <c r="C22" s="800" t="str">
        <f>IF(D22="","",VLOOKUP(B22,Data!$B$5:$L$439,2,FALSE))</f>
        <v/>
      </c>
      <c r="D22" s="875"/>
      <c r="E22" s="817"/>
      <c r="F22" s="803" t="str">
        <f>IF(D22="","",VLOOKUP(B22,Data!$B$5:$L$439,11,FALSE))</f>
        <v/>
      </c>
      <c r="G22" s="804" t="str">
        <f t="shared" si="0"/>
        <v>-</v>
      </c>
      <c r="H22" s="805" t="str">
        <f>IF(D22="","",VLOOKUP(B22,Data!$B$5:$D$439,3,FALSE))</f>
        <v/>
      </c>
      <c r="I22" s="806" t="str">
        <f>IF(D22="","",VLOOKUP(B22,Data!$B$5:$M$439,12,FALSE))</f>
        <v/>
      </c>
      <c r="J22" s="807"/>
      <c r="K22" s="808" t="str">
        <f>IF(D22="","",VLOOKUP(B22,Data!$B$5:$E$439,4,FALSE)*D22)</f>
        <v/>
      </c>
      <c r="L22" s="809" t="str">
        <f>IF(D22="","",VLOOKUP(B22,Data!$B$5:$F$439,5,FALSE)*D22)</f>
        <v/>
      </c>
      <c r="M22" s="804"/>
      <c r="N22" s="810"/>
      <c r="O22" s="811"/>
      <c r="P22" s="812"/>
      <c r="Q22" s="812"/>
      <c r="R22" s="811"/>
      <c r="S22" s="811"/>
      <c r="T22" s="811"/>
      <c r="U22" s="813" t="str">
        <f>IF(D22="","",VLOOKUP(B22,Data!$B$5:$J$439,9,FALSE)*D22)</f>
        <v/>
      </c>
      <c r="V22" s="813" t="str">
        <f>IF(D22="","",VLOOKUP(B22,Data!$B$5:$J$439,9,FALSE)*D22)</f>
        <v/>
      </c>
      <c r="W22" s="708"/>
      <c r="X22" s="708"/>
      <c r="Y22" s="708"/>
      <c r="Z22" s="708"/>
    </row>
    <row r="23" spans="1:26" s="814" customFormat="1" ht="20" customHeight="1">
      <c r="A23" s="920"/>
      <c r="B23" s="921"/>
      <c r="C23" s="800" t="str">
        <f>IF(D23="","",VLOOKUP(B23,Data!$B$5:$L$439,2,FALSE))</f>
        <v/>
      </c>
      <c r="D23" s="875"/>
      <c r="E23" s="816" t="s">
        <v>1084</v>
      </c>
      <c r="F23" s="803" t="str">
        <f>IF(D23="","",VLOOKUP(B23,Data!$B$5:$L$439,11,FALSE))</f>
        <v/>
      </c>
      <c r="G23" s="804" t="str">
        <f t="shared" si="0"/>
        <v>-</v>
      </c>
      <c r="H23" s="805" t="str">
        <f>IF(D23="","",VLOOKUP(B23,Data!$B$5:$D$439,3,FALSE))</f>
        <v/>
      </c>
      <c r="I23" s="806" t="str">
        <f>IF(D23="","",VLOOKUP(B23,Data!$B$5:$M$439,12,FALSE))</f>
        <v/>
      </c>
      <c r="J23" s="807"/>
      <c r="K23" s="808" t="str">
        <f>IF(D23="","",VLOOKUP(B23,Data!$B$5:$E$439,4,FALSE)*D23)</f>
        <v/>
      </c>
      <c r="L23" s="809" t="str">
        <f>IF(D23="","",VLOOKUP(B23,Data!$B$5:$F$439,5,FALSE)*D23)</f>
        <v/>
      </c>
      <c r="M23" s="804"/>
      <c r="N23" s="810"/>
      <c r="O23" s="811"/>
      <c r="P23" s="812"/>
      <c r="Q23" s="812"/>
      <c r="R23" s="811"/>
      <c r="S23" s="811"/>
      <c r="T23" s="811"/>
      <c r="U23" s="813" t="str">
        <f>IF(D23="","",VLOOKUP(B23,Data!$B$5:$J$439,9,FALSE)*D23)</f>
        <v/>
      </c>
      <c r="V23" s="813" t="str">
        <f>IF(D23="","",VLOOKUP(B23,Data!$B$5:$J$439,9,FALSE)*D23)</f>
        <v/>
      </c>
      <c r="W23" s="708"/>
      <c r="X23" s="708"/>
      <c r="Y23" s="708"/>
      <c r="Z23" s="708"/>
    </row>
    <row r="24" spans="1:26" s="814" customFormat="1" ht="20" customHeight="1">
      <c r="A24" s="920"/>
      <c r="B24" s="921"/>
      <c r="C24" s="800" t="str">
        <f>IF(D24="","",VLOOKUP(B24,Data!$B$5:$L$439,2,FALSE))</f>
        <v/>
      </c>
      <c r="D24" s="875"/>
      <c r="E24" s="817"/>
      <c r="F24" s="803" t="str">
        <f>IF(D24="","",VLOOKUP(B24,Data!$B$5:$L$439,11,FALSE))</f>
        <v/>
      </c>
      <c r="G24" s="804" t="str">
        <f>IF(D24&gt;0,D24*F24,"-")</f>
        <v>-</v>
      </c>
      <c r="H24" s="805" t="str">
        <f>IF(D24="","",VLOOKUP(B24,Data!$B$5:$D$439,3,FALSE))</f>
        <v/>
      </c>
      <c r="I24" s="806" t="str">
        <f>IF(D24="","",VLOOKUP(B24,Data!$B$5:$M$439,12,FALSE))</f>
        <v/>
      </c>
      <c r="J24" s="807"/>
      <c r="K24" s="808" t="str">
        <f>IF(D24="","",VLOOKUP(B24,Data!$B$5:$E$439,4,FALSE)*D24)</f>
        <v/>
      </c>
      <c r="L24" s="809" t="str">
        <f>IF(D24="","",VLOOKUP(B24,Data!$B$5:$F$439,5,FALSE)*D24)</f>
        <v/>
      </c>
      <c r="M24" s="804"/>
      <c r="N24" s="810"/>
      <c r="O24" s="811"/>
      <c r="P24" s="812"/>
      <c r="Q24" s="812"/>
      <c r="R24" s="811"/>
      <c r="S24" s="811"/>
      <c r="T24" s="811"/>
      <c r="U24" s="813" t="str">
        <f>IF(D24="","",VLOOKUP(B24,Data!$B$5:$J$439,9,FALSE)*D24)</f>
        <v/>
      </c>
      <c r="V24" s="813" t="str">
        <f>IF(D24="","",VLOOKUP(B24,Data!$B$5:$J$439,9,FALSE)*D24)</f>
        <v/>
      </c>
      <c r="W24" s="708"/>
      <c r="X24" s="708"/>
      <c r="Y24" s="708"/>
      <c r="Z24" s="708"/>
    </row>
    <row r="25" spans="1:26" s="814" customFormat="1" ht="20" customHeight="1">
      <c r="A25" s="920"/>
      <c r="B25" s="921"/>
      <c r="C25" s="800" t="str">
        <f>IF(D25="","",VLOOKUP(B25,Data!$B$5:$L$439,2,FALSE))</f>
        <v/>
      </c>
      <c r="D25" s="875"/>
      <c r="E25" s="817"/>
      <c r="F25" s="803" t="str">
        <f>IF(D25="","",VLOOKUP(B25,Data!$B$5:$L$439,11,FALSE))</f>
        <v/>
      </c>
      <c r="G25" s="804" t="str">
        <f>IF(D25&gt;0,D25*F25,"-")</f>
        <v>-</v>
      </c>
      <c r="H25" s="805" t="str">
        <f>IF(D25="","",VLOOKUP(B25,Data!$B$5:$D$439,3,FALSE))</f>
        <v/>
      </c>
      <c r="I25" s="806" t="str">
        <f>IF(D25="","",VLOOKUP(B25,Data!$B$5:$M$439,12,FALSE))</f>
        <v/>
      </c>
      <c r="J25" s="807"/>
      <c r="K25" s="808" t="str">
        <f>IF(D25="","",VLOOKUP(B25,Data!$B$5:$E$439,4,FALSE)*D25)</f>
        <v/>
      </c>
      <c r="L25" s="809" t="str">
        <f>IF(D25="","",VLOOKUP(B25,Data!$B$5:$F$439,5,FALSE)*D25)</f>
        <v/>
      </c>
      <c r="M25" s="804"/>
      <c r="N25" s="810"/>
      <c r="O25" s="811"/>
      <c r="P25" s="812"/>
      <c r="Q25" s="812"/>
      <c r="R25" s="811"/>
      <c r="S25" s="811"/>
      <c r="T25" s="811"/>
      <c r="U25" s="813" t="str">
        <f>IF(D25="","",VLOOKUP(B25,Data!$B$5:$J$439,9,FALSE)*D25)</f>
        <v/>
      </c>
      <c r="V25" s="813" t="str">
        <f>IF(D25="","",VLOOKUP(B25,Data!$B$5:$J$439,9,FALSE)*D25)</f>
        <v/>
      </c>
      <c r="W25" s="708"/>
      <c r="X25" s="708"/>
      <c r="Y25" s="708"/>
      <c r="Z25" s="708"/>
    </row>
    <row r="26" spans="1:26" s="917" customFormat="1" ht="20" customHeight="1">
      <c r="A26" s="920"/>
      <c r="B26" s="878"/>
      <c r="C26" s="800" t="str">
        <f>IF(D26="","",VLOOKUP(B26,Data!$B$5:$L$439,2,FALSE))</f>
        <v/>
      </c>
      <c r="D26" s="910"/>
      <c r="E26" s="915"/>
      <c r="F26" s="803" t="str">
        <f>IF(D26="","",VLOOKUP(B26,Data!$B$5:$L$439,11,FALSE))</f>
        <v/>
      </c>
      <c r="G26" s="804" t="str">
        <f t="shared" si="0"/>
        <v>-</v>
      </c>
      <c r="H26" s="805" t="str">
        <f>IF(D26="","",VLOOKUP(B26,Data!$B$5:$D$439,3,FALSE))</f>
        <v/>
      </c>
      <c r="I26" s="806" t="str">
        <f>IF(D26="","",VLOOKUP(B26,Data!$B$5:$M$439,12,FALSE))</f>
        <v/>
      </c>
      <c r="J26" s="807"/>
      <c r="K26" s="808" t="str">
        <f>IF(D26="","",VLOOKUP(B26,Data!$B$5:$E$439,4,FALSE)*D26)</f>
        <v/>
      </c>
      <c r="L26" s="809" t="str">
        <f>IF(D26="","",VLOOKUP(B26,Data!$B$5:$F$439,5,FALSE)*D26)</f>
        <v/>
      </c>
      <c r="M26" s="804"/>
      <c r="N26" s="810"/>
      <c r="O26" s="811"/>
      <c r="P26" s="812"/>
      <c r="Q26" s="812"/>
      <c r="R26" s="811"/>
      <c r="S26" s="811"/>
      <c r="T26" s="811"/>
      <c r="U26" s="813" t="str">
        <f>IF(D26="","",VLOOKUP(B26,Data!$B$5:$J$439,9,FALSE)*D26)</f>
        <v/>
      </c>
      <c r="V26" s="813" t="str">
        <f>IF(D26="","",VLOOKUP(B26,Data!$B$5:$J$439,9,FALSE)*D26)</f>
        <v/>
      </c>
      <c r="W26" s="916"/>
      <c r="X26" s="916"/>
      <c r="Y26" s="916"/>
      <c r="Z26" s="916"/>
    </row>
    <row r="27" spans="1:26" s="917" customFormat="1" ht="20" customHeight="1">
      <c r="A27" s="909"/>
      <c r="B27" s="878"/>
      <c r="C27" s="800" t="str">
        <f>IF(D27="","",VLOOKUP(B27,Data!$B$5:$L$439,2,FALSE))</f>
        <v/>
      </c>
      <c r="D27" s="910"/>
      <c r="E27" s="915"/>
      <c r="F27" s="803" t="str">
        <f>IF(D27="","",VLOOKUP(B27,Data!$B$5:$L$439,11,FALSE))</f>
        <v/>
      </c>
      <c r="G27" s="804" t="str">
        <f t="shared" si="0"/>
        <v>-</v>
      </c>
      <c r="H27" s="805" t="str">
        <f>IF(D27="","",VLOOKUP(B27,Data!$B$5:$D$439,3,FALSE))</f>
        <v/>
      </c>
      <c r="I27" s="806" t="str">
        <f>IF(D27="","",VLOOKUP(B27,Data!$B$5:$M$439,12,FALSE))</f>
        <v/>
      </c>
      <c r="J27" s="807"/>
      <c r="K27" s="808" t="str">
        <f>IF(D27="","",VLOOKUP(B27,Data!$B$5:$E$439,4,FALSE)*D27)</f>
        <v/>
      </c>
      <c r="L27" s="809" t="str">
        <f>IF(D27="","",VLOOKUP(B27,Data!$B$5:$F$439,5,FALSE)*D27)</f>
        <v/>
      </c>
      <c r="M27" s="804"/>
      <c r="N27" s="810"/>
      <c r="O27" s="811"/>
      <c r="P27" s="812"/>
      <c r="Q27" s="812"/>
      <c r="R27" s="811"/>
      <c r="S27" s="811"/>
      <c r="T27" s="811"/>
      <c r="U27" s="813" t="str">
        <f>IF(D27="","",VLOOKUP(B27,Data!$B$5:$J$439,9,FALSE)*D27)</f>
        <v/>
      </c>
      <c r="V27" s="813" t="str">
        <f>IF(D27="","",VLOOKUP(B27,Data!$B$5:$J$439,9,FALSE)*D27)</f>
        <v/>
      </c>
      <c r="W27" s="916"/>
      <c r="X27" s="916"/>
      <c r="Y27" s="916"/>
      <c r="Z27" s="916"/>
    </row>
    <row r="28" spans="1:26" s="814" customFormat="1" ht="23" customHeight="1">
      <c r="A28" s="909"/>
      <c r="B28" s="878"/>
      <c r="C28" s="809" t="str">
        <f>IF(D28="","",VLOOKUP(B28,Data!$B$5:$L$439,2,FALSE))</f>
        <v/>
      </c>
      <c r="D28" s="910"/>
      <c r="E28" s="889"/>
      <c r="F28" s="821"/>
      <c r="G28" s="821"/>
      <c r="H28" s="821"/>
      <c r="I28" s="820"/>
      <c r="J28" s="807"/>
      <c r="K28" s="821"/>
      <c r="L28" s="821"/>
      <c r="M28" s="821"/>
      <c r="N28" s="822"/>
      <c r="O28" s="823"/>
      <c r="P28" s="824"/>
      <c r="Q28" s="823"/>
      <c r="R28" s="823"/>
      <c r="S28" s="824"/>
      <c r="T28" s="825"/>
      <c r="U28" s="824"/>
      <c r="V28" s="826"/>
      <c r="Y28" s="708"/>
    </row>
    <row r="29" spans="1:26" s="814" customFormat="1" ht="22" customHeight="1">
      <c r="A29" s="798"/>
      <c r="B29" s="1066"/>
      <c r="C29" s="1067"/>
      <c r="D29" s="827">
        <f>SUM(D18:D27)</f>
        <v>90</v>
      </c>
      <c r="E29" s="895"/>
      <c r="F29" s="896"/>
      <c r="G29" s="829">
        <f>SUM(G18:G28)</f>
        <v>195016.55</v>
      </c>
      <c r="H29" s="897"/>
      <c r="I29" s="897"/>
      <c r="J29" s="897"/>
      <c r="K29" s="829">
        <f>SUM(K18:K28)</f>
        <v>23585</v>
      </c>
      <c r="L29" s="829">
        <f>SUM(L18:L28)</f>
        <v>21335</v>
      </c>
      <c r="M29" s="896"/>
      <c r="N29" s="896"/>
      <c r="O29" s="896">
        <f>SUM(O16:O28)</f>
        <v>0</v>
      </c>
      <c r="P29" s="896"/>
      <c r="Q29" s="896"/>
      <c r="R29" s="896"/>
      <c r="S29" s="896"/>
      <c r="T29" s="896"/>
      <c r="U29" s="896"/>
      <c r="V29" s="830">
        <f>SUM(V18:V28)</f>
        <v>133.91999999999999</v>
      </c>
      <c r="Y29" s="708"/>
    </row>
    <row r="30" spans="1:26" ht="20" customHeight="1">
      <c r="A30" s="798"/>
      <c r="B30" s="1068"/>
      <c r="C30" s="1069"/>
      <c r="D30" s="831"/>
      <c r="E30" s="754"/>
      <c r="F30" s="832" t="s">
        <v>534</v>
      </c>
      <c r="G30" s="758"/>
      <c r="H30" s="833"/>
      <c r="I30" s="833"/>
      <c r="J30" s="833"/>
      <c r="K30" s="834"/>
      <c r="L30" s="758"/>
      <c r="M30" s="756"/>
      <c r="N30" s="755"/>
      <c r="O30" s="755"/>
      <c r="P30" s="755"/>
      <c r="Q30" s="755"/>
      <c r="R30" s="755"/>
      <c r="S30" s="755"/>
      <c r="T30" s="756"/>
      <c r="U30" s="756"/>
      <c r="V30" s="760"/>
    </row>
    <row r="31" spans="1:26" ht="13">
      <c r="A31" s="721" t="s">
        <v>527</v>
      </c>
      <c r="B31" s="722"/>
      <c r="C31" s="835"/>
      <c r="D31" s="836" t="s">
        <v>82</v>
      </c>
      <c r="E31" s="744"/>
      <c r="F31" s="725" t="s">
        <v>83</v>
      </c>
      <c r="G31" s="837"/>
      <c r="H31" s="772" t="s">
        <v>84</v>
      </c>
      <c r="I31" s="838"/>
      <c r="J31" s="743" t="s">
        <v>85</v>
      </c>
      <c r="K31" s="743"/>
      <c r="L31" s="1070" t="s">
        <v>86</v>
      </c>
      <c r="M31" s="1071"/>
      <c r="N31" s="1071"/>
      <c r="O31" s="1071"/>
      <c r="P31" s="1071"/>
      <c r="Q31" s="1071"/>
      <c r="R31" s="1071"/>
      <c r="S31" s="1071"/>
      <c r="T31" s="1071"/>
      <c r="U31" s="1071"/>
      <c r="V31" s="1072"/>
    </row>
    <row r="32" spans="1:26" ht="13">
      <c r="A32" s="731" t="s">
        <v>528</v>
      </c>
      <c r="C32" s="839"/>
      <c r="D32" s="709" t="s">
        <v>88</v>
      </c>
      <c r="F32" s="1073"/>
      <c r="G32" s="1074"/>
      <c r="H32" s="731" t="s">
        <v>89</v>
      </c>
      <c r="I32" s="840"/>
      <c r="J32" s="746" t="s">
        <v>90</v>
      </c>
      <c r="K32" s="746"/>
      <c r="L32" s="741"/>
      <c r="V32" s="747"/>
    </row>
    <row r="33" spans="1:22">
      <c r="A33" s="731" t="s">
        <v>529</v>
      </c>
      <c r="C33" s="732"/>
      <c r="F33" s="1073"/>
      <c r="G33" s="1074"/>
      <c r="H33" s="731"/>
      <c r="I33" s="840"/>
      <c r="J33" s="746" t="s">
        <v>94</v>
      </c>
      <c r="K33" s="746"/>
      <c r="L33" s="741"/>
      <c r="V33" s="747"/>
    </row>
    <row r="34" spans="1:22">
      <c r="A34" s="754"/>
      <c r="B34" s="755"/>
      <c r="C34" s="841"/>
      <c r="D34" s="709" t="s">
        <v>95</v>
      </c>
      <c r="F34" s="842"/>
      <c r="G34" s="843"/>
      <c r="H34" s="731" t="s">
        <v>96</v>
      </c>
      <c r="I34" s="840"/>
      <c r="J34" s="746"/>
      <c r="K34" s="746"/>
      <c r="L34" s="741"/>
      <c r="V34" s="747"/>
    </row>
    <row r="35" spans="1:22" ht="13">
      <c r="A35" s="721" t="s">
        <v>97</v>
      </c>
      <c r="B35" s="744"/>
      <c r="C35" s="723"/>
      <c r="D35" s="709" t="s">
        <v>98</v>
      </c>
      <c r="F35" s="844" t="s">
        <v>99</v>
      </c>
      <c r="G35" s="845"/>
      <c r="H35" s="731" t="s">
        <v>89</v>
      </c>
      <c r="I35" s="840"/>
      <c r="J35" s="746" t="s">
        <v>100</v>
      </c>
      <c r="K35" s="746"/>
      <c r="L35" s="741"/>
      <c r="V35" s="747"/>
    </row>
    <row r="36" spans="1:22" ht="13">
      <c r="A36" s="731" t="s">
        <v>552</v>
      </c>
      <c r="C36" s="732"/>
      <c r="D36" s="709" t="s">
        <v>101</v>
      </c>
      <c r="F36" s="846"/>
      <c r="G36" s="847"/>
      <c r="H36" s="731" t="s">
        <v>102</v>
      </c>
      <c r="I36" s="840"/>
      <c r="J36" s="746" t="s">
        <v>530</v>
      </c>
      <c r="K36" s="746"/>
      <c r="L36" s="1075" t="s">
        <v>104</v>
      </c>
      <c r="M36" s="1076"/>
      <c r="N36" s="1076"/>
      <c r="O36" s="1076"/>
      <c r="P36" s="1076"/>
      <c r="Q36" s="1076"/>
      <c r="R36" s="1076"/>
      <c r="S36" s="1076"/>
      <c r="T36" s="1076"/>
      <c r="U36" s="1076"/>
      <c r="V36" s="1077"/>
    </row>
    <row r="37" spans="1:22">
      <c r="A37" s="754"/>
      <c r="B37" s="755"/>
      <c r="C37" s="756"/>
      <c r="D37" s="848"/>
      <c r="E37" s="755"/>
      <c r="F37" s="1046" t="s">
        <v>1086</v>
      </c>
      <c r="G37" s="1047"/>
      <c r="H37" s="1046" t="s">
        <v>1085</v>
      </c>
      <c r="I37" s="1047"/>
      <c r="J37" s="759" t="s">
        <v>105</v>
      </c>
      <c r="K37" s="759"/>
      <c r="L37" s="1062" t="s">
        <v>106</v>
      </c>
      <c r="M37" s="1063"/>
      <c r="N37" s="1063"/>
      <c r="O37" s="1063"/>
      <c r="P37" s="1063"/>
      <c r="Q37" s="1063"/>
      <c r="R37" s="1063"/>
      <c r="S37" s="1063"/>
      <c r="T37" s="1063"/>
      <c r="U37" s="1063"/>
      <c r="V37" s="1064"/>
    </row>
    <row r="43" spans="1:22" ht="23.25" customHeight="1">
      <c r="A43" s="849" t="s">
        <v>947</v>
      </c>
      <c r="B43" s="710"/>
      <c r="C43" s="849" t="s">
        <v>603</v>
      </c>
      <c r="D43" s="708"/>
      <c r="F43" s="849" t="s">
        <v>941</v>
      </c>
      <c r="H43" s="849" t="s">
        <v>603</v>
      </c>
    </row>
    <row r="44" spans="1:22" ht="20">
      <c r="A44" s="849" t="s">
        <v>948</v>
      </c>
      <c r="B44" s="710"/>
      <c r="C44" s="849" t="s">
        <v>952</v>
      </c>
      <c r="D44" s="708"/>
      <c r="F44" s="849" t="s">
        <v>942</v>
      </c>
      <c r="H44" s="849" t="s">
        <v>952</v>
      </c>
    </row>
    <row r="45" spans="1:22" ht="20">
      <c r="A45" s="849" t="s">
        <v>949</v>
      </c>
      <c r="B45" s="710"/>
      <c r="C45" s="849" t="s">
        <v>952</v>
      </c>
      <c r="D45" s="708"/>
      <c r="F45" s="849" t="s">
        <v>943</v>
      </c>
      <c r="H45" s="849" t="s">
        <v>603</v>
      </c>
    </row>
    <row r="46" spans="1:22" ht="17.75" customHeight="1">
      <c r="A46" s="849" t="s">
        <v>950</v>
      </c>
      <c r="B46" s="710"/>
      <c r="C46" s="849" t="s">
        <v>603</v>
      </c>
      <c r="D46" s="708"/>
      <c r="F46" s="849" t="s">
        <v>944</v>
      </c>
      <c r="H46" s="849" t="s">
        <v>603</v>
      </c>
    </row>
    <row r="47" spans="1:22" ht="17.75" customHeight="1">
      <c r="A47" s="849" t="s">
        <v>951</v>
      </c>
      <c r="B47" s="710"/>
      <c r="C47" s="849" t="s">
        <v>603</v>
      </c>
      <c r="D47" s="708"/>
      <c r="F47" s="849" t="s">
        <v>946</v>
      </c>
      <c r="H47" s="849" t="s">
        <v>603</v>
      </c>
    </row>
    <row r="48" spans="1:22" ht="17.75" customHeight="1">
      <c r="F48" s="849" t="s">
        <v>945</v>
      </c>
      <c r="H48" s="849" t="s">
        <v>603</v>
      </c>
    </row>
    <row r="49" ht="17.75" customHeight="1"/>
    <row r="50" ht="17.75" customHeight="1"/>
  </sheetData>
  <mergeCells count="10">
    <mergeCell ref="B29:C30"/>
    <mergeCell ref="L31:V31"/>
    <mergeCell ref="F32:G32"/>
    <mergeCell ref="F33:G33"/>
    <mergeCell ref="L36:V36"/>
    <mergeCell ref="F37:G37"/>
    <mergeCell ref="H37:I37"/>
    <mergeCell ref="L37:V37"/>
    <mergeCell ref="Q1:T1"/>
    <mergeCell ref="N2:Q2"/>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Z57"/>
  <sheetViews>
    <sheetView topLeftCell="A19" zoomScale="70" zoomScaleNormal="70" zoomScaleSheetLayoutView="115" workbookViewId="0">
      <selection activeCell="N34" sqref="N34"/>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22"/>
      <c r="I10" s="923"/>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09"/>
      <c r="B18" s="906" t="s">
        <v>1070</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20">
        <v>1</v>
      </c>
      <c r="B19" s="921" t="s">
        <v>232</v>
      </c>
      <c r="C19" s="800" t="str">
        <f>IF(D19="","",VLOOKUP(B19,Data!$B$5:$L$439,2,FALSE))</f>
        <v>VFV5630</v>
      </c>
      <c r="D19" s="875">
        <v>2</v>
      </c>
      <c r="E19" s="924" t="s">
        <v>999</v>
      </c>
      <c r="F19" s="803">
        <f>IF(D19="","",VLOOKUP(B19,Data!$B$5:$L$439,11,FALSE))</f>
        <v>5664.17</v>
      </c>
      <c r="G19" s="804">
        <f t="shared" ref="G19:G27" si="0">IF(D19&gt;0,D19*F19,"-")</f>
        <v>11328.34</v>
      </c>
      <c r="H19" s="805" t="str">
        <f>IF(D19="","",VLOOKUP(B19,Data!$B$5:$D$439,3,FALSE))</f>
        <v>C/T</v>
      </c>
      <c r="I19" s="806" t="str">
        <f>IF(D19="","",VLOOKUP(B19,Data!$B$5:$M$439,12,FALSE))</f>
        <v>Indonesia</v>
      </c>
      <c r="J19" s="807" t="s">
        <v>1071</v>
      </c>
      <c r="K19" s="808">
        <f>IF(D19="","",VLOOKUP(B19,Data!$B$5:$E$439,4,FALSE)*D19)</f>
        <v>668</v>
      </c>
      <c r="L19" s="809">
        <f>IF(D19="","",VLOOKUP(B19,Data!$B$5:$F$439,5,FALSE)*D19)</f>
        <v>586</v>
      </c>
      <c r="M19" s="804"/>
      <c r="N19" s="810"/>
      <c r="O19" s="811"/>
      <c r="P19" s="812"/>
      <c r="Q19" s="812"/>
      <c r="R19" s="811"/>
      <c r="S19" s="811"/>
      <c r="T19" s="811"/>
      <c r="U19" s="813">
        <f>IF(D19="","",VLOOKUP(B19,Data!$B$5:$J$439,9,FALSE)*D19)</f>
        <v>3.6120000000000001</v>
      </c>
      <c r="V19" s="813">
        <f>IF(D19="","",VLOOKUP(B19,Data!$B$5:$J$439,9,FALSE)*D19)</f>
        <v>3.6120000000000001</v>
      </c>
      <c r="W19" s="708"/>
      <c r="X19" s="708"/>
      <c r="Y19" s="708"/>
      <c r="Z19" s="708"/>
    </row>
    <row r="20" spans="1:26" s="814" customFormat="1" ht="20" customHeight="1">
      <c r="A20" s="920">
        <v>2</v>
      </c>
      <c r="B20" s="921" t="s">
        <v>536</v>
      </c>
      <c r="C20" s="800" t="e">
        <f>IF(D20="","",VLOOKUP(B20,Data!$B$5:$L$439,2,FALSE))</f>
        <v>#N/A</v>
      </c>
      <c r="D20" s="875">
        <v>1</v>
      </c>
      <c r="E20" s="924"/>
      <c r="F20" s="803" t="e">
        <f>IF(D20="","",VLOOKUP(B20,Data!$B$5:$L$439,11,FALSE))</f>
        <v>#N/A</v>
      </c>
      <c r="G20" s="804" t="e">
        <f t="shared" si="0"/>
        <v>#N/A</v>
      </c>
      <c r="H20" s="805" t="e">
        <f>IF(D20="","",VLOOKUP(B20,Data!$B$5:$D$439,3,FALSE))</f>
        <v>#N/A</v>
      </c>
      <c r="I20" s="806" t="e">
        <f>IF(D20="","",VLOOKUP(B20,Data!$B$5:$M$439,12,FALSE))</f>
        <v>#N/A</v>
      </c>
      <c r="J20" s="807" t="s">
        <v>1071</v>
      </c>
      <c r="K20" s="808" t="e">
        <f>IF(D20="","",VLOOKUP(B20,Data!$B$5:$E$439,4,FALSE)*D20)</f>
        <v>#N/A</v>
      </c>
      <c r="L20" s="809" t="e">
        <f>IF(D20="","",VLOOKUP(B20,Data!$B$5:$F$439,5,FALSE)*D20)</f>
        <v>#N/A</v>
      </c>
      <c r="M20" s="804"/>
      <c r="N20" s="810"/>
      <c r="O20" s="811"/>
      <c r="P20" s="812"/>
      <c r="Q20" s="812"/>
      <c r="R20" s="811"/>
      <c r="S20" s="811"/>
      <c r="T20" s="811"/>
      <c r="U20" s="813" t="e">
        <f>IF(D20="","",VLOOKUP(B20,Data!$B$5:$J$439,9,FALSE)*D20)</f>
        <v>#N/A</v>
      </c>
      <c r="V20" s="813" t="e">
        <f>IF(D20="","",VLOOKUP(B20,Data!$B$5:$J$439,9,FALSE)*D20)</f>
        <v>#N/A</v>
      </c>
      <c r="W20" s="708"/>
      <c r="X20" s="708"/>
      <c r="Y20" s="708"/>
      <c r="Z20" s="708"/>
    </row>
    <row r="21" spans="1:26" s="814" customFormat="1" ht="20" customHeight="1">
      <c r="A21" s="920">
        <v>3</v>
      </c>
      <c r="B21" s="921" t="s">
        <v>377</v>
      </c>
      <c r="C21" s="800" t="e">
        <f>IF(D21="","",VLOOKUP(B21,Data!$B$5:$L$439,2,FALSE))</f>
        <v>#N/A</v>
      </c>
      <c r="D21" s="875">
        <v>1</v>
      </c>
      <c r="E21" s="924" t="s">
        <v>1011</v>
      </c>
      <c r="F21" s="803" t="e">
        <f>IF(D21="","",VLOOKUP(B21,Data!$B$5:$L$439,11,FALSE))</f>
        <v>#N/A</v>
      </c>
      <c r="G21" s="804" t="e">
        <f t="shared" si="0"/>
        <v>#N/A</v>
      </c>
      <c r="H21" s="805" t="e">
        <f>IF(D21="","",VLOOKUP(B21,Data!$B$5:$D$439,3,FALSE))</f>
        <v>#N/A</v>
      </c>
      <c r="I21" s="806" t="e">
        <f>IF(D21="","",VLOOKUP(B21,Data!$B$5:$M$439,12,FALSE))</f>
        <v>#N/A</v>
      </c>
      <c r="J21" s="807" t="s">
        <v>1071</v>
      </c>
      <c r="K21" s="808" t="e">
        <f>IF(D21="","",VLOOKUP(B21,Data!$B$5:$E$439,4,FALSE)*D21)</f>
        <v>#N/A</v>
      </c>
      <c r="L21" s="809" t="e">
        <f>IF(D21="","",VLOOKUP(B21,Data!$B$5:$F$439,5,FALSE)*D21)</f>
        <v>#N/A</v>
      </c>
      <c r="M21" s="804"/>
      <c r="N21" s="810"/>
      <c r="O21" s="811"/>
      <c r="P21" s="812"/>
      <c r="Q21" s="812"/>
      <c r="R21" s="811"/>
      <c r="S21" s="811"/>
      <c r="T21" s="811"/>
      <c r="U21" s="813" t="e">
        <f>IF(D21="","",VLOOKUP(B21,Data!$B$5:$J$439,9,FALSE)*D21)</f>
        <v>#N/A</v>
      </c>
      <c r="V21" s="813" t="e">
        <f>IF(D21="","",VLOOKUP(B21,Data!$B$5:$J$439,9,FALSE)*D21)</f>
        <v>#N/A</v>
      </c>
      <c r="W21" s="708"/>
      <c r="X21" s="708"/>
      <c r="Y21" s="708"/>
      <c r="Z21" s="708"/>
    </row>
    <row r="22" spans="1:26" s="814" customFormat="1" ht="20" customHeight="1">
      <c r="A22" s="920">
        <v>4</v>
      </c>
      <c r="B22" s="921" t="s">
        <v>383</v>
      </c>
      <c r="C22" s="800" t="e">
        <f>IF(D22="","",VLOOKUP(B22,Data!$B$5:$L$439,2,FALSE))</f>
        <v>#N/A</v>
      </c>
      <c r="D22" s="875">
        <v>1</v>
      </c>
      <c r="E22" s="817"/>
      <c r="F22" s="803" t="e">
        <f>IF(D22="","",VLOOKUP(B22,Data!$B$5:$L$439,11,FALSE))</f>
        <v>#N/A</v>
      </c>
      <c r="G22" s="804" t="e">
        <f t="shared" si="0"/>
        <v>#N/A</v>
      </c>
      <c r="H22" s="805" t="e">
        <f>IF(D22="","",VLOOKUP(B22,Data!$B$5:$D$439,3,FALSE))</f>
        <v>#N/A</v>
      </c>
      <c r="I22" s="806" t="e">
        <f>IF(D22="","",VLOOKUP(B22,Data!$B$5:$M$439,12,FALSE))</f>
        <v>#N/A</v>
      </c>
      <c r="J22" s="807" t="s">
        <v>1071</v>
      </c>
      <c r="K22" s="808" t="e">
        <f>IF(D22="","",VLOOKUP(B22,Data!$B$5:$E$439,4,FALSE)*D22)</f>
        <v>#N/A</v>
      </c>
      <c r="L22" s="809" t="e">
        <f>IF(D22="","",VLOOKUP(B22,Data!$B$5:$F$439,5,FALSE)*D22)</f>
        <v>#N/A</v>
      </c>
      <c r="M22" s="804"/>
      <c r="N22" s="810"/>
      <c r="O22" s="811"/>
      <c r="P22" s="812"/>
      <c r="Q22" s="812"/>
      <c r="R22" s="811"/>
      <c r="S22" s="811"/>
      <c r="T22" s="811"/>
      <c r="U22" s="813" t="e">
        <f>IF(D22="","",VLOOKUP(B22,Data!$B$5:$J$439,9,FALSE)*D22)</f>
        <v>#N/A</v>
      </c>
      <c r="V22" s="813" t="e">
        <f>IF(D22="","",VLOOKUP(B22,Data!$B$5:$J$439,9,FALSE)*D22)</f>
        <v>#N/A</v>
      </c>
      <c r="W22" s="708"/>
      <c r="X22" s="708"/>
      <c r="Y22" s="708"/>
      <c r="Z22" s="708"/>
    </row>
    <row r="23" spans="1:26" s="814" customFormat="1" ht="20" customHeight="1">
      <c r="A23" s="920">
        <v>5</v>
      </c>
      <c r="B23" s="921" t="s">
        <v>387</v>
      </c>
      <c r="C23" s="800" t="str">
        <f>IF(D23="","",VLOOKUP(B23,Data!$B$5:$L$439,2,FALSE))</f>
        <v>VFV5560</v>
      </c>
      <c r="D23" s="875">
        <v>14</v>
      </c>
      <c r="E23" s="816" t="s">
        <v>1084</v>
      </c>
      <c r="F23" s="803">
        <f>IF(D23="","",VLOOKUP(B23,Data!$B$5:$L$439,11,FALSE))</f>
        <v>4224.12</v>
      </c>
      <c r="G23" s="804">
        <f t="shared" si="0"/>
        <v>59137.68</v>
      </c>
      <c r="H23" s="805" t="str">
        <f>IF(D23="","",VLOOKUP(B23,Data!$B$5:$D$439,3,FALSE))</f>
        <v>C/T</v>
      </c>
      <c r="I23" s="806" t="str">
        <f>IF(D23="","",VLOOKUP(B23,Data!$B$5:$M$439,12,FALSE))</f>
        <v>Indonesia</v>
      </c>
      <c r="J23" s="807" t="s">
        <v>1071</v>
      </c>
      <c r="K23" s="808">
        <f>IF(D23="","",VLOOKUP(B23,Data!$B$5:$E$439,4,FALSE)*D23)</f>
        <v>4144</v>
      </c>
      <c r="L23" s="809">
        <f>IF(D23="","",VLOOKUP(B23,Data!$B$5:$F$439,5,FALSE)*D23)</f>
        <v>3640</v>
      </c>
      <c r="M23" s="804"/>
      <c r="N23" s="810"/>
      <c r="O23" s="811"/>
      <c r="P23" s="812"/>
      <c r="Q23" s="812"/>
      <c r="R23" s="811"/>
      <c r="S23" s="811"/>
      <c r="T23" s="811"/>
      <c r="U23" s="813">
        <f>IF(D23="","",VLOOKUP(B23,Data!$B$5:$J$439,9,FALSE)*D23)</f>
        <v>21.475999999999999</v>
      </c>
      <c r="V23" s="813">
        <f>IF(D23="","",VLOOKUP(B23,Data!$B$5:$J$439,9,FALSE)*D23)</f>
        <v>21.475999999999999</v>
      </c>
      <c r="W23" s="708"/>
      <c r="X23" s="708"/>
      <c r="Y23" s="708"/>
      <c r="Z23" s="708"/>
    </row>
    <row r="24" spans="1:26" s="814" customFormat="1" ht="20" customHeight="1">
      <c r="A24" s="920">
        <v>6</v>
      </c>
      <c r="B24" s="921" t="s">
        <v>389</v>
      </c>
      <c r="C24" s="800" t="str">
        <f>IF(D24="","",VLOOKUP(B24,Data!$B$5:$L$439,2,FALSE))</f>
        <v>VFV5570</v>
      </c>
      <c r="D24" s="875">
        <v>8</v>
      </c>
      <c r="E24" s="924"/>
      <c r="F24" s="803">
        <f>IF(D24="","",VLOOKUP(B24,Data!$B$5:$L$439,11,FALSE))</f>
        <v>4224.12</v>
      </c>
      <c r="G24" s="804">
        <f t="shared" si="0"/>
        <v>33792.959999999999</v>
      </c>
      <c r="H24" s="805" t="str">
        <f>IF(D24="","",VLOOKUP(B24,Data!$B$5:$D$439,3,FALSE))</f>
        <v>C/T</v>
      </c>
      <c r="I24" s="806" t="str">
        <f>IF(D24="","",VLOOKUP(B24,Data!$B$5:$M$439,12,FALSE))</f>
        <v>Indonesia</v>
      </c>
      <c r="J24" s="807" t="s">
        <v>1071</v>
      </c>
      <c r="K24" s="808">
        <f>IF(D24="","",VLOOKUP(B24,Data!$B$5:$E$439,4,FALSE)*D24)</f>
        <v>2368</v>
      </c>
      <c r="L24" s="809">
        <f>IF(D24="","",VLOOKUP(B24,Data!$B$5:$F$439,5,FALSE)*D24)</f>
        <v>2080</v>
      </c>
      <c r="M24" s="804"/>
      <c r="N24" s="810"/>
      <c r="O24" s="811"/>
      <c r="P24" s="812"/>
      <c r="Q24" s="812"/>
      <c r="R24" s="811"/>
      <c r="S24" s="811"/>
      <c r="T24" s="811"/>
      <c r="U24" s="813">
        <f>IF(D24="","",VLOOKUP(B24,Data!$B$5:$J$439,9,FALSE)*D24)</f>
        <v>12.272</v>
      </c>
      <c r="V24" s="813">
        <f>IF(D24="","",VLOOKUP(B24,Data!$B$5:$J$439,9,FALSE)*D24)</f>
        <v>12.272</v>
      </c>
      <c r="W24" s="708"/>
      <c r="X24" s="708"/>
      <c r="Y24" s="708"/>
      <c r="Z24" s="708"/>
    </row>
    <row r="25" spans="1:26" s="814" customFormat="1" ht="20" customHeight="1">
      <c r="A25" s="920">
        <v>7</v>
      </c>
      <c r="B25" s="921" t="s">
        <v>495</v>
      </c>
      <c r="C25" s="800" t="e">
        <f>IF(D25="","",VLOOKUP(B25,Data!$B$5:$L$439,2,FALSE))</f>
        <v>#N/A</v>
      </c>
      <c r="D25" s="875">
        <v>2</v>
      </c>
      <c r="E25" s="924"/>
      <c r="F25" s="803" t="e">
        <f>IF(D25="","",VLOOKUP(B25,Data!$B$5:$L$439,11,FALSE))</f>
        <v>#N/A</v>
      </c>
      <c r="G25" s="804" t="e">
        <f t="shared" si="0"/>
        <v>#N/A</v>
      </c>
      <c r="H25" s="805" t="e">
        <f>IF(D25="","",VLOOKUP(B25,Data!$B$5:$D$439,3,FALSE))</f>
        <v>#N/A</v>
      </c>
      <c r="I25" s="806" t="e">
        <f>IF(D25="","",VLOOKUP(B25,Data!$B$5:$M$439,12,FALSE))</f>
        <v>#N/A</v>
      </c>
      <c r="J25" s="807" t="s">
        <v>1071</v>
      </c>
      <c r="K25" s="808" t="e">
        <f>IF(D25="","",VLOOKUP(B25,Data!$B$5:$E$439,4,FALSE)*D25)</f>
        <v>#N/A</v>
      </c>
      <c r="L25" s="809" t="e">
        <f>IF(D25="","",VLOOKUP(B25,Data!$B$5:$F$439,5,FALSE)*D25)</f>
        <v>#N/A</v>
      </c>
      <c r="M25" s="804"/>
      <c r="N25" s="810"/>
      <c r="O25" s="811"/>
      <c r="P25" s="812"/>
      <c r="Q25" s="812"/>
      <c r="R25" s="811"/>
      <c r="S25" s="811"/>
      <c r="T25" s="811"/>
      <c r="U25" s="813" t="e">
        <f>IF(D25="","",VLOOKUP(B25,Data!$B$5:$J$439,9,FALSE)*D25)</f>
        <v>#N/A</v>
      </c>
      <c r="V25" s="813" t="e">
        <f>IF(D25="","",VLOOKUP(B25,Data!$B$5:$J$439,9,FALSE)*D25)</f>
        <v>#N/A</v>
      </c>
      <c r="W25" s="708"/>
      <c r="X25" s="708"/>
      <c r="Y25" s="708"/>
      <c r="Z25" s="708"/>
    </row>
    <row r="26" spans="1:26" s="814" customFormat="1" ht="20" customHeight="1">
      <c r="A26" s="920">
        <v>8</v>
      </c>
      <c r="B26" s="921" t="s">
        <v>497</v>
      </c>
      <c r="C26" s="800" t="e">
        <f>IF(D26="","",VLOOKUP(B26,Data!$B$5:$L$439,2,FALSE))</f>
        <v>#N/A</v>
      </c>
      <c r="D26" s="875">
        <v>2</v>
      </c>
      <c r="E26" s="924"/>
      <c r="F26" s="803" t="e">
        <f>IF(D26="","",VLOOKUP(B26,Data!$B$5:$L$439,11,FALSE))</f>
        <v>#N/A</v>
      </c>
      <c r="G26" s="804" t="e">
        <f t="shared" si="0"/>
        <v>#N/A</v>
      </c>
      <c r="H26" s="805" t="e">
        <f>IF(D26="","",VLOOKUP(B26,Data!$B$5:$D$439,3,FALSE))</f>
        <v>#N/A</v>
      </c>
      <c r="I26" s="806" t="e">
        <f>IF(D26="","",VLOOKUP(B26,Data!$B$5:$M$439,12,FALSE))</f>
        <v>#N/A</v>
      </c>
      <c r="J26" s="807" t="s">
        <v>1071</v>
      </c>
      <c r="K26" s="808" t="e">
        <f>IF(D26="","",VLOOKUP(B26,Data!$B$5:$E$439,4,FALSE)*D26)</f>
        <v>#N/A</v>
      </c>
      <c r="L26" s="809" t="e">
        <f>IF(D26="","",VLOOKUP(B26,Data!$B$5:$F$439,5,FALSE)*D26)</f>
        <v>#N/A</v>
      </c>
      <c r="M26" s="804"/>
      <c r="N26" s="810"/>
      <c r="O26" s="811"/>
      <c r="P26" s="812"/>
      <c r="Q26" s="812"/>
      <c r="R26" s="811"/>
      <c r="S26" s="811"/>
      <c r="T26" s="811"/>
      <c r="U26" s="813" t="e">
        <f>IF(D26="","",VLOOKUP(B26,Data!$B$5:$J$439,9,FALSE)*D26)</f>
        <v>#N/A</v>
      </c>
      <c r="V26" s="813" t="e">
        <f>IF(D26="","",VLOOKUP(B26,Data!$B$5:$J$439,9,FALSE)*D26)</f>
        <v>#N/A</v>
      </c>
      <c r="W26" s="708"/>
      <c r="X26" s="708"/>
      <c r="Y26" s="708"/>
      <c r="Z26" s="708"/>
    </row>
    <row r="27" spans="1:26" s="814" customFormat="1" ht="20" customHeight="1">
      <c r="A27" s="920">
        <v>9</v>
      </c>
      <c r="B27" s="921" t="s">
        <v>398</v>
      </c>
      <c r="C27" s="800" t="str">
        <f>IF(D27="","",VLOOKUP(B27,Data!$B$5:$L$439,2,FALSE))</f>
        <v>VFV5580</v>
      </c>
      <c r="D27" s="875">
        <v>7</v>
      </c>
      <c r="E27" s="924"/>
      <c r="F27" s="803">
        <f>IF(D27="","",VLOOKUP(B27,Data!$B$5:$L$439,11,FALSE))</f>
        <v>4347.66</v>
      </c>
      <c r="G27" s="804">
        <f t="shared" si="0"/>
        <v>30433.62</v>
      </c>
      <c r="H27" s="805" t="str">
        <f>IF(D27="","",VLOOKUP(B27,Data!$B$5:$D$439,3,FALSE))</f>
        <v>C/T</v>
      </c>
      <c r="I27" s="806" t="str">
        <f>IF(D27="","",VLOOKUP(B27,Data!$B$5:$M$439,12,FALSE))</f>
        <v>Indonesia</v>
      </c>
      <c r="J27" s="807" t="s">
        <v>1071</v>
      </c>
      <c r="K27" s="808">
        <f>IF(D27="","",VLOOKUP(B27,Data!$B$5:$E$439,4,FALSE)*D27)</f>
        <v>2226</v>
      </c>
      <c r="L27" s="809">
        <f>IF(D27="","",VLOOKUP(B27,Data!$B$5:$F$439,5,FALSE)*D27)</f>
        <v>1974</v>
      </c>
      <c r="M27" s="804"/>
      <c r="N27" s="810"/>
      <c r="O27" s="811"/>
      <c r="P27" s="812"/>
      <c r="Q27" s="812"/>
      <c r="R27" s="811"/>
      <c r="S27" s="811"/>
      <c r="T27" s="811"/>
      <c r="U27" s="813">
        <f>IF(D27="","",VLOOKUP(B27,Data!$B$5:$J$439,9,FALSE)*D27)</f>
        <v>12.641999999999999</v>
      </c>
      <c r="V27" s="813">
        <f>IF(D27="","",VLOOKUP(B27,Data!$B$5:$J$439,9,FALSE)*D27)</f>
        <v>12.641999999999999</v>
      </c>
      <c r="W27" s="708"/>
      <c r="X27" s="708"/>
      <c r="Y27" s="708"/>
      <c r="Z27" s="708"/>
    </row>
    <row r="28" spans="1:26" s="814" customFormat="1" ht="20" customHeight="1">
      <c r="A28" s="920">
        <v>10</v>
      </c>
      <c r="B28" s="921" t="s">
        <v>400</v>
      </c>
      <c r="C28" s="800" t="str">
        <f>IF(D28="","",VLOOKUP(B28,Data!$B$5:$L$439,2,FALSE))</f>
        <v>VFV5590</v>
      </c>
      <c r="D28" s="875">
        <v>8</v>
      </c>
      <c r="E28" s="924"/>
      <c r="F28" s="803">
        <f>IF(D28="","",VLOOKUP(B28,Data!$B$5:$L$439,11,FALSE))</f>
        <v>4347.5600000000004</v>
      </c>
      <c r="G28" s="804">
        <f t="shared" ref="G28:G34" si="1">IF(D28&gt;0,D28*F28,"-")</f>
        <v>34780.480000000003</v>
      </c>
      <c r="H28" s="805" t="str">
        <f>IF(D28="","",VLOOKUP(B28,Data!$B$5:$D$439,3,FALSE))</f>
        <v>C/T</v>
      </c>
      <c r="I28" s="806" t="str">
        <f>IF(D28="","",VLOOKUP(B28,Data!$B$5:$M$439,12,FALSE))</f>
        <v>Indonesia</v>
      </c>
      <c r="J28" s="807" t="s">
        <v>1071</v>
      </c>
      <c r="K28" s="808">
        <f>IF(D28="","",VLOOKUP(B28,Data!$B$5:$E$439,4,FALSE)*D28)</f>
        <v>2544</v>
      </c>
      <c r="L28" s="809">
        <f>IF(D28="","",VLOOKUP(B28,Data!$B$5:$F$439,5,FALSE)*D28)</f>
        <v>2256</v>
      </c>
      <c r="M28" s="804"/>
      <c r="N28" s="810"/>
      <c r="O28" s="811"/>
      <c r="P28" s="812"/>
      <c r="Q28" s="812"/>
      <c r="R28" s="811"/>
      <c r="S28" s="811"/>
      <c r="T28" s="811"/>
      <c r="U28" s="813">
        <f>IF(D28="","",VLOOKUP(B28,Data!$B$5:$J$439,9,FALSE)*D28)</f>
        <v>14.448</v>
      </c>
      <c r="V28" s="813">
        <f>IF(D28="","",VLOOKUP(B28,Data!$B$5:$J$439,9,FALSE)*D28)</f>
        <v>14.448</v>
      </c>
      <c r="W28" s="708"/>
      <c r="X28" s="708"/>
      <c r="Y28" s="708"/>
      <c r="Z28" s="708"/>
    </row>
    <row r="29" spans="1:26" s="814" customFormat="1" ht="20" customHeight="1">
      <c r="A29" s="920">
        <v>11</v>
      </c>
      <c r="B29" s="921" t="s">
        <v>499</v>
      </c>
      <c r="C29" s="800" t="e">
        <f>IF(D29="","",VLOOKUP(B29,Data!$B$5:$L$439,2,FALSE))</f>
        <v>#N/A</v>
      </c>
      <c r="D29" s="875">
        <v>2</v>
      </c>
      <c r="E29" s="924"/>
      <c r="F29" s="803" t="e">
        <f>IF(D29="","",VLOOKUP(B29,Data!$B$5:$L$439,11,FALSE))</f>
        <v>#N/A</v>
      </c>
      <c r="G29" s="804" t="e">
        <f t="shared" si="1"/>
        <v>#N/A</v>
      </c>
      <c r="H29" s="805" t="e">
        <f>IF(D29="","",VLOOKUP(B29,Data!$B$5:$D$439,3,FALSE))</f>
        <v>#N/A</v>
      </c>
      <c r="I29" s="806" t="e">
        <f>IF(D29="","",VLOOKUP(B29,Data!$B$5:$M$439,12,FALSE))</f>
        <v>#N/A</v>
      </c>
      <c r="J29" s="807" t="s">
        <v>1071</v>
      </c>
      <c r="K29" s="808" t="e">
        <f>IF(D29="","",VLOOKUP(B29,Data!$B$5:$E$439,4,FALSE)*D29)</f>
        <v>#N/A</v>
      </c>
      <c r="L29" s="809" t="e">
        <f>IF(D29="","",VLOOKUP(B29,Data!$B$5:$F$439,5,FALSE)*D29)</f>
        <v>#N/A</v>
      </c>
      <c r="M29" s="804"/>
      <c r="N29" s="810"/>
      <c r="O29" s="811"/>
      <c r="P29" s="812"/>
      <c r="Q29" s="812"/>
      <c r="R29" s="811"/>
      <c r="S29" s="811"/>
      <c r="T29" s="811"/>
      <c r="U29" s="813" t="e">
        <f>IF(D29="","",VLOOKUP(B29,Data!$B$5:$J$439,9,FALSE)*D29)</f>
        <v>#N/A</v>
      </c>
      <c r="V29" s="813" t="e">
        <f>IF(D29="","",VLOOKUP(B29,Data!$B$5:$J$439,9,FALSE)*D29)</f>
        <v>#N/A</v>
      </c>
      <c r="W29" s="708"/>
      <c r="X29" s="708"/>
      <c r="Y29" s="708"/>
      <c r="Z29" s="708"/>
    </row>
    <row r="30" spans="1:26" s="814" customFormat="1" ht="20" customHeight="1">
      <c r="A30" s="920">
        <v>12</v>
      </c>
      <c r="B30" s="921" t="s">
        <v>501</v>
      </c>
      <c r="C30" s="800" t="e">
        <f>IF(D30="","",VLOOKUP(B30,Data!$B$5:$L$439,2,FALSE))</f>
        <v>#N/A</v>
      </c>
      <c r="D30" s="875">
        <v>3</v>
      </c>
      <c r="E30" s="924"/>
      <c r="F30" s="803" t="e">
        <f>IF(D30="","",VLOOKUP(B30,Data!$B$5:$L$439,11,FALSE))</f>
        <v>#N/A</v>
      </c>
      <c r="G30" s="804" t="e">
        <f t="shared" si="1"/>
        <v>#N/A</v>
      </c>
      <c r="H30" s="805" t="e">
        <f>IF(D30="","",VLOOKUP(B30,Data!$B$5:$D$439,3,FALSE))</f>
        <v>#N/A</v>
      </c>
      <c r="I30" s="806" t="e">
        <f>IF(D30="","",VLOOKUP(B30,Data!$B$5:$M$439,12,FALSE))</f>
        <v>#N/A</v>
      </c>
      <c r="J30" s="807" t="s">
        <v>1071</v>
      </c>
      <c r="K30" s="808" t="e">
        <f>IF(D30="","",VLOOKUP(B30,Data!$B$5:$E$439,4,FALSE)*D30)</f>
        <v>#N/A</v>
      </c>
      <c r="L30" s="809" t="e">
        <f>IF(D30="","",VLOOKUP(B30,Data!$B$5:$F$439,5,FALSE)*D30)</f>
        <v>#N/A</v>
      </c>
      <c r="M30" s="804"/>
      <c r="N30" s="810"/>
      <c r="O30" s="811"/>
      <c r="P30" s="812"/>
      <c r="Q30" s="812"/>
      <c r="R30" s="811"/>
      <c r="S30" s="811"/>
      <c r="T30" s="811"/>
      <c r="U30" s="813" t="e">
        <f>IF(D30="","",VLOOKUP(B30,Data!$B$5:$J$439,9,FALSE)*D30)</f>
        <v>#N/A</v>
      </c>
      <c r="V30" s="813" t="e">
        <f>IF(D30="","",VLOOKUP(B30,Data!$B$5:$J$439,9,FALSE)*D30)</f>
        <v>#N/A</v>
      </c>
      <c r="W30" s="708"/>
      <c r="X30" s="708"/>
      <c r="Y30" s="708"/>
      <c r="Z30" s="708"/>
    </row>
    <row r="31" spans="1:26" s="814" customFormat="1" ht="20" customHeight="1">
      <c r="A31" s="920"/>
      <c r="B31" s="921"/>
      <c r="C31" s="800" t="str">
        <f>IF(D31="","",VLOOKUP(B31,Data!$B$5:$L$439,2,FALSE))</f>
        <v/>
      </c>
      <c r="D31" s="875"/>
      <c r="E31" s="924"/>
      <c r="F31" s="803" t="str">
        <f>IF(D31="","",VLOOKUP(B31,Data!$B$5:$L$439,11,FALSE))</f>
        <v/>
      </c>
      <c r="G31" s="804" t="str">
        <f t="shared" si="1"/>
        <v>-</v>
      </c>
      <c r="H31" s="805" t="str">
        <f>IF(D31="","",VLOOKUP(B31,Data!$B$5:$D$439,3,FALSE))</f>
        <v/>
      </c>
      <c r="I31" s="806" t="str">
        <f>IF(D31="","",VLOOKUP(B31,Data!$B$5:$M$439,12,FALSE))</f>
        <v/>
      </c>
      <c r="J31" s="807"/>
      <c r="K31" s="808" t="str">
        <f>IF(D31="","",VLOOKUP(B31,Data!$B$5:$E$439,4,FALSE)*D31)</f>
        <v/>
      </c>
      <c r="L31" s="809" t="str">
        <f>IF(D31="","",VLOOKUP(B31,Data!$B$5:$F$439,5,FALSE)*D31)</f>
        <v/>
      </c>
      <c r="M31" s="804"/>
      <c r="N31" s="810"/>
      <c r="O31" s="811"/>
      <c r="P31" s="812"/>
      <c r="Q31" s="812"/>
      <c r="R31" s="811"/>
      <c r="S31" s="811"/>
      <c r="T31" s="811"/>
      <c r="U31" s="813" t="str">
        <f>IF(D31="","",VLOOKUP(B31,Data!$B$5:$J$439,9,FALSE)*D31)</f>
        <v/>
      </c>
      <c r="V31" s="813" t="str">
        <f>IF(D31="","",VLOOKUP(B31,Data!$B$5:$J$439,9,FALSE)*D31)</f>
        <v/>
      </c>
      <c r="W31" s="708"/>
      <c r="X31" s="708"/>
      <c r="Y31" s="708"/>
      <c r="Z31" s="708"/>
    </row>
    <row r="32" spans="1:26" s="814" customFormat="1" ht="20" customHeight="1">
      <c r="A32" s="920"/>
      <c r="B32" s="921"/>
      <c r="C32" s="800" t="str">
        <f>IF(D32="","",VLOOKUP(B32,Data!$B$5:$L$439,2,FALSE))</f>
        <v/>
      </c>
      <c r="D32" s="875"/>
      <c r="E32" s="924"/>
      <c r="F32" s="803" t="str">
        <f>IF(D32="","",VLOOKUP(B32,Data!$B$5:$L$439,11,FALSE))</f>
        <v/>
      </c>
      <c r="G32" s="804" t="str">
        <f t="shared" si="1"/>
        <v>-</v>
      </c>
      <c r="H32" s="805" t="str">
        <f>IF(D32="","",VLOOKUP(B32,Data!$B$5:$D$439,3,FALSE))</f>
        <v/>
      </c>
      <c r="I32" s="806" t="str">
        <f>IF(D32="","",VLOOKUP(B32,Data!$B$5:$M$439,12,FALSE))</f>
        <v/>
      </c>
      <c r="J32" s="807"/>
      <c r="K32" s="808" t="str">
        <f>IF(D32="","",VLOOKUP(B32,Data!$B$5:$E$439,4,FALSE)*D32)</f>
        <v/>
      </c>
      <c r="L32" s="809" t="str">
        <f>IF(D32="","",VLOOKUP(B32,Data!$B$5:$F$439,5,FALSE)*D32)</f>
        <v/>
      </c>
      <c r="M32" s="804"/>
      <c r="N32" s="810"/>
      <c r="O32" s="811"/>
      <c r="P32" s="812"/>
      <c r="Q32" s="812"/>
      <c r="R32" s="811"/>
      <c r="S32" s="811"/>
      <c r="T32" s="811"/>
      <c r="U32" s="813" t="str">
        <f>IF(D32="","",VLOOKUP(B32,Data!$B$5:$J$439,9,FALSE)*D32)</f>
        <v/>
      </c>
      <c r="V32" s="813" t="str">
        <f>IF(D32="","",VLOOKUP(B32,Data!$B$5:$J$439,9,FALSE)*D32)</f>
        <v/>
      </c>
      <c r="W32" s="708"/>
      <c r="X32" s="708"/>
      <c r="Y32" s="708"/>
      <c r="Z32" s="708"/>
    </row>
    <row r="33" spans="1:26" s="917" customFormat="1" ht="20" customHeight="1">
      <c r="A33" s="920"/>
      <c r="B33" s="878"/>
      <c r="C33" s="800" t="str">
        <f>IF(D33="","",VLOOKUP(B33,Data!$B$5:$L$439,2,FALSE))</f>
        <v/>
      </c>
      <c r="D33" s="910"/>
      <c r="E33" s="915"/>
      <c r="F33" s="803" t="str">
        <f>IF(D33="","",VLOOKUP(B33,Data!$B$5:$L$439,11,FALSE))</f>
        <v/>
      </c>
      <c r="G33" s="804" t="str">
        <f t="shared" si="1"/>
        <v>-</v>
      </c>
      <c r="H33" s="805" t="str">
        <f>IF(D33="","",VLOOKUP(B33,Data!$B$5:$D$439,3,FALSE))</f>
        <v/>
      </c>
      <c r="I33" s="806" t="str">
        <f>IF(D33="","",VLOOKUP(B33,Data!$B$5:$M$439,12,FALSE))</f>
        <v/>
      </c>
      <c r="J33" s="807"/>
      <c r="K33" s="808" t="str">
        <f>IF(D33="","",VLOOKUP(B33,Data!$B$5:$E$439,4,FALSE)*D33)</f>
        <v/>
      </c>
      <c r="L33" s="809" t="str">
        <f>IF(D33="","",VLOOKUP(B33,Data!$B$5:$F$439,5,FALSE)*D33)</f>
        <v/>
      </c>
      <c r="M33" s="804"/>
      <c r="N33" s="810"/>
      <c r="O33" s="811"/>
      <c r="P33" s="812"/>
      <c r="Q33" s="812"/>
      <c r="R33" s="811"/>
      <c r="S33" s="811"/>
      <c r="T33" s="811"/>
      <c r="U33" s="813" t="str">
        <f>IF(D33="","",VLOOKUP(B33,Data!$B$5:$J$439,9,FALSE)*D33)</f>
        <v/>
      </c>
      <c r="V33" s="813" t="str">
        <f>IF(D33="","",VLOOKUP(B33,Data!$B$5:$J$439,9,FALSE)*D33)</f>
        <v/>
      </c>
      <c r="W33" s="916"/>
      <c r="X33" s="916"/>
      <c r="Y33" s="916"/>
      <c r="Z33" s="916"/>
    </row>
    <row r="34" spans="1:26" s="917" customFormat="1" ht="20" customHeight="1">
      <c r="A34" s="909"/>
      <c r="B34" s="878"/>
      <c r="C34" s="800" t="str">
        <f>IF(D34="","",VLOOKUP(B34,Data!$B$5:$L$439,2,FALSE))</f>
        <v/>
      </c>
      <c r="D34" s="910"/>
      <c r="E34" s="915"/>
      <c r="F34" s="803" t="str">
        <f>IF(D34="","",VLOOKUP(B34,Data!$B$5:$L$439,11,FALSE))</f>
        <v/>
      </c>
      <c r="G34" s="804" t="str">
        <f t="shared" si="1"/>
        <v>-</v>
      </c>
      <c r="H34" s="805" t="str">
        <f>IF(D34="","",VLOOKUP(B34,Data!$B$5:$D$439,3,FALSE))</f>
        <v/>
      </c>
      <c r="I34" s="806" t="str">
        <f>IF(D34="","",VLOOKUP(B34,Data!$B$5:$M$439,12,FALSE))</f>
        <v/>
      </c>
      <c r="J34" s="807"/>
      <c r="K34" s="808" t="str">
        <f>IF(D34="","",VLOOKUP(B34,Data!$B$5:$E$439,4,FALSE)*D34)</f>
        <v/>
      </c>
      <c r="L34" s="809" t="str">
        <f>IF(D34="","",VLOOKUP(B34,Data!$B$5:$F$439,5,FALSE)*D34)</f>
        <v/>
      </c>
      <c r="M34" s="804"/>
      <c r="N34" s="810"/>
      <c r="O34" s="811"/>
      <c r="P34" s="812"/>
      <c r="Q34" s="812"/>
      <c r="R34" s="811"/>
      <c r="S34" s="811"/>
      <c r="T34" s="811"/>
      <c r="U34" s="813" t="str">
        <f>IF(D34="","",VLOOKUP(B34,Data!$B$5:$J$439,9,FALSE)*D34)</f>
        <v/>
      </c>
      <c r="V34" s="813" t="str">
        <f>IF(D34="","",VLOOKUP(B34,Data!$B$5:$J$439,9,FALSE)*D34)</f>
        <v/>
      </c>
      <c r="W34" s="916"/>
      <c r="X34" s="916"/>
      <c r="Y34" s="916"/>
      <c r="Z34" s="916"/>
    </row>
    <row r="35" spans="1:26" s="814" customFormat="1" ht="23" customHeight="1">
      <c r="A35" s="909"/>
      <c r="B35" s="878"/>
      <c r="C35" s="809" t="str">
        <f>IF(D35="","",VLOOKUP(B35,Data!$B$5:$L$439,2,FALSE))</f>
        <v/>
      </c>
      <c r="D35" s="910"/>
      <c r="E35" s="889"/>
      <c r="F35" s="821"/>
      <c r="G35" s="821"/>
      <c r="H35" s="821"/>
      <c r="I35" s="820"/>
      <c r="J35" s="807"/>
      <c r="K35" s="821"/>
      <c r="L35" s="821"/>
      <c r="M35" s="821"/>
      <c r="N35" s="822"/>
      <c r="O35" s="823"/>
      <c r="P35" s="824"/>
      <c r="Q35" s="823"/>
      <c r="R35" s="823"/>
      <c r="S35" s="824"/>
      <c r="T35" s="825"/>
      <c r="U35" s="824"/>
      <c r="V35" s="826"/>
      <c r="Y35" s="708"/>
    </row>
    <row r="36" spans="1:26" s="814" customFormat="1" ht="22" customHeight="1">
      <c r="A36" s="798"/>
      <c r="B36" s="1066"/>
      <c r="C36" s="1067"/>
      <c r="D36" s="827">
        <f>SUM(D18:D34)</f>
        <v>51</v>
      </c>
      <c r="E36" s="895"/>
      <c r="F36" s="896"/>
      <c r="G36" s="829" t="e">
        <f>SUM(G18:G35)</f>
        <v>#N/A</v>
      </c>
      <c r="H36" s="897"/>
      <c r="I36" s="897"/>
      <c r="J36" s="897"/>
      <c r="K36" s="829" t="e">
        <f>SUM(K18:K35)</f>
        <v>#N/A</v>
      </c>
      <c r="L36" s="829" t="e">
        <f>SUM(L18:L35)</f>
        <v>#N/A</v>
      </c>
      <c r="M36" s="896"/>
      <c r="N36" s="896"/>
      <c r="O36" s="896">
        <f>SUM(O16:O35)</f>
        <v>0</v>
      </c>
      <c r="P36" s="896"/>
      <c r="Q36" s="896"/>
      <c r="R36" s="896"/>
      <c r="S36" s="896"/>
      <c r="T36" s="896"/>
      <c r="U36" s="896"/>
      <c r="V36" s="830" t="e">
        <f>SUM(V18:V35)</f>
        <v>#N/A</v>
      </c>
      <c r="Y36" s="708"/>
    </row>
    <row r="37" spans="1:26" ht="20" customHeight="1">
      <c r="A37" s="798"/>
      <c r="B37" s="1068"/>
      <c r="C37" s="1069"/>
      <c r="D37" s="831"/>
      <c r="E37" s="754"/>
      <c r="F37" s="832" t="s">
        <v>534</v>
      </c>
      <c r="G37" s="758"/>
      <c r="H37" s="833"/>
      <c r="I37" s="833"/>
      <c r="J37" s="833"/>
      <c r="K37" s="834"/>
      <c r="L37" s="758"/>
      <c r="M37" s="756"/>
      <c r="N37" s="755"/>
      <c r="O37" s="755"/>
      <c r="P37" s="755"/>
      <c r="Q37" s="755"/>
      <c r="R37" s="755"/>
      <c r="S37" s="755"/>
      <c r="T37" s="756"/>
      <c r="U37" s="756"/>
      <c r="V37" s="760"/>
    </row>
    <row r="38" spans="1:26" ht="13">
      <c r="A38" s="721" t="s">
        <v>527</v>
      </c>
      <c r="B38" s="722"/>
      <c r="C38" s="835"/>
      <c r="D38" s="836" t="s">
        <v>82</v>
      </c>
      <c r="E38" s="744"/>
      <c r="F38" s="725" t="s">
        <v>83</v>
      </c>
      <c r="G38" s="837"/>
      <c r="H38" s="772" t="s">
        <v>84</v>
      </c>
      <c r="I38" s="838"/>
      <c r="J38" s="743" t="s">
        <v>85</v>
      </c>
      <c r="K38" s="743"/>
      <c r="L38" s="1070" t="s">
        <v>86</v>
      </c>
      <c r="M38" s="1071"/>
      <c r="N38" s="1071"/>
      <c r="O38" s="1071"/>
      <c r="P38" s="1071"/>
      <c r="Q38" s="1071"/>
      <c r="R38" s="1071"/>
      <c r="S38" s="1071"/>
      <c r="T38" s="1071"/>
      <c r="U38" s="1071"/>
      <c r="V38" s="1072"/>
    </row>
    <row r="39" spans="1:26" ht="13">
      <c r="A39" s="731" t="s">
        <v>528</v>
      </c>
      <c r="C39" s="839"/>
      <c r="D39" s="709" t="s">
        <v>88</v>
      </c>
      <c r="F39" s="1073"/>
      <c r="G39" s="1074"/>
      <c r="H39" s="731" t="s">
        <v>89</v>
      </c>
      <c r="I39" s="840"/>
      <c r="J39" s="746" t="s">
        <v>90</v>
      </c>
      <c r="K39" s="746"/>
      <c r="L39" s="741"/>
      <c r="V39" s="747"/>
    </row>
    <row r="40" spans="1:26">
      <c r="A40" s="731" t="s">
        <v>529</v>
      </c>
      <c r="C40" s="732"/>
      <c r="F40" s="1073"/>
      <c r="G40" s="1074"/>
      <c r="H40" s="731"/>
      <c r="I40" s="840"/>
      <c r="J40" s="746" t="s">
        <v>94</v>
      </c>
      <c r="K40" s="746"/>
      <c r="L40" s="741"/>
      <c r="V40" s="747"/>
    </row>
    <row r="41" spans="1:26">
      <c r="A41" s="754"/>
      <c r="B41" s="755"/>
      <c r="C41" s="841"/>
      <c r="D41" s="709" t="s">
        <v>95</v>
      </c>
      <c r="F41" s="842"/>
      <c r="G41" s="843"/>
      <c r="H41" s="731" t="s">
        <v>96</v>
      </c>
      <c r="I41" s="840"/>
      <c r="J41" s="746"/>
      <c r="K41" s="746"/>
      <c r="L41" s="741"/>
      <c r="V41" s="747"/>
    </row>
    <row r="42" spans="1:26" ht="13">
      <c r="A42" s="721" t="s">
        <v>97</v>
      </c>
      <c r="B42" s="744"/>
      <c r="C42" s="723"/>
      <c r="D42" s="709" t="s">
        <v>98</v>
      </c>
      <c r="F42" s="844" t="s">
        <v>99</v>
      </c>
      <c r="G42" s="845"/>
      <c r="H42" s="731" t="s">
        <v>89</v>
      </c>
      <c r="I42" s="840"/>
      <c r="J42" s="746" t="s">
        <v>100</v>
      </c>
      <c r="K42" s="746"/>
      <c r="L42" s="741"/>
      <c r="V42" s="747"/>
    </row>
    <row r="43" spans="1:26" ht="13">
      <c r="A43" s="731" t="s">
        <v>552</v>
      </c>
      <c r="C43" s="732"/>
      <c r="D43" s="709" t="s">
        <v>101</v>
      </c>
      <c r="F43" s="846"/>
      <c r="G43" s="847"/>
      <c r="H43" s="731" t="s">
        <v>102</v>
      </c>
      <c r="I43" s="840"/>
      <c r="J43" s="746" t="s">
        <v>530</v>
      </c>
      <c r="K43" s="746"/>
      <c r="L43" s="1075" t="s">
        <v>104</v>
      </c>
      <c r="M43" s="1076"/>
      <c r="N43" s="1076"/>
      <c r="O43" s="1076"/>
      <c r="P43" s="1076"/>
      <c r="Q43" s="1076"/>
      <c r="R43" s="1076"/>
      <c r="S43" s="1076"/>
      <c r="T43" s="1076"/>
      <c r="U43" s="1076"/>
      <c r="V43" s="1077"/>
    </row>
    <row r="44" spans="1:26">
      <c r="A44" s="754"/>
      <c r="B44" s="755"/>
      <c r="C44" s="756"/>
      <c r="D44" s="848"/>
      <c r="E44" s="755"/>
      <c r="F44" s="1046" t="s">
        <v>1086</v>
      </c>
      <c r="G44" s="1047"/>
      <c r="H44" s="1046" t="s">
        <v>1083</v>
      </c>
      <c r="I44" s="1047"/>
      <c r="J44" s="759" t="s">
        <v>105</v>
      </c>
      <c r="K44" s="759"/>
      <c r="L44" s="1062" t="s">
        <v>106</v>
      </c>
      <c r="M44" s="1063"/>
      <c r="N44" s="1063"/>
      <c r="O44" s="1063"/>
      <c r="P44" s="1063"/>
      <c r="Q44" s="1063"/>
      <c r="R44" s="1063"/>
      <c r="S44" s="1063"/>
      <c r="T44" s="1063"/>
      <c r="U44" s="1063"/>
      <c r="V44" s="1064"/>
    </row>
    <row r="50" spans="1:8" ht="23.25" customHeight="1">
      <c r="A50" s="849" t="s">
        <v>947</v>
      </c>
      <c r="B50" s="710"/>
      <c r="C50" s="849" t="s">
        <v>603</v>
      </c>
      <c r="D50" s="708"/>
      <c r="F50" s="849" t="s">
        <v>941</v>
      </c>
      <c r="H50" s="849" t="s">
        <v>603</v>
      </c>
    </row>
    <row r="51" spans="1:8" ht="20">
      <c r="A51" s="849" t="s">
        <v>948</v>
      </c>
      <c r="B51" s="710"/>
      <c r="C51" s="849" t="s">
        <v>952</v>
      </c>
      <c r="D51" s="708"/>
      <c r="F51" s="849" t="s">
        <v>942</v>
      </c>
      <c r="H51" s="849" t="s">
        <v>952</v>
      </c>
    </row>
    <row r="52" spans="1:8" ht="20">
      <c r="A52" s="849" t="s">
        <v>949</v>
      </c>
      <c r="B52" s="710"/>
      <c r="C52" s="849" t="s">
        <v>952</v>
      </c>
      <c r="D52" s="708"/>
      <c r="F52" s="849" t="s">
        <v>943</v>
      </c>
      <c r="H52" s="849" t="s">
        <v>603</v>
      </c>
    </row>
    <row r="53" spans="1:8" ht="17.75" customHeight="1">
      <c r="A53" s="849" t="s">
        <v>950</v>
      </c>
      <c r="B53" s="710"/>
      <c r="C53" s="849" t="s">
        <v>603</v>
      </c>
      <c r="D53" s="708"/>
      <c r="F53" s="849" t="s">
        <v>944</v>
      </c>
      <c r="H53" s="849" t="s">
        <v>603</v>
      </c>
    </row>
    <row r="54" spans="1:8" ht="17.75" customHeight="1">
      <c r="A54" s="849" t="s">
        <v>951</v>
      </c>
      <c r="B54" s="710"/>
      <c r="C54" s="849" t="s">
        <v>603</v>
      </c>
      <c r="D54" s="708"/>
      <c r="F54" s="849" t="s">
        <v>946</v>
      </c>
      <c r="H54" s="849" t="s">
        <v>603</v>
      </c>
    </row>
    <row r="55" spans="1:8" ht="17.75" customHeight="1">
      <c r="F55" s="849" t="s">
        <v>945</v>
      </c>
      <c r="H55" s="849" t="s">
        <v>603</v>
      </c>
    </row>
    <row r="56" spans="1:8" ht="17.75" customHeight="1"/>
    <row r="57" spans="1:8" ht="17.75" customHeight="1"/>
  </sheetData>
  <mergeCells count="10">
    <mergeCell ref="B36:C37"/>
    <mergeCell ref="L38:V38"/>
    <mergeCell ref="F39:G39"/>
    <mergeCell ref="F40:G40"/>
    <mergeCell ref="L43:V43"/>
    <mergeCell ref="F44:G44"/>
    <mergeCell ref="H44:I44"/>
    <mergeCell ref="L44:V44"/>
    <mergeCell ref="Q1:T1"/>
    <mergeCell ref="N2:Q2"/>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Z49"/>
  <sheetViews>
    <sheetView topLeftCell="A9" zoomScale="70" zoomScaleNormal="70" zoomScaleSheetLayoutView="115" workbookViewId="0">
      <selection activeCell="J19" sqref="J19"/>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25"/>
      <c r="I10" s="926"/>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09"/>
      <c r="B18" s="906" t="s">
        <v>1070</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20">
        <v>1</v>
      </c>
      <c r="B19" s="921" t="s">
        <v>661</v>
      </c>
      <c r="C19" s="800" t="str">
        <f>IF(D19="","",VLOOKUP(B19,Data!$B$5:$L$439,2,FALSE))</f>
        <v>VAN1290</v>
      </c>
      <c r="D19" s="875">
        <v>26</v>
      </c>
      <c r="E19" s="924" t="s">
        <v>999</v>
      </c>
      <c r="F19" s="803">
        <f>IF(D19="","",VLOOKUP(B19,Data!$B$5:$L$439,11,FALSE))</f>
        <v>2162.66</v>
      </c>
      <c r="G19" s="804">
        <f t="shared" ref="G19:G26" si="0">IF(D19&gt;0,D19*F19,"-")</f>
        <v>56229.159999999996</v>
      </c>
      <c r="H19" s="805" t="str">
        <f>IF(D19="","",VLOOKUP(B19,Data!$B$5:$D$439,3,FALSE))</f>
        <v>C/T</v>
      </c>
      <c r="I19" s="806" t="str">
        <f>IF(D19="","",VLOOKUP(B19,Data!$B$5:$M$439,12,FALSE))</f>
        <v>Indonesia</v>
      </c>
      <c r="J19" s="807" t="s">
        <v>1071</v>
      </c>
      <c r="K19" s="808">
        <f>IF(D19="","",VLOOKUP(B19,Data!$B$5:$E$439,4,FALSE)*D19)</f>
        <v>6812</v>
      </c>
      <c r="L19" s="809">
        <f>IF(D19="","",VLOOKUP(B19,Data!$B$5:$F$439,5,FALSE)*D19)</f>
        <v>6162</v>
      </c>
      <c r="M19" s="804"/>
      <c r="N19" s="810"/>
      <c r="O19" s="811"/>
      <c r="P19" s="812"/>
      <c r="Q19" s="812"/>
      <c r="R19" s="811"/>
      <c r="S19" s="811"/>
      <c r="T19" s="811"/>
      <c r="U19" s="813">
        <f>IF(D19="","",VLOOKUP(B19,Data!$B$5:$J$439,9,FALSE)*D19)</f>
        <v>38.688000000000002</v>
      </c>
      <c r="V19" s="813">
        <f>IF(D19="","",VLOOKUP(B19,Data!$B$5:$J$439,9,FALSE)*D19)</f>
        <v>38.688000000000002</v>
      </c>
      <c r="W19" s="708"/>
      <c r="X19" s="708"/>
      <c r="Y19" s="708"/>
      <c r="Z19" s="708"/>
    </row>
    <row r="20" spans="1:26" s="814" customFormat="1" ht="20" customHeight="1">
      <c r="A20" s="920">
        <v>2</v>
      </c>
      <c r="B20" s="921" t="s">
        <v>260</v>
      </c>
      <c r="C20" s="800" t="str">
        <f>IF(D20="","",VLOOKUP(B20,Data!$B$5:$L$439,2,FALSE))</f>
        <v>WN67620</v>
      </c>
      <c r="D20" s="875">
        <v>1</v>
      </c>
      <c r="E20" s="924"/>
      <c r="F20" s="803">
        <f>IF(D20="","",VLOOKUP(B20,Data!$B$5:$L$439,11,FALSE))</f>
        <v>3081.99</v>
      </c>
      <c r="G20" s="804">
        <f t="shared" si="0"/>
        <v>3081.99</v>
      </c>
      <c r="H20" s="805" t="str">
        <f>IF(D20="","",VLOOKUP(B20,Data!$B$5:$D$439,3,FALSE))</f>
        <v>C/T</v>
      </c>
      <c r="I20" s="806" t="str">
        <f>IF(D20="","",VLOOKUP(B20,Data!$B$5:$M$439,12,FALSE))</f>
        <v>Indonesia</v>
      </c>
      <c r="J20" s="807" t="s">
        <v>1071</v>
      </c>
      <c r="K20" s="808">
        <f>IF(D20="","",VLOOKUP(B20,Data!$B$5:$E$439,4,FALSE)*D20)</f>
        <v>262</v>
      </c>
      <c r="L20" s="809">
        <f>IF(D20="","",VLOOKUP(B20,Data!$B$5:$F$439,5,FALSE)*D20)</f>
        <v>242</v>
      </c>
      <c r="M20" s="804"/>
      <c r="N20" s="810"/>
      <c r="O20" s="811"/>
      <c r="P20" s="812"/>
      <c r="Q20" s="812"/>
      <c r="R20" s="811"/>
      <c r="S20" s="811"/>
      <c r="T20" s="811"/>
      <c r="U20" s="813">
        <f>IF(D20="","",VLOOKUP(B20,Data!$B$5:$J$439,9,FALSE)*D20)</f>
        <v>1.518</v>
      </c>
      <c r="V20" s="813">
        <f>IF(D20="","",VLOOKUP(B20,Data!$B$5:$J$439,9,FALSE)*D20)</f>
        <v>1.518</v>
      </c>
      <c r="W20" s="708"/>
      <c r="X20" s="708"/>
      <c r="Y20" s="708"/>
      <c r="Z20" s="708"/>
    </row>
    <row r="21" spans="1:26" s="814" customFormat="1" ht="20" customHeight="1">
      <c r="A21" s="920">
        <v>3</v>
      </c>
      <c r="B21" s="921" t="s">
        <v>747</v>
      </c>
      <c r="C21" s="800" t="str">
        <f>IF(D21="","",VLOOKUP(B21,Data!$B$5:$L$439,2,FALSE))</f>
        <v>VAR8140</v>
      </c>
      <c r="D21" s="875">
        <v>2</v>
      </c>
      <c r="E21" s="924" t="s">
        <v>1011</v>
      </c>
      <c r="F21" s="803">
        <f>IF(D21="","",VLOOKUP(B21,Data!$B$5:$L$439,11,FALSE))</f>
        <v>2209.64</v>
      </c>
      <c r="G21" s="804">
        <f t="shared" si="0"/>
        <v>4419.28</v>
      </c>
      <c r="H21" s="805" t="str">
        <f>IF(D21="","",VLOOKUP(B21,Data!$B$5:$D$439,3,FALSE))</f>
        <v>C/T</v>
      </c>
      <c r="I21" s="806" t="str">
        <f>IF(D21="","",VLOOKUP(B21,Data!$B$5:$M$439,12,FALSE))</f>
        <v>Indonesia</v>
      </c>
      <c r="J21" s="807" t="s">
        <v>1071</v>
      </c>
      <c r="K21" s="808">
        <f>IF(D21="","",VLOOKUP(B21,Data!$B$5:$E$439,4,FALSE)*D21)</f>
        <v>476</v>
      </c>
      <c r="L21" s="809">
        <f>IF(D21="","",VLOOKUP(B21,Data!$B$5:$F$439,5,FALSE)*D21)</f>
        <v>432</v>
      </c>
      <c r="M21" s="804"/>
      <c r="N21" s="810"/>
      <c r="O21" s="811"/>
      <c r="P21" s="812"/>
      <c r="Q21" s="812"/>
      <c r="R21" s="811"/>
      <c r="S21" s="811"/>
      <c r="T21" s="811"/>
      <c r="U21" s="813">
        <f>IF(D21="","",VLOOKUP(B21,Data!$B$5:$J$439,9,FALSE)*D21)</f>
        <v>2.6280000000000001</v>
      </c>
      <c r="V21" s="813">
        <f>IF(D21="","",VLOOKUP(B21,Data!$B$5:$J$439,9,FALSE)*D21)</f>
        <v>2.6280000000000001</v>
      </c>
      <c r="W21" s="708"/>
      <c r="X21" s="708"/>
      <c r="Y21" s="708"/>
      <c r="Z21" s="708"/>
    </row>
    <row r="22" spans="1:26" s="814" customFormat="1" ht="20" customHeight="1">
      <c r="A22" s="920">
        <v>4</v>
      </c>
      <c r="B22" s="921" t="s">
        <v>748</v>
      </c>
      <c r="C22" s="800" t="str">
        <f>IF(D22="","",VLOOKUP(B22,Data!$B$5:$L$439,2,FALSE))</f>
        <v>VAR8150</v>
      </c>
      <c r="D22" s="875">
        <v>5</v>
      </c>
      <c r="E22" s="817"/>
      <c r="F22" s="803">
        <f>IF(D22="","",VLOOKUP(B22,Data!$B$5:$L$439,11,FALSE))</f>
        <v>2209.64</v>
      </c>
      <c r="G22" s="804">
        <f t="shared" si="0"/>
        <v>11048.199999999999</v>
      </c>
      <c r="H22" s="805" t="str">
        <f>IF(D22="","",VLOOKUP(B22,Data!$B$5:$D$439,3,FALSE))</f>
        <v>C/T</v>
      </c>
      <c r="I22" s="806" t="str">
        <f>IF(D22="","",VLOOKUP(B22,Data!$B$5:$M$439,12,FALSE))</f>
        <v>Indonesia</v>
      </c>
      <c r="J22" s="807" t="s">
        <v>1071</v>
      </c>
      <c r="K22" s="808">
        <f>IF(D22="","",VLOOKUP(B22,Data!$B$5:$E$439,4,FALSE)*D22)</f>
        <v>1190</v>
      </c>
      <c r="L22" s="809">
        <f>IF(D22="","",VLOOKUP(B22,Data!$B$5:$F$439,5,FALSE)*D22)</f>
        <v>1080</v>
      </c>
      <c r="M22" s="804"/>
      <c r="N22" s="810"/>
      <c r="O22" s="811"/>
      <c r="P22" s="812"/>
      <c r="Q22" s="812"/>
      <c r="R22" s="811"/>
      <c r="S22" s="811"/>
      <c r="T22" s="811"/>
      <c r="U22" s="813">
        <f>IF(D22="","",VLOOKUP(B22,Data!$B$5:$J$439,9,FALSE)*D22)</f>
        <v>6.57</v>
      </c>
      <c r="V22" s="813">
        <f>IF(D22="","",VLOOKUP(B22,Data!$B$5:$J$439,9,FALSE)*D22)</f>
        <v>6.57</v>
      </c>
      <c r="W22" s="708"/>
      <c r="X22" s="708"/>
      <c r="Y22" s="708"/>
      <c r="Z22" s="708"/>
    </row>
    <row r="23" spans="1:26" s="814" customFormat="1" ht="20" customHeight="1">
      <c r="A23" s="920">
        <v>5</v>
      </c>
      <c r="B23" s="921" t="s">
        <v>749</v>
      </c>
      <c r="C23" s="800" t="str">
        <f>IF(D23="","",VLOOKUP(B23,Data!$B$5:$L$439,2,FALSE))</f>
        <v>VAR8160</v>
      </c>
      <c r="D23" s="875">
        <v>9</v>
      </c>
      <c r="E23" s="816" t="s">
        <v>1089</v>
      </c>
      <c r="F23" s="803">
        <f>IF(D23="","",VLOOKUP(B23,Data!$B$5:$L$439,11,FALSE))</f>
        <v>2438.41</v>
      </c>
      <c r="G23" s="804">
        <f t="shared" si="0"/>
        <v>21945.69</v>
      </c>
      <c r="H23" s="805" t="str">
        <f>IF(D23="","",VLOOKUP(B23,Data!$B$5:$D$439,3,FALSE))</f>
        <v>C/T</v>
      </c>
      <c r="I23" s="806" t="str">
        <f>IF(D23="","",VLOOKUP(B23,Data!$B$5:$M$439,12,FALSE))</f>
        <v>Indonesia</v>
      </c>
      <c r="J23" s="807" t="s">
        <v>1071</v>
      </c>
      <c r="K23" s="808">
        <f>IF(D23="","",VLOOKUP(B23,Data!$B$5:$E$439,4,FALSE)*D23)</f>
        <v>2286</v>
      </c>
      <c r="L23" s="809">
        <f>IF(D23="","",VLOOKUP(B23,Data!$B$5:$F$439,5,FALSE)*D23)</f>
        <v>2061</v>
      </c>
      <c r="M23" s="804"/>
      <c r="N23" s="810"/>
      <c r="O23" s="811"/>
      <c r="P23" s="812"/>
      <c r="Q23" s="812"/>
      <c r="R23" s="811"/>
      <c r="S23" s="811"/>
      <c r="T23" s="811"/>
      <c r="U23" s="813">
        <f>IF(D23="","",VLOOKUP(B23,Data!$B$5:$J$439,9,FALSE)*D23)</f>
        <v>13.356</v>
      </c>
      <c r="V23" s="813">
        <f>IF(D23="","",VLOOKUP(B23,Data!$B$5:$J$439,9,FALSE)*D23)</f>
        <v>13.356</v>
      </c>
      <c r="W23" s="708"/>
      <c r="X23" s="708"/>
      <c r="Y23" s="708"/>
      <c r="Z23" s="708"/>
    </row>
    <row r="24" spans="1:26" s="814" customFormat="1" ht="20" customHeight="1">
      <c r="A24" s="920"/>
      <c r="B24" s="906" t="s">
        <v>1090</v>
      </c>
      <c r="C24" s="800" t="str">
        <f>IF(D24="","",VLOOKUP(B24,Data!$B$5:$L$439,2,FALSE))</f>
        <v/>
      </c>
      <c r="D24" s="875"/>
      <c r="E24" s="924"/>
      <c r="F24" s="803" t="str">
        <f>IF(D24="","",VLOOKUP(B24,Data!$B$5:$L$439,11,FALSE))</f>
        <v/>
      </c>
      <c r="G24" s="804" t="str">
        <f t="shared" si="0"/>
        <v>-</v>
      </c>
      <c r="H24" s="805" t="str">
        <f>IF(D24="","",VLOOKUP(B24,Data!$B$5:$D$439,3,FALSE))</f>
        <v/>
      </c>
      <c r="I24" s="806" t="str">
        <f>IF(D24="","",VLOOKUP(B24,Data!$B$5:$M$439,12,FALSE))</f>
        <v/>
      </c>
      <c r="J24" s="807"/>
      <c r="K24" s="808" t="str">
        <f>IF(D24="","",VLOOKUP(B24,Data!$B$5:$E$439,4,FALSE)*D24)</f>
        <v/>
      </c>
      <c r="L24" s="809" t="str">
        <f>IF(D24="","",VLOOKUP(B24,Data!$B$5:$F$439,5,FALSE)*D24)</f>
        <v/>
      </c>
      <c r="M24" s="804"/>
      <c r="N24" s="810"/>
      <c r="O24" s="811"/>
      <c r="P24" s="812"/>
      <c r="Q24" s="812"/>
      <c r="R24" s="811"/>
      <c r="S24" s="811"/>
      <c r="T24" s="811"/>
      <c r="U24" s="813" t="str">
        <f>IF(D24="","",VLOOKUP(B24,Data!$B$5:$J$439,9,FALSE)*D24)</f>
        <v/>
      </c>
      <c r="V24" s="813" t="str">
        <f>IF(D24="","",VLOOKUP(B24,Data!$B$5:$J$439,9,FALSE)*D24)</f>
        <v/>
      </c>
      <c r="W24" s="708"/>
      <c r="X24" s="708"/>
      <c r="Y24" s="708"/>
      <c r="Z24" s="708"/>
    </row>
    <row r="25" spans="1:26" s="814" customFormat="1" ht="20" customHeight="1">
      <c r="A25" s="920">
        <v>6</v>
      </c>
      <c r="B25" s="921" t="s">
        <v>660</v>
      </c>
      <c r="C25" s="800" t="str">
        <f>IF(D25="","",VLOOKUP(B25,Data!$B$5:$L$439,2,FALSE))</f>
        <v>VAN1280</v>
      </c>
      <c r="D25" s="875">
        <v>80</v>
      </c>
      <c r="E25" s="924"/>
      <c r="F25" s="803">
        <f>IF(D25="","",VLOOKUP(B25,Data!$B$5:$L$439,11,FALSE))</f>
        <v>2162.66</v>
      </c>
      <c r="G25" s="804">
        <f t="shared" si="0"/>
        <v>173012.8</v>
      </c>
      <c r="H25" s="805" t="str">
        <f>IF(D25="","",VLOOKUP(B25,Data!$B$5:$D$439,3,FALSE))</f>
        <v>C/T</v>
      </c>
      <c r="I25" s="806" t="str">
        <f>IF(D25="","",VLOOKUP(B25,Data!$B$5:$M$439,12,FALSE))</f>
        <v>Indonesia</v>
      </c>
      <c r="J25" s="807" t="s">
        <v>1091</v>
      </c>
      <c r="K25" s="808">
        <f>IF(D25="","",VLOOKUP(B25,Data!$B$5:$E$439,4,FALSE)*D25)</f>
        <v>20960</v>
      </c>
      <c r="L25" s="809">
        <f>IF(D25="","",VLOOKUP(B25,Data!$B$5:$F$439,5,FALSE)*D25)</f>
        <v>18960</v>
      </c>
      <c r="M25" s="804"/>
      <c r="N25" s="810"/>
      <c r="O25" s="811"/>
      <c r="P25" s="812"/>
      <c r="Q25" s="812"/>
      <c r="R25" s="811"/>
      <c r="S25" s="811"/>
      <c r="T25" s="811"/>
      <c r="U25" s="813">
        <f>IF(D25="","",VLOOKUP(B25,Data!$B$5:$J$439,9,FALSE)*D25)</f>
        <v>119.03999999999999</v>
      </c>
      <c r="V25" s="813">
        <f>IF(D25="","",VLOOKUP(B25,Data!$B$5:$J$439,9,FALSE)*D25)</f>
        <v>119.03999999999999</v>
      </c>
      <c r="W25" s="708"/>
      <c r="X25" s="708"/>
      <c r="Y25" s="708"/>
      <c r="Z25" s="708"/>
    </row>
    <row r="26" spans="1:26" s="917" customFormat="1" ht="20" customHeight="1">
      <c r="A26" s="920">
        <v>7</v>
      </c>
      <c r="B26" s="878" t="s">
        <v>661</v>
      </c>
      <c r="C26" s="800" t="str">
        <f>IF(D26="","",VLOOKUP(B26,Data!$B$5:$L$439,2,FALSE))</f>
        <v>VAN1290</v>
      </c>
      <c r="D26" s="910">
        <v>12</v>
      </c>
      <c r="E26" s="915"/>
      <c r="F26" s="803">
        <f>IF(D26="","",VLOOKUP(B26,Data!$B$5:$L$439,11,FALSE))</f>
        <v>2162.66</v>
      </c>
      <c r="G26" s="804">
        <f t="shared" si="0"/>
        <v>25951.919999999998</v>
      </c>
      <c r="H26" s="805" t="str">
        <f>IF(D26="","",VLOOKUP(B26,Data!$B$5:$D$439,3,FALSE))</f>
        <v>C/T</v>
      </c>
      <c r="I26" s="806" t="str">
        <f>IF(D26="","",VLOOKUP(B26,Data!$B$5:$M$439,12,FALSE))</f>
        <v>Indonesia</v>
      </c>
      <c r="J26" s="807" t="s">
        <v>1091</v>
      </c>
      <c r="K26" s="808">
        <f>IF(D26="","",VLOOKUP(B26,Data!$B$5:$E$439,4,FALSE)*D26)</f>
        <v>3144</v>
      </c>
      <c r="L26" s="809">
        <f>IF(D26="","",VLOOKUP(B26,Data!$B$5:$F$439,5,FALSE)*D26)</f>
        <v>2844</v>
      </c>
      <c r="M26" s="804"/>
      <c r="N26" s="810"/>
      <c r="O26" s="811"/>
      <c r="P26" s="812"/>
      <c r="Q26" s="812"/>
      <c r="R26" s="811"/>
      <c r="S26" s="811"/>
      <c r="T26" s="811"/>
      <c r="U26" s="813">
        <f>IF(D26="","",VLOOKUP(B26,Data!$B$5:$J$439,9,FALSE)*D26)</f>
        <v>17.856000000000002</v>
      </c>
      <c r="V26" s="813">
        <f>IF(D26="","",VLOOKUP(B26,Data!$B$5:$J$439,9,FALSE)*D26)</f>
        <v>17.856000000000002</v>
      </c>
      <c r="W26" s="916"/>
      <c r="X26" s="916"/>
      <c r="Y26" s="916"/>
      <c r="Z26" s="916"/>
    </row>
    <row r="27" spans="1:26" s="814" customFormat="1" ht="23" customHeight="1">
      <c r="A27" s="909"/>
      <c r="B27" s="878"/>
      <c r="C27" s="809" t="str">
        <f>IF(D27="","",VLOOKUP(B27,Data!$B$5:$L$439,2,FALSE))</f>
        <v/>
      </c>
      <c r="D27" s="910"/>
      <c r="E27" s="889"/>
      <c r="F27" s="821"/>
      <c r="G27" s="821"/>
      <c r="H27" s="821"/>
      <c r="I27" s="820"/>
      <c r="J27" s="807"/>
      <c r="K27" s="821"/>
      <c r="L27" s="821"/>
      <c r="M27" s="821"/>
      <c r="N27" s="822"/>
      <c r="O27" s="823"/>
      <c r="P27" s="824"/>
      <c r="Q27" s="823"/>
      <c r="R27" s="823"/>
      <c r="S27" s="824"/>
      <c r="T27" s="825"/>
      <c r="U27" s="824"/>
      <c r="V27" s="826"/>
      <c r="Y27" s="708"/>
    </row>
    <row r="28" spans="1:26" s="814" customFormat="1" ht="22" customHeight="1">
      <c r="A28" s="798"/>
      <c r="B28" s="1066" t="s">
        <v>1092</v>
      </c>
      <c r="C28" s="1067"/>
      <c r="D28" s="827">
        <f>SUM(D18:D26)</f>
        <v>135</v>
      </c>
      <c r="E28" s="895"/>
      <c r="F28" s="896"/>
      <c r="G28" s="829">
        <f>SUM(G18:G27)</f>
        <v>295689.03999999998</v>
      </c>
      <c r="H28" s="897"/>
      <c r="I28" s="897"/>
      <c r="J28" s="897"/>
      <c r="K28" s="829">
        <f>SUM(K18:K27)</f>
        <v>35130</v>
      </c>
      <c r="L28" s="829">
        <f>SUM(L18:L27)</f>
        <v>31781</v>
      </c>
      <c r="M28" s="896"/>
      <c r="N28" s="896"/>
      <c r="O28" s="896">
        <f>SUM(O16:O27)</f>
        <v>0</v>
      </c>
      <c r="P28" s="896"/>
      <c r="Q28" s="896"/>
      <c r="R28" s="896"/>
      <c r="S28" s="896"/>
      <c r="T28" s="896"/>
      <c r="U28" s="896"/>
      <c r="V28" s="830">
        <f>SUM(V18:V27)</f>
        <v>199.65600000000001</v>
      </c>
      <c r="Y28" s="708"/>
    </row>
    <row r="29" spans="1:26" ht="20" customHeight="1">
      <c r="A29" s="798"/>
      <c r="B29" s="1068"/>
      <c r="C29" s="1069"/>
      <c r="D29" s="831"/>
      <c r="E29" s="754"/>
      <c r="F29" s="832" t="s">
        <v>534</v>
      </c>
      <c r="G29" s="758"/>
      <c r="H29" s="833"/>
      <c r="I29" s="833"/>
      <c r="J29" s="833"/>
      <c r="K29" s="834"/>
      <c r="L29" s="758"/>
      <c r="M29" s="756"/>
      <c r="N29" s="755"/>
      <c r="O29" s="755"/>
      <c r="P29" s="755"/>
      <c r="Q29" s="755"/>
      <c r="R29" s="755"/>
      <c r="S29" s="755"/>
      <c r="T29" s="756"/>
      <c r="U29" s="756"/>
      <c r="V29" s="760"/>
    </row>
    <row r="30" spans="1:26" ht="13">
      <c r="A30" s="721" t="s">
        <v>527</v>
      </c>
      <c r="B30" s="722"/>
      <c r="C30" s="835"/>
      <c r="D30" s="836" t="s">
        <v>82</v>
      </c>
      <c r="E30" s="744"/>
      <c r="F30" s="725" t="s">
        <v>83</v>
      </c>
      <c r="G30" s="837"/>
      <c r="H30" s="772" t="s">
        <v>84</v>
      </c>
      <c r="I30" s="838"/>
      <c r="J30" s="743" t="s">
        <v>85</v>
      </c>
      <c r="K30" s="743"/>
      <c r="L30" s="1070" t="s">
        <v>86</v>
      </c>
      <c r="M30" s="1071"/>
      <c r="N30" s="1071"/>
      <c r="O30" s="1071"/>
      <c r="P30" s="1071"/>
      <c r="Q30" s="1071"/>
      <c r="R30" s="1071"/>
      <c r="S30" s="1071"/>
      <c r="T30" s="1071"/>
      <c r="U30" s="1071"/>
      <c r="V30" s="1072"/>
    </row>
    <row r="31" spans="1:26" ht="13">
      <c r="A31" s="731" t="s">
        <v>528</v>
      </c>
      <c r="C31" s="839"/>
      <c r="D31" s="709" t="s">
        <v>88</v>
      </c>
      <c r="F31" s="1073"/>
      <c r="G31" s="1074"/>
      <c r="H31" s="731" t="s">
        <v>89</v>
      </c>
      <c r="I31" s="840"/>
      <c r="J31" s="746" t="s">
        <v>90</v>
      </c>
      <c r="K31" s="746"/>
      <c r="L31" s="741"/>
      <c r="V31" s="747"/>
    </row>
    <row r="32" spans="1:26">
      <c r="A32" s="731" t="s">
        <v>529</v>
      </c>
      <c r="C32" s="732"/>
      <c r="F32" s="1073"/>
      <c r="G32" s="1074"/>
      <c r="H32" s="731"/>
      <c r="I32" s="840"/>
      <c r="J32" s="746" t="s">
        <v>94</v>
      </c>
      <c r="K32" s="746"/>
      <c r="L32" s="741"/>
      <c r="V32" s="747"/>
    </row>
    <row r="33" spans="1:22">
      <c r="A33" s="754"/>
      <c r="B33" s="755"/>
      <c r="C33" s="841"/>
      <c r="D33" s="709" t="s">
        <v>95</v>
      </c>
      <c r="F33" s="842"/>
      <c r="G33" s="843"/>
      <c r="H33" s="731" t="s">
        <v>96</v>
      </c>
      <c r="I33" s="840"/>
      <c r="J33" s="746"/>
      <c r="K33" s="746"/>
      <c r="L33" s="741"/>
      <c r="V33" s="747"/>
    </row>
    <row r="34" spans="1:22" ht="13">
      <c r="A34" s="721" t="s">
        <v>97</v>
      </c>
      <c r="B34" s="744"/>
      <c r="C34" s="723"/>
      <c r="D34" s="709" t="s">
        <v>98</v>
      </c>
      <c r="F34" s="844" t="s">
        <v>99</v>
      </c>
      <c r="G34" s="845"/>
      <c r="H34" s="731" t="s">
        <v>89</v>
      </c>
      <c r="I34" s="840"/>
      <c r="J34" s="746" t="s">
        <v>100</v>
      </c>
      <c r="K34" s="746"/>
      <c r="L34" s="741"/>
      <c r="V34" s="747"/>
    </row>
    <row r="35" spans="1:22" ht="13">
      <c r="A35" s="731" t="s">
        <v>552</v>
      </c>
      <c r="C35" s="732"/>
      <c r="D35" s="709" t="s">
        <v>101</v>
      </c>
      <c r="F35" s="846"/>
      <c r="G35" s="847"/>
      <c r="H35" s="731" t="s">
        <v>102</v>
      </c>
      <c r="I35" s="840"/>
      <c r="J35" s="746" t="s">
        <v>530</v>
      </c>
      <c r="K35" s="746"/>
      <c r="L35" s="1075" t="s">
        <v>104</v>
      </c>
      <c r="M35" s="1076"/>
      <c r="N35" s="1076"/>
      <c r="O35" s="1076"/>
      <c r="P35" s="1076"/>
      <c r="Q35" s="1076"/>
      <c r="R35" s="1076"/>
      <c r="S35" s="1076"/>
      <c r="T35" s="1076"/>
      <c r="U35" s="1076"/>
      <c r="V35" s="1077"/>
    </row>
    <row r="36" spans="1:22">
      <c r="A36" s="754"/>
      <c r="B36" s="755"/>
      <c r="C36" s="756"/>
      <c r="D36" s="848"/>
      <c r="E36" s="755"/>
      <c r="F36" s="1046" t="s">
        <v>1088</v>
      </c>
      <c r="G36" s="1047"/>
      <c r="H36" s="1046" t="s">
        <v>1087</v>
      </c>
      <c r="I36" s="1047"/>
      <c r="J36" s="759" t="s">
        <v>105</v>
      </c>
      <c r="K36" s="759"/>
      <c r="L36" s="1062" t="s">
        <v>106</v>
      </c>
      <c r="M36" s="1063"/>
      <c r="N36" s="1063"/>
      <c r="O36" s="1063"/>
      <c r="P36" s="1063"/>
      <c r="Q36" s="1063"/>
      <c r="R36" s="1063"/>
      <c r="S36" s="1063"/>
      <c r="T36" s="1063"/>
      <c r="U36" s="1063"/>
      <c r="V36" s="1064"/>
    </row>
    <row r="41" spans="1:22" ht="19.5" customHeight="1"/>
    <row r="42" spans="1:22" ht="23.25" customHeight="1">
      <c r="A42" s="849" t="s">
        <v>947</v>
      </c>
      <c r="B42" s="710"/>
      <c r="C42" s="849" t="s">
        <v>603</v>
      </c>
      <c r="D42" s="708"/>
      <c r="F42" s="849" t="s">
        <v>941</v>
      </c>
      <c r="H42" s="849" t="s">
        <v>603</v>
      </c>
    </row>
    <row r="43" spans="1:22" ht="20">
      <c r="A43" s="849" t="s">
        <v>948</v>
      </c>
      <c r="B43" s="710"/>
      <c r="C43" s="849" t="s">
        <v>952</v>
      </c>
      <c r="D43" s="708"/>
      <c r="F43" s="849" t="s">
        <v>942</v>
      </c>
      <c r="H43" s="849" t="s">
        <v>952</v>
      </c>
    </row>
    <row r="44" spans="1:22" ht="20">
      <c r="A44" s="849" t="s">
        <v>949</v>
      </c>
      <c r="B44" s="710"/>
      <c r="C44" s="849" t="s">
        <v>952</v>
      </c>
      <c r="D44" s="708"/>
      <c r="F44" s="849" t="s">
        <v>943</v>
      </c>
      <c r="H44" s="849" t="s">
        <v>603</v>
      </c>
    </row>
    <row r="45" spans="1:22" ht="17.75" customHeight="1">
      <c r="A45" s="849" t="s">
        <v>950</v>
      </c>
      <c r="B45" s="710"/>
      <c r="C45" s="849" t="s">
        <v>603</v>
      </c>
      <c r="D45" s="708"/>
      <c r="F45" s="849" t="s">
        <v>944</v>
      </c>
      <c r="H45" s="849" t="s">
        <v>603</v>
      </c>
    </row>
    <row r="46" spans="1:22" ht="17.75" customHeight="1">
      <c r="A46" s="849" t="s">
        <v>951</v>
      </c>
      <c r="B46" s="710"/>
      <c r="C46" s="849" t="s">
        <v>603</v>
      </c>
      <c r="D46" s="708"/>
      <c r="F46" s="849" t="s">
        <v>946</v>
      </c>
      <c r="H46" s="849" t="s">
        <v>603</v>
      </c>
    </row>
    <row r="47" spans="1:22" ht="17.75" customHeight="1">
      <c r="F47" s="849" t="s">
        <v>945</v>
      </c>
      <c r="H47" s="849" t="s">
        <v>603</v>
      </c>
    </row>
    <row r="48" spans="1:22" ht="17.75" customHeight="1"/>
    <row r="49" ht="17.75" customHeight="1"/>
  </sheetData>
  <mergeCells count="10">
    <mergeCell ref="F36:G36"/>
    <mergeCell ref="H36:I36"/>
    <mergeCell ref="L36:V36"/>
    <mergeCell ref="Q1:T1"/>
    <mergeCell ref="N2:Q2"/>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Z54"/>
  <sheetViews>
    <sheetView topLeftCell="A13" zoomScale="70" zoomScaleNormal="70" zoomScaleSheetLayoutView="115" workbookViewId="0">
      <selection activeCell="J19" sqref="J19"/>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25"/>
      <c r="I10" s="926"/>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09"/>
      <c r="B18" s="906" t="s">
        <v>1070</v>
      </c>
      <c r="C18" s="800"/>
      <c r="D18" s="875"/>
      <c r="E18" s="816"/>
      <c r="F18" s="803"/>
      <c r="G18" s="804"/>
      <c r="H18" s="805"/>
      <c r="I18" s="806"/>
      <c r="J18" s="622"/>
      <c r="K18" s="808"/>
      <c r="L18" s="809"/>
      <c r="M18" s="804"/>
      <c r="N18" s="810"/>
      <c r="O18" s="811"/>
      <c r="P18" s="812"/>
      <c r="Q18" s="812"/>
      <c r="R18" s="811"/>
      <c r="S18" s="811"/>
      <c r="T18" s="811"/>
      <c r="U18" s="813"/>
      <c r="V18" s="813"/>
      <c r="W18" s="708"/>
      <c r="X18" s="708"/>
      <c r="Y18" s="708"/>
      <c r="Z18" s="708"/>
    </row>
    <row r="19" spans="1:26" s="814" customFormat="1" ht="20" customHeight="1">
      <c r="A19" s="920">
        <v>1</v>
      </c>
      <c r="B19" s="921" t="s">
        <v>232</v>
      </c>
      <c r="C19" s="800" t="str">
        <f>IF(D19="","",VLOOKUP(B19,Data!$B$5:$L$439,2,FALSE))</f>
        <v>VFV5630</v>
      </c>
      <c r="D19" s="875">
        <v>1</v>
      </c>
      <c r="E19" s="924" t="s">
        <v>999</v>
      </c>
      <c r="F19" s="803">
        <f>IF(D19="","",VLOOKUP(B19,Data!$B$5:$L$439,11,FALSE))</f>
        <v>5664.17</v>
      </c>
      <c r="G19" s="804">
        <f t="shared" ref="G19:G28" si="0">IF(D19&gt;0,D19*F19,"-")</f>
        <v>5664.17</v>
      </c>
      <c r="H19" s="805" t="str">
        <f>IF(D19="","",VLOOKUP(B19,Data!$B$5:$D$439,3,FALSE))</f>
        <v>C/T</v>
      </c>
      <c r="I19" s="806" t="str">
        <f>IF(D19="","",VLOOKUP(B19,Data!$B$5:$M$439,12,FALSE))</f>
        <v>Indonesia</v>
      </c>
      <c r="J19" s="807" t="s">
        <v>1071</v>
      </c>
      <c r="K19" s="808">
        <f>IF(D19="","",VLOOKUP(B19,Data!$B$5:$E$439,4,FALSE)*D19)</f>
        <v>334</v>
      </c>
      <c r="L19" s="809">
        <f>IF(D19="","",VLOOKUP(B19,Data!$B$5:$F$439,5,FALSE)*D19)</f>
        <v>293</v>
      </c>
      <c r="M19" s="804"/>
      <c r="N19" s="810"/>
      <c r="O19" s="811"/>
      <c r="P19" s="812"/>
      <c r="Q19" s="812"/>
      <c r="R19" s="811"/>
      <c r="S19" s="811"/>
      <c r="T19" s="811"/>
      <c r="U19" s="813">
        <f>IF(D19="","",VLOOKUP(B19,Data!$B$5:$J$439,9,FALSE)*D19)</f>
        <v>1.806</v>
      </c>
      <c r="V19" s="813">
        <f>IF(D19="","",VLOOKUP(B19,Data!$B$5:$J$439,9,FALSE)*D19)</f>
        <v>1.806</v>
      </c>
      <c r="W19" s="708"/>
      <c r="X19" s="708"/>
      <c r="Y19" s="708"/>
      <c r="Z19" s="708"/>
    </row>
    <row r="20" spans="1:26" s="814" customFormat="1" ht="20" customHeight="1">
      <c r="A20" s="920">
        <v>2</v>
      </c>
      <c r="B20" s="921" t="s">
        <v>387</v>
      </c>
      <c r="C20" s="800" t="str">
        <f>IF(D20="","",VLOOKUP(B20,Data!$B$5:$L$439,2,FALSE))</f>
        <v>VFV5560</v>
      </c>
      <c r="D20" s="875">
        <v>14</v>
      </c>
      <c r="E20" s="924"/>
      <c r="F20" s="803">
        <f>IF(D20="","",VLOOKUP(B20,Data!$B$5:$L$439,11,FALSE))</f>
        <v>4224.12</v>
      </c>
      <c r="G20" s="804">
        <f>IF(D20&gt;0,D20*F20,"-")</f>
        <v>59137.68</v>
      </c>
      <c r="H20" s="805" t="str">
        <f>IF(D20="","",VLOOKUP(B20,Data!$B$5:$D$439,3,FALSE))</f>
        <v>C/T</v>
      </c>
      <c r="I20" s="806" t="str">
        <f>IF(D20="","",VLOOKUP(B20,Data!$B$5:$M$439,12,FALSE))</f>
        <v>Indonesia</v>
      </c>
      <c r="J20" s="807" t="s">
        <v>1071</v>
      </c>
      <c r="K20" s="808">
        <f>IF(D20="","",VLOOKUP(B20,Data!$B$5:$E$439,4,FALSE)*D20)</f>
        <v>4144</v>
      </c>
      <c r="L20" s="809">
        <f>IF(D20="","",VLOOKUP(B20,Data!$B$5:$F$439,5,FALSE)*D20)</f>
        <v>3640</v>
      </c>
      <c r="M20" s="804"/>
      <c r="N20" s="810"/>
      <c r="O20" s="811"/>
      <c r="P20" s="812"/>
      <c r="Q20" s="812"/>
      <c r="R20" s="811"/>
      <c r="S20" s="811"/>
      <c r="T20" s="811"/>
      <c r="U20" s="813">
        <f>IF(D20="","",VLOOKUP(B20,Data!$B$5:$J$439,9,FALSE)*D20)</f>
        <v>21.475999999999999</v>
      </c>
      <c r="V20" s="813">
        <f>IF(D20="","",VLOOKUP(B20,Data!$B$5:$J$439,9,FALSE)*D20)</f>
        <v>21.475999999999999</v>
      </c>
      <c r="W20" s="708"/>
      <c r="X20" s="708"/>
      <c r="Y20" s="708"/>
      <c r="Z20" s="708"/>
    </row>
    <row r="21" spans="1:26" s="814" customFormat="1" ht="20" customHeight="1">
      <c r="A21" s="920">
        <v>3</v>
      </c>
      <c r="B21" s="921" t="s">
        <v>389</v>
      </c>
      <c r="C21" s="800" t="str">
        <f>IF(D21="","",VLOOKUP(B21,Data!$B$5:$L$439,2,FALSE))</f>
        <v>VFV5570</v>
      </c>
      <c r="D21" s="875">
        <v>8</v>
      </c>
      <c r="E21" s="924" t="s">
        <v>1011</v>
      </c>
      <c r="F21" s="803">
        <f>IF(D21="","",VLOOKUP(B21,Data!$B$5:$L$439,11,FALSE))</f>
        <v>4224.12</v>
      </c>
      <c r="G21" s="804">
        <f>IF(D21&gt;0,D21*F21,"-")</f>
        <v>33792.959999999999</v>
      </c>
      <c r="H21" s="805" t="str">
        <f>IF(D21="","",VLOOKUP(B21,Data!$B$5:$D$439,3,FALSE))</f>
        <v>C/T</v>
      </c>
      <c r="I21" s="806" t="str">
        <f>IF(D21="","",VLOOKUP(B21,Data!$B$5:$M$439,12,FALSE))</f>
        <v>Indonesia</v>
      </c>
      <c r="J21" s="807" t="s">
        <v>1071</v>
      </c>
      <c r="K21" s="808">
        <f>IF(D21="","",VLOOKUP(B21,Data!$B$5:$E$439,4,FALSE)*D21)</f>
        <v>2368</v>
      </c>
      <c r="L21" s="809">
        <f>IF(D21="","",VLOOKUP(B21,Data!$B$5:$F$439,5,FALSE)*D21)</f>
        <v>2080</v>
      </c>
      <c r="M21" s="804"/>
      <c r="N21" s="810"/>
      <c r="O21" s="811"/>
      <c r="P21" s="812"/>
      <c r="Q21" s="812"/>
      <c r="R21" s="811"/>
      <c r="S21" s="811"/>
      <c r="T21" s="811"/>
      <c r="U21" s="813">
        <f>IF(D21="","",VLOOKUP(B21,Data!$B$5:$J$439,9,FALSE)*D21)</f>
        <v>12.272</v>
      </c>
      <c r="V21" s="813">
        <f>IF(D21="","",VLOOKUP(B21,Data!$B$5:$J$439,9,FALSE)*D21)</f>
        <v>12.272</v>
      </c>
      <c r="W21" s="708"/>
      <c r="X21" s="708"/>
      <c r="Y21" s="708"/>
      <c r="Z21" s="708"/>
    </row>
    <row r="22" spans="1:26" s="814" customFormat="1" ht="20" customHeight="1">
      <c r="A22" s="920">
        <v>4</v>
      </c>
      <c r="B22" s="921" t="s">
        <v>497</v>
      </c>
      <c r="C22" s="800" t="e">
        <f>IF(D22="","",VLOOKUP(B22,Data!$B$5:$L$439,2,FALSE))</f>
        <v>#N/A</v>
      </c>
      <c r="D22" s="875">
        <v>1</v>
      </c>
      <c r="E22" s="816"/>
      <c r="F22" s="803" t="e">
        <f>IF(D22="","",VLOOKUP(B22,Data!$B$5:$L$439,11,FALSE))</f>
        <v>#N/A</v>
      </c>
      <c r="G22" s="804" t="e">
        <f>IF(D22&gt;0,D22*F22,"-")</f>
        <v>#N/A</v>
      </c>
      <c r="H22" s="805" t="e">
        <f>IF(D22="","",VLOOKUP(B22,Data!$B$5:$D$439,3,FALSE))</f>
        <v>#N/A</v>
      </c>
      <c r="I22" s="806" t="e">
        <f>IF(D22="","",VLOOKUP(B22,Data!$B$5:$M$439,12,FALSE))</f>
        <v>#N/A</v>
      </c>
      <c r="J22" s="807" t="s">
        <v>1071</v>
      </c>
      <c r="K22" s="808" t="e">
        <f>IF(D22="","",VLOOKUP(B22,Data!$B$5:$E$439,4,FALSE)*D22)</f>
        <v>#N/A</v>
      </c>
      <c r="L22" s="809" t="e">
        <f>IF(D22="","",VLOOKUP(B22,Data!$B$5:$F$439,5,FALSE)*D22)</f>
        <v>#N/A</v>
      </c>
      <c r="M22" s="804"/>
      <c r="N22" s="810"/>
      <c r="O22" s="811"/>
      <c r="P22" s="812"/>
      <c r="Q22" s="812"/>
      <c r="R22" s="811"/>
      <c r="S22" s="811"/>
      <c r="T22" s="811"/>
      <c r="U22" s="813" t="e">
        <f>IF(D22="","",VLOOKUP(B22,Data!$B$5:$J$439,9,FALSE)*D22)</f>
        <v>#N/A</v>
      </c>
      <c r="V22" s="813" t="e">
        <f>IF(D22="","",VLOOKUP(B22,Data!$B$5:$J$439,9,FALSE)*D22)</f>
        <v>#N/A</v>
      </c>
      <c r="W22" s="708"/>
      <c r="X22" s="708"/>
      <c r="Y22" s="708"/>
      <c r="Z22" s="708"/>
    </row>
    <row r="23" spans="1:26" s="814" customFormat="1" ht="20" customHeight="1">
      <c r="A23" s="920">
        <v>5</v>
      </c>
      <c r="B23" s="921" t="s">
        <v>398</v>
      </c>
      <c r="C23" s="800" t="str">
        <f>IF(D23="","",VLOOKUP(B23,Data!$B$5:$L$439,2,FALSE))</f>
        <v>VFV5580</v>
      </c>
      <c r="D23" s="875">
        <v>6</v>
      </c>
      <c r="E23" s="816" t="s">
        <v>1089</v>
      </c>
      <c r="F23" s="803">
        <f>IF(D23="","",VLOOKUP(B23,Data!$B$5:$L$439,11,FALSE))</f>
        <v>4347.66</v>
      </c>
      <c r="G23" s="804">
        <f>IF(D23&gt;0,D23*F23,"-")</f>
        <v>26085.96</v>
      </c>
      <c r="H23" s="805" t="str">
        <f>IF(D23="","",VLOOKUP(B23,Data!$B$5:$D$439,3,FALSE))</f>
        <v>C/T</v>
      </c>
      <c r="I23" s="806" t="str">
        <f>IF(D23="","",VLOOKUP(B23,Data!$B$5:$M$439,12,FALSE))</f>
        <v>Indonesia</v>
      </c>
      <c r="J23" s="807" t="s">
        <v>1071</v>
      </c>
      <c r="K23" s="808">
        <f>IF(D23="","",VLOOKUP(B23,Data!$B$5:$E$439,4,FALSE)*D23)</f>
        <v>1908</v>
      </c>
      <c r="L23" s="809">
        <f>IF(D23="","",VLOOKUP(B23,Data!$B$5:$F$439,5,FALSE)*D23)</f>
        <v>1692</v>
      </c>
      <c r="M23" s="804"/>
      <c r="N23" s="810"/>
      <c r="O23" s="811"/>
      <c r="P23" s="812"/>
      <c r="Q23" s="812"/>
      <c r="R23" s="811"/>
      <c r="S23" s="811"/>
      <c r="T23" s="811"/>
      <c r="U23" s="813">
        <f>IF(D23="","",VLOOKUP(B23,Data!$B$5:$J$439,9,FALSE)*D23)</f>
        <v>10.836</v>
      </c>
      <c r="V23" s="813">
        <f>IF(D23="","",VLOOKUP(B23,Data!$B$5:$J$439,9,FALSE)*D23)</f>
        <v>10.836</v>
      </c>
      <c r="W23" s="708"/>
      <c r="X23" s="708"/>
      <c r="Y23" s="708"/>
      <c r="Z23" s="708"/>
    </row>
    <row r="24" spans="1:26" s="814" customFormat="1" ht="20" customHeight="1">
      <c r="A24" s="920">
        <v>6</v>
      </c>
      <c r="B24" s="921" t="s">
        <v>400</v>
      </c>
      <c r="C24" s="800" t="str">
        <f>IF(D24="","",VLOOKUP(B24,Data!$B$5:$L$439,2,FALSE))</f>
        <v>VFV5590</v>
      </c>
      <c r="D24" s="875">
        <v>8</v>
      </c>
      <c r="E24" s="924"/>
      <c r="F24" s="803">
        <f>IF(D24="","",VLOOKUP(B24,Data!$B$5:$L$439,11,FALSE))</f>
        <v>4347.5600000000004</v>
      </c>
      <c r="G24" s="804">
        <f>IF(D24&gt;0,D24*F24,"-")</f>
        <v>34780.480000000003</v>
      </c>
      <c r="H24" s="805" t="str">
        <f>IF(D24="","",VLOOKUP(B24,Data!$B$5:$D$439,3,FALSE))</f>
        <v>C/T</v>
      </c>
      <c r="I24" s="806" t="str">
        <f>IF(D24="","",VLOOKUP(B24,Data!$B$5:$M$439,12,FALSE))</f>
        <v>Indonesia</v>
      </c>
      <c r="J24" s="807" t="s">
        <v>1071</v>
      </c>
      <c r="K24" s="808">
        <f>IF(D24="","",VLOOKUP(B24,Data!$B$5:$E$439,4,FALSE)*D24)</f>
        <v>2544</v>
      </c>
      <c r="L24" s="809">
        <f>IF(D24="","",VLOOKUP(B24,Data!$B$5:$F$439,5,FALSE)*D24)</f>
        <v>2256</v>
      </c>
      <c r="M24" s="804"/>
      <c r="N24" s="810"/>
      <c r="O24" s="811"/>
      <c r="P24" s="812"/>
      <c r="Q24" s="812"/>
      <c r="R24" s="811"/>
      <c r="S24" s="811"/>
      <c r="T24" s="811"/>
      <c r="U24" s="813">
        <f>IF(D24="","",VLOOKUP(B24,Data!$B$5:$J$439,9,FALSE)*D24)</f>
        <v>14.448</v>
      </c>
      <c r="V24" s="813">
        <f>IF(D24="","",VLOOKUP(B24,Data!$B$5:$J$439,9,FALSE)*D24)</f>
        <v>14.448</v>
      </c>
      <c r="W24" s="708"/>
      <c r="X24" s="708"/>
      <c r="Y24" s="708"/>
      <c r="Z24" s="708"/>
    </row>
    <row r="25" spans="1:26" s="814" customFormat="1" ht="20" customHeight="1">
      <c r="A25" s="920">
        <v>7</v>
      </c>
      <c r="B25" s="921" t="s">
        <v>499</v>
      </c>
      <c r="C25" s="800" t="e">
        <f>IF(D25="","",VLOOKUP(B25,Data!$B$5:$L$439,2,FALSE))</f>
        <v>#N/A</v>
      </c>
      <c r="D25" s="875">
        <v>1</v>
      </c>
      <c r="E25" s="924"/>
      <c r="F25" s="803" t="e">
        <f>IF(D25="","",VLOOKUP(B25,Data!$B$5:$L$439,11,FALSE))</f>
        <v>#N/A</v>
      </c>
      <c r="G25" s="804" t="e">
        <f t="shared" si="0"/>
        <v>#N/A</v>
      </c>
      <c r="H25" s="805" t="e">
        <f>IF(D25="","",VLOOKUP(B25,Data!$B$5:$D$439,3,FALSE))</f>
        <v>#N/A</v>
      </c>
      <c r="I25" s="806" t="e">
        <f>IF(D25="","",VLOOKUP(B25,Data!$B$5:$M$439,12,FALSE))</f>
        <v>#N/A</v>
      </c>
      <c r="J25" s="807" t="s">
        <v>1071</v>
      </c>
      <c r="K25" s="808" t="e">
        <f>IF(D25="","",VLOOKUP(B25,Data!$B$5:$E$439,4,FALSE)*D25)</f>
        <v>#N/A</v>
      </c>
      <c r="L25" s="809" t="e">
        <f>IF(D25="","",VLOOKUP(B25,Data!$B$5:$F$439,5,FALSE)*D25)</f>
        <v>#N/A</v>
      </c>
      <c r="M25" s="804"/>
      <c r="N25" s="810"/>
      <c r="O25" s="811"/>
      <c r="P25" s="812"/>
      <c r="Q25" s="812"/>
      <c r="R25" s="811"/>
      <c r="S25" s="811"/>
      <c r="T25" s="811"/>
      <c r="U25" s="813" t="e">
        <f>IF(D25="","",VLOOKUP(B25,Data!$B$5:$J$439,9,FALSE)*D25)</f>
        <v>#N/A</v>
      </c>
      <c r="V25" s="813" t="e">
        <f>IF(D25="","",VLOOKUP(B25,Data!$B$5:$J$439,9,FALSE)*D25)</f>
        <v>#N/A</v>
      </c>
      <c r="W25" s="708"/>
      <c r="X25" s="708"/>
      <c r="Y25" s="708"/>
      <c r="Z25" s="708"/>
    </row>
    <row r="26" spans="1:26" s="814" customFormat="1" ht="20" customHeight="1">
      <c r="A26" s="920">
        <v>8</v>
      </c>
      <c r="B26" s="921" t="s">
        <v>501</v>
      </c>
      <c r="C26" s="800" t="e">
        <f>IF(D26="","",VLOOKUP(B26,Data!$B$5:$L$439,2,FALSE))</f>
        <v>#N/A</v>
      </c>
      <c r="D26" s="875">
        <v>3</v>
      </c>
      <c r="E26" s="924"/>
      <c r="F26" s="803" t="e">
        <f>IF(D26="","",VLOOKUP(B26,Data!$B$5:$L$439,11,FALSE))</f>
        <v>#N/A</v>
      </c>
      <c r="G26" s="804" t="e">
        <f t="shared" si="0"/>
        <v>#N/A</v>
      </c>
      <c r="H26" s="805" t="e">
        <f>IF(D26="","",VLOOKUP(B26,Data!$B$5:$D$439,3,FALSE))</f>
        <v>#N/A</v>
      </c>
      <c r="I26" s="806" t="e">
        <f>IF(D26="","",VLOOKUP(B26,Data!$B$5:$M$439,12,FALSE))</f>
        <v>#N/A</v>
      </c>
      <c r="J26" s="807" t="s">
        <v>1071</v>
      </c>
      <c r="K26" s="808" t="e">
        <f>IF(D26="","",VLOOKUP(B26,Data!$B$5:$E$439,4,FALSE)*D26)</f>
        <v>#N/A</v>
      </c>
      <c r="L26" s="809" t="e">
        <f>IF(D26="","",VLOOKUP(B26,Data!$B$5:$F$439,5,FALSE)*D26)</f>
        <v>#N/A</v>
      </c>
      <c r="M26" s="804"/>
      <c r="N26" s="810"/>
      <c r="O26" s="811"/>
      <c r="P26" s="812"/>
      <c r="Q26" s="812"/>
      <c r="R26" s="811"/>
      <c r="S26" s="811"/>
      <c r="T26" s="811"/>
      <c r="U26" s="813" t="e">
        <f>IF(D26="","",VLOOKUP(B26,Data!$B$5:$J$439,9,FALSE)*D26)</f>
        <v>#N/A</v>
      </c>
      <c r="V26" s="813" t="e">
        <f>IF(D26="","",VLOOKUP(B26,Data!$B$5:$J$439,9,FALSE)*D26)</f>
        <v>#N/A</v>
      </c>
      <c r="W26" s="708"/>
      <c r="X26" s="708"/>
      <c r="Y26" s="708"/>
      <c r="Z26" s="708"/>
    </row>
    <row r="27" spans="1:26" s="814" customFormat="1" ht="20" customHeight="1">
      <c r="A27" s="920"/>
      <c r="B27" s="906" t="s">
        <v>1090</v>
      </c>
      <c r="C27" s="800" t="str">
        <f>IF(D27="","",VLOOKUP(B27,Data!$B$5:$L$439,2,FALSE))</f>
        <v/>
      </c>
      <c r="D27" s="875"/>
      <c r="E27" s="816"/>
      <c r="F27" s="803" t="str">
        <f>IF(D27="","",VLOOKUP(B27,Data!$B$5:$L$439,11,FALSE))</f>
        <v/>
      </c>
      <c r="G27" s="804" t="str">
        <f t="shared" si="0"/>
        <v>-</v>
      </c>
      <c r="H27" s="805" t="str">
        <f>IF(D27="","",VLOOKUP(B27,Data!$B$5:$D$439,3,FALSE))</f>
        <v/>
      </c>
      <c r="I27" s="806" t="str">
        <f>IF(D27="","",VLOOKUP(B27,Data!$B$5:$M$439,12,FALSE))</f>
        <v/>
      </c>
      <c r="J27" s="807"/>
      <c r="K27" s="808" t="str">
        <f>IF(D27="","",VLOOKUP(B27,Data!$B$5:$E$439,4,FALSE)*D27)</f>
        <v/>
      </c>
      <c r="L27" s="809" t="str">
        <f>IF(D27="","",VLOOKUP(B27,Data!$B$5:$F$439,5,FALSE)*D27)</f>
        <v/>
      </c>
      <c r="M27" s="804"/>
      <c r="N27" s="810"/>
      <c r="O27" s="811"/>
      <c r="P27" s="812"/>
      <c r="Q27" s="812"/>
      <c r="R27" s="811"/>
      <c r="S27" s="811"/>
      <c r="T27" s="811"/>
      <c r="U27" s="813" t="str">
        <f>IF(D27="","",VLOOKUP(B27,Data!$B$5:$J$439,9,FALSE)*D27)</f>
        <v/>
      </c>
      <c r="V27" s="813" t="str">
        <f>IF(D27="","",VLOOKUP(B27,Data!$B$5:$J$439,9,FALSE)*D27)</f>
        <v/>
      </c>
      <c r="W27" s="708"/>
      <c r="X27" s="708"/>
      <c r="Y27" s="708"/>
      <c r="Z27" s="708"/>
    </row>
    <row r="28" spans="1:26" s="814" customFormat="1" ht="20" customHeight="1">
      <c r="A28" s="920">
        <v>9</v>
      </c>
      <c r="B28" s="921" t="s">
        <v>387</v>
      </c>
      <c r="C28" s="800" t="str">
        <f>IF(D28="","",VLOOKUP(B28,Data!$B$5:$L$439,2,FALSE))</f>
        <v>VFV5560</v>
      </c>
      <c r="D28" s="875">
        <v>7</v>
      </c>
      <c r="E28" s="924"/>
      <c r="F28" s="803">
        <f>IF(D28="","",VLOOKUP(B28,Data!$B$5:$L$439,11,FALSE))</f>
        <v>4224.12</v>
      </c>
      <c r="G28" s="804">
        <f t="shared" si="0"/>
        <v>29568.84</v>
      </c>
      <c r="H28" s="805" t="str">
        <f>IF(D28="","",VLOOKUP(B28,Data!$B$5:$D$439,3,FALSE))</f>
        <v>C/T</v>
      </c>
      <c r="I28" s="806" t="str">
        <f>IF(D28="","",VLOOKUP(B28,Data!$B$5:$M$439,12,FALSE))</f>
        <v>Indonesia</v>
      </c>
      <c r="J28" s="807" t="s">
        <v>1091</v>
      </c>
      <c r="K28" s="808">
        <f>IF(D28="","",VLOOKUP(B28,Data!$B$5:$E$439,4,FALSE)*D28)</f>
        <v>2072</v>
      </c>
      <c r="L28" s="809">
        <f>IF(D28="","",VLOOKUP(B28,Data!$B$5:$F$439,5,FALSE)*D28)</f>
        <v>1820</v>
      </c>
      <c r="M28" s="804"/>
      <c r="N28" s="810"/>
      <c r="O28" s="811"/>
      <c r="P28" s="812"/>
      <c r="Q28" s="812"/>
      <c r="R28" s="811"/>
      <c r="S28" s="811"/>
      <c r="T28" s="811"/>
      <c r="U28" s="813">
        <f>IF(D28="","",VLOOKUP(B28,Data!$B$5:$J$439,9,FALSE)*D28)</f>
        <v>10.738</v>
      </c>
      <c r="V28" s="813">
        <f>IF(D28="","",VLOOKUP(B28,Data!$B$5:$J$439,9,FALSE)*D28)</f>
        <v>10.738</v>
      </c>
      <c r="W28" s="708"/>
      <c r="X28" s="708"/>
      <c r="Y28" s="708"/>
      <c r="Z28" s="708"/>
    </row>
    <row r="29" spans="1:26" s="917" customFormat="1" ht="20" customHeight="1">
      <c r="A29" s="920">
        <v>10</v>
      </c>
      <c r="B29" s="878" t="s">
        <v>389</v>
      </c>
      <c r="C29" s="800" t="str">
        <f>IF(D29="","",VLOOKUP(B29,Data!$B$5:$L$439,2,FALSE))</f>
        <v>VFV5570</v>
      </c>
      <c r="D29" s="910">
        <v>9</v>
      </c>
      <c r="E29" s="915"/>
      <c r="F29" s="803">
        <f>IF(D29="","",VLOOKUP(B29,Data!$B$5:$L$439,11,FALSE))</f>
        <v>4224.12</v>
      </c>
      <c r="G29" s="804">
        <f>IF(D29&gt;0,D29*F29,"-")</f>
        <v>38017.08</v>
      </c>
      <c r="H29" s="805" t="str">
        <f>IF(D29="","",VLOOKUP(B29,Data!$B$5:$D$439,3,FALSE))</f>
        <v>C/T</v>
      </c>
      <c r="I29" s="806" t="str">
        <f>IF(D29="","",VLOOKUP(B29,Data!$B$5:$M$439,12,FALSE))</f>
        <v>Indonesia</v>
      </c>
      <c r="J29" s="807" t="s">
        <v>1091</v>
      </c>
      <c r="K29" s="808">
        <f>IF(D29="","",VLOOKUP(B29,Data!$B$5:$E$439,4,FALSE)*D29)</f>
        <v>2664</v>
      </c>
      <c r="L29" s="809">
        <f>IF(D29="","",VLOOKUP(B29,Data!$B$5:$F$439,5,FALSE)*D29)</f>
        <v>2340</v>
      </c>
      <c r="M29" s="804"/>
      <c r="N29" s="810"/>
      <c r="O29" s="811"/>
      <c r="P29" s="812"/>
      <c r="Q29" s="812"/>
      <c r="R29" s="811"/>
      <c r="S29" s="811"/>
      <c r="T29" s="811"/>
      <c r="U29" s="813">
        <f>IF(D29="","",VLOOKUP(B29,Data!$B$5:$J$439,9,FALSE)*D29)</f>
        <v>13.806000000000001</v>
      </c>
      <c r="V29" s="813">
        <f>IF(D29="","",VLOOKUP(B29,Data!$B$5:$J$439,9,FALSE)*D29)</f>
        <v>13.806000000000001</v>
      </c>
      <c r="W29" s="916"/>
      <c r="X29" s="916"/>
      <c r="Y29" s="916"/>
      <c r="Z29" s="916"/>
    </row>
    <row r="30" spans="1:26" s="917" customFormat="1" ht="20" customHeight="1">
      <c r="A30" s="920">
        <v>11</v>
      </c>
      <c r="B30" s="878" t="s">
        <v>400</v>
      </c>
      <c r="C30" s="800" t="str">
        <f>IF(D30="","",VLOOKUP(B30,Data!$B$5:$L$439,2,FALSE))</f>
        <v>VFV5590</v>
      </c>
      <c r="D30" s="910">
        <v>1</v>
      </c>
      <c r="E30" s="915"/>
      <c r="F30" s="803">
        <f>IF(D30="","",VLOOKUP(B30,Data!$B$5:$L$439,11,FALSE))</f>
        <v>4347.5600000000004</v>
      </c>
      <c r="G30" s="804">
        <f>IF(D30&gt;0,D30*F30,"-")</f>
        <v>4347.5600000000004</v>
      </c>
      <c r="H30" s="805" t="str">
        <f>IF(D30="","",VLOOKUP(B30,Data!$B$5:$D$439,3,FALSE))</f>
        <v>C/T</v>
      </c>
      <c r="I30" s="806" t="str">
        <f>IF(D30="","",VLOOKUP(B30,Data!$B$5:$M$439,12,FALSE))</f>
        <v>Indonesia</v>
      </c>
      <c r="J30" s="807" t="s">
        <v>1091</v>
      </c>
      <c r="K30" s="808">
        <f>IF(D30="","",VLOOKUP(B30,Data!$B$5:$E$439,4,FALSE)*D30)</f>
        <v>318</v>
      </c>
      <c r="L30" s="809">
        <f>IF(D30="","",VLOOKUP(B30,Data!$B$5:$F$439,5,FALSE)*D30)</f>
        <v>282</v>
      </c>
      <c r="M30" s="804"/>
      <c r="N30" s="810"/>
      <c r="O30" s="811"/>
      <c r="P30" s="812"/>
      <c r="Q30" s="812"/>
      <c r="R30" s="811"/>
      <c r="S30" s="811"/>
      <c r="T30" s="811"/>
      <c r="U30" s="813">
        <f>IF(D30="","",VLOOKUP(B30,Data!$B$5:$J$439,9,FALSE)*D30)</f>
        <v>1.806</v>
      </c>
      <c r="V30" s="813">
        <f>IF(D30="","",VLOOKUP(B30,Data!$B$5:$J$439,9,FALSE)*D30)</f>
        <v>1.806</v>
      </c>
      <c r="W30" s="916"/>
      <c r="X30" s="916"/>
      <c r="Y30" s="916"/>
      <c r="Z30" s="916"/>
    </row>
    <row r="31" spans="1:26" s="917" customFormat="1" ht="20" customHeight="1">
      <c r="A31" s="920">
        <v>12</v>
      </c>
      <c r="B31" s="878" t="s">
        <v>660</v>
      </c>
      <c r="C31" s="800" t="str">
        <f>IF(D31="","",VLOOKUP(B31,Data!$B$5:$L$439,2,FALSE))</f>
        <v>VAN1280</v>
      </c>
      <c r="D31" s="910">
        <v>8</v>
      </c>
      <c r="E31" s="915"/>
      <c r="F31" s="803">
        <f>IF(D31="","",VLOOKUP(B31,Data!$B$5:$L$439,11,FALSE))</f>
        <v>2162.66</v>
      </c>
      <c r="G31" s="804">
        <f>IF(D31&gt;0,D31*F31,"-")</f>
        <v>17301.28</v>
      </c>
      <c r="H31" s="805" t="str">
        <f>IF(D31="","",VLOOKUP(B31,Data!$B$5:$D$439,3,FALSE))</f>
        <v>C/T</v>
      </c>
      <c r="I31" s="806" t="str">
        <f>IF(D31="","",VLOOKUP(B31,Data!$B$5:$M$439,12,FALSE))</f>
        <v>Indonesia</v>
      </c>
      <c r="J31" s="807" t="s">
        <v>1091</v>
      </c>
      <c r="K31" s="808">
        <f>IF(D31="","",VLOOKUP(B31,Data!$B$5:$E$439,4,FALSE)*D31)</f>
        <v>2096</v>
      </c>
      <c r="L31" s="809">
        <f>IF(D31="","",VLOOKUP(B31,Data!$B$5:$F$439,5,FALSE)*D31)</f>
        <v>1896</v>
      </c>
      <c r="M31" s="804"/>
      <c r="N31" s="810"/>
      <c r="O31" s="811"/>
      <c r="P31" s="812"/>
      <c r="Q31" s="812"/>
      <c r="R31" s="811"/>
      <c r="S31" s="811"/>
      <c r="T31" s="811"/>
      <c r="U31" s="813">
        <f>IF(D31="","",VLOOKUP(B31,Data!$B$5:$J$439,9,FALSE)*D31)</f>
        <v>11.904</v>
      </c>
      <c r="V31" s="813">
        <f>IF(D31="","",VLOOKUP(B31,Data!$B$5:$J$439,9,FALSE)*D31)</f>
        <v>11.904</v>
      </c>
      <c r="W31" s="916"/>
      <c r="X31" s="916"/>
      <c r="Y31" s="916"/>
      <c r="Z31" s="916"/>
    </row>
    <row r="32" spans="1:26" s="814" customFormat="1" ht="23" customHeight="1">
      <c r="A32" s="909"/>
      <c r="B32" s="878"/>
      <c r="C32" s="809" t="str">
        <f>IF(D32="","",VLOOKUP(B32,Data!$B$5:$L$439,2,FALSE))</f>
        <v/>
      </c>
      <c r="D32" s="910"/>
      <c r="E32" s="889"/>
      <c r="F32" s="821"/>
      <c r="G32" s="821"/>
      <c r="H32" s="821"/>
      <c r="I32" s="820"/>
      <c r="J32" s="807"/>
      <c r="K32" s="821"/>
      <c r="L32" s="821"/>
      <c r="M32" s="821"/>
      <c r="N32" s="822"/>
      <c r="O32" s="823"/>
      <c r="P32" s="824"/>
      <c r="Q32" s="823"/>
      <c r="R32" s="823"/>
      <c r="S32" s="824"/>
      <c r="T32" s="825"/>
      <c r="U32" s="824"/>
      <c r="V32" s="826"/>
      <c r="Y32" s="708"/>
    </row>
    <row r="33" spans="1:25" s="814" customFormat="1" ht="22" customHeight="1">
      <c r="A33" s="798"/>
      <c r="B33" s="1066" t="s">
        <v>1093</v>
      </c>
      <c r="C33" s="1067"/>
      <c r="D33" s="827">
        <f>SUM(D18:D31)</f>
        <v>67</v>
      </c>
      <c r="E33" s="895"/>
      <c r="F33" s="896"/>
      <c r="G33" s="829" t="e">
        <f>SUM(G18:G32)</f>
        <v>#N/A</v>
      </c>
      <c r="H33" s="897"/>
      <c r="I33" s="897"/>
      <c r="J33" s="897"/>
      <c r="K33" s="829" t="e">
        <f>SUM(K18:K32)</f>
        <v>#N/A</v>
      </c>
      <c r="L33" s="829" t="e">
        <f>SUM(L18:L32)</f>
        <v>#N/A</v>
      </c>
      <c r="M33" s="896"/>
      <c r="N33" s="896"/>
      <c r="O33" s="896">
        <f>SUM(O16:O32)</f>
        <v>0</v>
      </c>
      <c r="P33" s="896"/>
      <c r="Q33" s="896"/>
      <c r="R33" s="896"/>
      <c r="S33" s="896"/>
      <c r="T33" s="896"/>
      <c r="U33" s="896"/>
      <c r="V33" s="830" t="e">
        <f>SUM(V18:V32)</f>
        <v>#N/A</v>
      </c>
      <c r="Y33" s="708"/>
    </row>
    <row r="34" spans="1:25" ht="20" customHeight="1">
      <c r="A34" s="798"/>
      <c r="B34" s="1068"/>
      <c r="C34" s="1069"/>
      <c r="D34" s="831"/>
      <c r="E34" s="754"/>
      <c r="F34" s="832" t="s">
        <v>534</v>
      </c>
      <c r="G34" s="758"/>
      <c r="H34" s="833"/>
      <c r="I34" s="833"/>
      <c r="J34" s="833"/>
      <c r="K34" s="834"/>
      <c r="L34" s="758"/>
      <c r="M34" s="756"/>
      <c r="N34" s="755"/>
      <c r="O34" s="755"/>
      <c r="P34" s="755"/>
      <c r="Q34" s="755"/>
      <c r="R34" s="755"/>
      <c r="S34" s="755"/>
      <c r="T34" s="756"/>
      <c r="U34" s="756"/>
      <c r="V34" s="760"/>
    </row>
    <row r="35" spans="1:25" ht="13">
      <c r="A35" s="721" t="s">
        <v>527</v>
      </c>
      <c r="B35" s="722"/>
      <c r="C35" s="835"/>
      <c r="D35" s="836" t="s">
        <v>82</v>
      </c>
      <c r="E35" s="744"/>
      <c r="F35" s="725" t="s">
        <v>83</v>
      </c>
      <c r="G35" s="837"/>
      <c r="H35" s="772" t="s">
        <v>84</v>
      </c>
      <c r="I35" s="838"/>
      <c r="J35" s="743" t="s">
        <v>85</v>
      </c>
      <c r="K35" s="743"/>
      <c r="L35" s="1070" t="s">
        <v>86</v>
      </c>
      <c r="M35" s="1071"/>
      <c r="N35" s="1071"/>
      <c r="O35" s="1071"/>
      <c r="P35" s="1071"/>
      <c r="Q35" s="1071"/>
      <c r="R35" s="1071"/>
      <c r="S35" s="1071"/>
      <c r="T35" s="1071"/>
      <c r="U35" s="1071"/>
      <c r="V35" s="1072"/>
    </row>
    <row r="36" spans="1:25" ht="13">
      <c r="A36" s="731" t="s">
        <v>528</v>
      </c>
      <c r="C36" s="839"/>
      <c r="D36" s="709" t="s">
        <v>88</v>
      </c>
      <c r="F36" s="1073"/>
      <c r="G36" s="1074"/>
      <c r="H36" s="731" t="s">
        <v>89</v>
      </c>
      <c r="I36" s="840"/>
      <c r="J36" s="746" t="s">
        <v>90</v>
      </c>
      <c r="K36" s="746"/>
      <c r="L36" s="741"/>
      <c r="V36" s="747"/>
    </row>
    <row r="37" spans="1:25">
      <c r="A37" s="731" t="s">
        <v>529</v>
      </c>
      <c r="C37" s="732"/>
      <c r="F37" s="1073"/>
      <c r="G37" s="1074"/>
      <c r="H37" s="731"/>
      <c r="I37" s="840"/>
      <c r="J37" s="746" t="s">
        <v>94</v>
      </c>
      <c r="K37" s="746"/>
      <c r="L37" s="741"/>
      <c r="V37" s="747"/>
    </row>
    <row r="38" spans="1:25">
      <c r="A38" s="754"/>
      <c r="B38" s="755"/>
      <c r="C38" s="841"/>
      <c r="D38" s="709" t="s">
        <v>95</v>
      </c>
      <c r="F38" s="842"/>
      <c r="G38" s="843"/>
      <c r="H38" s="731" t="s">
        <v>96</v>
      </c>
      <c r="I38" s="840"/>
      <c r="J38" s="746"/>
      <c r="K38" s="746"/>
      <c r="L38" s="741"/>
      <c r="V38" s="747"/>
    </row>
    <row r="39" spans="1:25" ht="13">
      <c r="A39" s="721" t="s">
        <v>97</v>
      </c>
      <c r="B39" s="744"/>
      <c r="C39" s="723"/>
      <c r="D39" s="709" t="s">
        <v>98</v>
      </c>
      <c r="F39" s="844" t="s">
        <v>99</v>
      </c>
      <c r="G39" s="845"/>
      <c r="H39" s="731" t="s">
        <v>89</v>
      </c>
      <c r="I39" s="840"/>
      <c r="J39" s="746" t="s">
        <v>100</v>
      </c>
      <c r="K39" s="746"/>
      <c r="L39" s="741"/>
      <c r="V39" s="747"/>
    </row>
    <row r="40" spans="1:25" ht="13">
      <c r="A40" s="731" t="s">
        <v>552</v>
      </c>
      <c r="C40" s="732"/>
      <c r="D40" s="709" t="s">
        <v>101</v>
      </c>
      <c r="F40" s="846"/>
      <c r="G40" s="847"/>
      <c r="H40" s="731" t="s">
        <v>102</v>
      </c>
      <c r="I40" s="840"/>
      <c r="J40" s="746" t="s">
        <v>530</v>
      </c>
      <c r="K40" s="746"/>
      <c r="L40" s="1075" t="s">
        <v>104</v>
      </c>
      <c r="M40" s="1076"/>
      <c r="N40" s="1076"/>
      <c r="O40" s="1076"/>
      <c r="P40" s="1076"/>
      <c r="Q40" s="1076"/>
      <c r="R40" s="1076"/>
      <c r="S40" s="1076"/>
      <c r="T40" s="1076"/>
      <c r="U40" s="1076"/>
      <c r="V40" s="1077"/>
    </row>
    <row r="41" spans="1:25">
      <c r="A41" s="754"/>
      <c r="B41" s="755"/>
      <c r="C41" s="756"/>
      <c r="D41" s="848"/>
      <c r="E41" s="755"/>
      <c r="F41" s="1046" t="s">
        <v>1088</v>
      </c>
      <c r="G41" s="1047"/>
      <c r="H41" s="1046" t="s">
        <v>1087</v>
      </c>
      <c r="I41" s="1047"/>
      <c r="J41" s="759" t="s">
        <v>105</v>
      </c>
      <c r="K41" s="759"/>
      <c r="L41" s="1062" t="s">
        <v>106</v>
      </c>
      <c r="M41" s="1063"/>
      <c r="N41" s="1063"/>
      <c r="O41" s="1063"/>
      <c r="P41" s="1063"/>
      <c r="Q41" s="1063"/>
      <c r="R41" s="1063"/>
      <c r="S41" s="1063"/>
      <c r="T41" s="1063"/>
      <c r="U41" s="1063"/>
      <c r="V41" s="1064"/>
    </row>
    <row r="47" spans="1:25" ht="23.25" customHeight="1">
      <c r="A47" s="849" t="s">
        <v>947</v>
      </c>
      <c r="B47" s="710"/>
      <c r="C47" s="849" t="s">
        <v>603</v>
      </c>
      <c r="D47" s="708"/>
      <c r="F47" s="849" t="s">
        <v>941</v>
      </c>
      <c r="H47" s="849" t="s">
        <v>603</v>
      </c>
    </row>
    <row r="48" spans="1:25" ht="20">
      <c r="A48" s="849" t="s">
        <v>948</v>
      </c>
      <c r="B48" s="710"/>
      <c r="C48" s="849" t="s">
        <v>952</v>
      </c>
      <c r="D48" s="708"/>
      <c r="F48" s="849" t="s">
        <v>942</v>
      </c>
      <c r="H48" s="849" t="s">
        <v>952</v>
      </c>
    </row>
    <row r="49" spans="1:8" ht="20">
      <c r="A49" s="849" t="s">
        <v>949</v>
      </c>
      <c r="B49" s="710"/>
      <c r="C49" s="849" t="s">
        <v>952</v>
      </c>
      <c r="D49" s="708"/>
      <c r="F49" s="849" t="s">
        <v>943</v>
      </c>
      <c r="H49" s="849" t="s">
        <v>603</v>
      </c>
    </row>
    <row r="50" spans="1:8" ht="17.75" customHeight="1">
      <c r="A50" s="849" t="s">
        <v>950</v>
      </c>
      <c r="B50" s="710"/>
      <c r="C50" s="849" t="s">
        <v>603</v>
      </c>
      <c r="D50" s="708"/>
      <c r="F50" s="849" t="s">
        <v>944</v>
      </c>
      <c r="H50" s="849" t="s">
        <v>603</v>
      </c>
    </row>
    <row r="51" spans="1:8" ht="17.75" customHeight="1">
      <c r="A51" s="849" t="s">
        <v>951</v>
      </c>
      <c r="B51" s="710"/>
      <c r="C51" s="849" t="s">
        <v>603</v>
      </c>
      <c r="D51" s="708"/>
      <c r="F51" s="849" t="s">
        <v>946</v>
      </c>
      <c r="H51" s="849" t="s">
        <v>603</v>
      </c>
    </row>
    <row r="52" spans="1:8" ht="17.75" customHeight="1">
      <c r="F52" s="849" t="s">
        <v>945</v>
      </c>
      <c r="H52" s="849" t="s">
        <v>603</v>
      </c>
    </row>
    <row r="53" spans="1:8" ht="17.75" customHeight="1"/>
    <row r="54" spans="1:8" ht="17.75" customHeight="1"/>
  </sheetData>
  <mergeCells count="10">
    <mergeCell ref="F41:G41"/>
    <mergeCell ref="H41:I41"/>
    <mergeCell ref="L41:V41"/>
    <mergeCell ref="Q1:T1"/>
    <mergeCell ref="N2:Q2"/>
    <mergeCell ref="B33:C34"/>
    <mergeCell ref="L35:V35"/>
    <mergeCell ref="F36:G36"/>
    <mergeCell ref="F37:G37"/>
    <mergeCell ref="L40:V40"/>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Z48"/>
  <sheetViews>
    <sheetView topLeftCell="A22" zoomScale="85" zoomScaleNormal="85" zoomScaleSheetLayoutView="115" workbookViewId="0">
      <selection activeCell="J19" sqref="J19"/>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27"/>
      <c r="I10" s="928"/>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20"/>
      <c r="B18" s="906" t="s">
        <v>1090</v>
      </c>
      <c r="C18" s="800" t="str">
        <f>IF(D18="","",VLOOKUP(B18,Data!$B$5:$L$439,2,FALSE))</f>
        <v/>
      </c>
      <c r="D18" s="875"/>
      <c r="E18" s="924"/>
      <c r="F18" s="803" t="str">
        <f>IF(D18="","",VLOOKUP(B18,Data!$B$5:$L$439,11,FALSE))</f>
        <v/>
      </c>
      <c r="G18" s="804" t="str">
        <f t="shared" ref="G18:G25" si="0">IF(D18&gt;0,D18*F18,"-")</f>
        <v>-</v>
      </c>
      <c r="H18" s="805" t="str">
        <f>IF(D18="","",VLOOKUP(B18,Data!$B$5:$D$439,3,FALSE))</f>
        <v/>
      </c>
      <c r="I18" s="806" t="str">
        <f>IF(D18="","",VLOOKUP(B18,Data!$B$5:$M$439,12,FALSE))</f>
        <v/>
      </c>
      <c r="J18" s="807"/>
      <c r="K18" s="808" t="str">
        <f>IF(D18="","",VLOOKUP(B18,Data!$B$5:$E$439,4,FALSE)*D18)</f>
        <v/>
      </c>
      <c r="L18" s="809" t="str">
        <f>IF(D18="","",VLOOKUP(B18,Data!$B$5:$F$439,5,FALSE)*D18)</f>
        <v/>
      </c>
      <c r="M18" s="804"/>
      <c r="N18" s="810"/>
      <c r="O18" s="811"/>
      <c r="P18" s="812"/>
      <c r="Q18" s="812"/>
      <c r="R18" s="811"/>
      <c r="S18" s="811"/>
      <c r="T18" s="811"/>
      <c r="U18" s="813" t="str">
        <f>IF(D18="","",VLOOKUP(B18,Data!$B$5:$J$439,9,FALSE)*D18)</f>
        <v/>
      </c>
      <c r="V18" s="813" t="str">
        <f>IF(D18="","",VLOOKUP(B18,Data!$B$5:$J$439,9,FALSE)*D18)</f>
        <v/>
      </c>
      <c r="W18" s="708"/>
      <c r="X18" s="708"/>
      <c r="Y18" s="708"/>
      <c r="Z18" s="708"/>
    </row>
    <row r="19" spans="1:26" s="814" customFormat="1" ht="20" customHeight="1">
      <c r="A19" s="920">
        <v>1</v>
      </c>
      <c r="B19" s="921" t="s">
        <v>660</v>
      </c>
      <c r="C19" s="800" t="str">
        <f>IF(D19="","",VLOOKUP(B19,Data!$B$5:$L$439,2,FALSE))</f>
        <v>VAN1280</v>
      </c>
      <c r="D19" s="875">
        <v>31</v>
      </c>
      <c r="E19" s="924" t="s">
        <v>999</v>
      </c>
      <c r="F19" s="803">
        <f>IF(D19="","",VLOOKUP(B19,Data!$B$5:$L$439,11,FALSE))</f>
        <v>2162.66</v>
      </c>
      <c r="G19" s="804">
        <f t="shared" si="0"/>
        <v>67042.459999999992</v>
      </c>
      <c r="H19" s="805" t="str">
        <f>IF(D19="","",VLOOKUP(B19,Data!$B$5:$D$439,3,FALSE))</f>
        <v>C/T</v>
      </c>
      <c r="I19" s="806" t="str">
        <f>IF(D19="","",VLOOKUP(B19,Data!$B$5:$M$439,12,FALSE))</f>
        <v>Indonesia</v>
      </c>
      <c r="J19" s="807" t="s">
        <v>1091</v>
      </c>
      <c r="K19" s="808">
        <f>IF(D19="","",VLOOKUP(B19,Data!$B$5:$E$439,4,FALSE)*D19)</f>
        <v>8122</v>
      </c>
      <c r="L19" s="809">
        <f>IF(D19="","",VLOOKUP(B19,Data!$B$5:$F$439,5,FALSE)*D19)</f>
        <v>7347</v>
      </c>
      <c r="M19" s="804"/>
      <c r="N19" s="810"/>
      <c r="O19" s="811"/>
      <c r="P19" s="812"/>
      <c r="Q19" s="812"/>
      <c r="R19" s="811"/>
      <c r="S19" s="811"/>
      <c r="T19" s="811"/>
      <c r="U19" s="813">
        <f>IF(D19="","",VLOOKUP(B19,Data!$B$5:$J$439,9,FALSE)*D19)</f>
        <v>46.128</v>
      </c>
      <c r="V19" s="813">
        <f>IF(D19="","",VLOOKUP(B19,Data!$B$5:$J$439,9,FALSE)*D19)</f>
        <v>46.128</v>
      </c>
      <c r="W19" s="708"/>
      <c r="X19" s="708"/>
      <c r="Y19" s="708"/>
      <c r="Z19" s="708"/>
    </row>
    <row r="20" spans="1:26" s="917" customFormat="1" ht="20" customHeight="1">
      <c r="A20" s="920">
        <v>2</v>
      </c>
      <c r="B20" s="878" t="s">
        <v>661</v>
      </c>
      <c r="C20" s="800" t="str">
        <f>IF(D20="","",VLOOKUP(B20,Data!$B$5:$L$439,2,FALSE))</f>
        <v>VAN1290</v>
      </c>
      <c r="D20" s="910">
        <v>7</v>
      </c>
      <c r="E20" s="924"/>
      <c r="F20" s="803">
        <f>IF(D20="","",VLOOKUP(B20,Data!$B$5:$L$439,11,FALSE))</f>
        <v>2162.66</v>
      </c>
      <c r="G20" s="804">
        <f t="shared" si="0"/>
        <v>15138.619999999999</v>
      </c>
      <c r="H20" s="805" t="str">
        <f>IF(D20="","",VLOOKUP(B20,Data!$B$5:$D$439,3,FALSE))</f>
        <v>C/T</v>
      </c>
      <c r="I20" s="806" t="str">
        <f>IF(D20="","",VLOOKUP(B20,Data!$B$5:$M$439,12,FALSE))</f>
        <v>Indonesia</v>
      </c>
      <c r="J20" s="807" t="s">
        <v>1091</v>
      </c>
      <c r="K20" s="808">
        <f>IF(D20="","",VLOOKUP(B20,Data!$B$5:$E$439,4,FALSE)*D20)</f>
        <v>1834</v>
      </c>
      <c r="L20" s="809">
        <f>IF(D20="","",VLOOKUP(B20,Data!$B$5:$F$439,5,FALSE)*D20)</f>
        <v>1659</v>
      </c>
      <c r="M20" s="804"/>
      <c r="N20" s="810"/>
      <c r="O20" s="811"/>
      <c r="P20" s="812"/>
      <c r="Q20" s="812"/>
      <c r="R20" s="811"/>
      <c r="S20" s="811"/>
      <c r="T20" s="811"/>
      <c r="U20" s="813">
        <f>IF(D20="","",VLOOKUP(B20,Data!$B$5:$J$439,9,FALSE)*D20)</f>
        <v>10.416</v>
      </c>
      <c r="V20" s="813">
        <f>IF(D20="","",VLOOKUP(B20,Data!$B$5:$J$439,9,FALSE)*D20)</f>
        <v>10.416</v>
      </c>
      <c r="W20" s="916"/>
      <c r="X20" s="916"/>
      <c r="Y20" s="916"/>
      <c r="Z20" s="916"/>
    </row>
    <row r="21" spans="1:26" s="917" customFormat="1" ht="20" customHeight="1">
      <c r="A21" s="920">
        <v>3</v>
      </c>
      <c r="B21" s="878" t="s">
        <v>240</v>
      </c>
      <c r="C21" s="800" t="str">
        <f>IF(D21="","",VLOOKUP(B21,Data!$B$5:$L$439,2,FALSE))</f>
        <v>VFV5520</v>
      </c>
      <c r="D21" s="910">
        <v>17</v>
      </c>
      <c r="E21" s="924" t="s">
        <v>1011</v>
      </c>
      <c r="F21" s="803">
        <f>IF(D21="","",VLOOKUP(B21,Data!$B$5:$L$439,11,FALSE))</f>
        <v>2589.08</v>
      </c>
      <c r="G21" s="804">
        <f>IF(D21&gt;0,D21*F21,"-")</f>
        <v>44014.36</v>
      </c>
      <c r="H21" s="805" t="str">
        <f>IF(D21="","",VLOOKUP(B21,Data!$B$5:$D$439,3,FALSE))</f>
        <v>C/T</v>
      </c>
      <c r="I21" s="806" t="str">
        <f>IF(D21="","",VLOOKUP(B21,Data!$B$5:$M$439,12,FALSE))</f>
        <v>Indonesia</v>
      </c>
      <c r="J21" s="807" t="s">
        <v>1091</v>
      </c>
      <c r="K21" s="808">
        <f>IF(D21="","",VLOOKUP(B21,Data!$B$5:$E$439,4,FALSE)*D21)</f>
        <v>4250</v>
      </c>
      <c r="L21" s="809">
        <f>IF(D21="","",VLOOKUP(B21,Data!$B$5:$F$439,5,FALSE)*D21)</f>
        <v>4029</v>
      </c>
      <c r="M21" s="804"/>
      <c r="N21" s="810"/>
      <c r="O21" s="811"/>
      <c r="P21" s="812"/>
      <c r="Q21" s="812"/>
      <c r="R21" s="811"/>
      <c r="S21" s="811"/>
      <c r="T21" s="811"/>
      <c r="U21" s="813">
        <f>IF(D21="","",VLOOKUP(B21,Data!$B$5:$J$439,9,FALSE)*D21)</f>
        <v>22.831</v>
      </c>
      <c r="V21" s="813">
        <f>IF(D21="","",VLOOKUP(B21,Data!$B$5:$J$439,9,FALSE)*D21)</f>
        <v>22.831</v>
      </c>
      <c r="W21" s="916"/>
      <c r="X21" s="916"/>
      <c r="Y21" s="916"/>
      <c r="Z21" s="916"/>
    </row>
    <row r="22" spans="1:26" s="917" customFormat="1" ht="20" customHeight="1">
      <c r="A22" s="920">
        <v>4</v>
      </c>
      <c r="B22" s="878" t="s">
        <v>241</v>
      </c>
      <c r="C22" s="800" t="str">
        <f>IF(D22="","",VLOOKUP(B22,Data!$B$5:$L$439,2,FALSE))</f>
        <v>VFV5530</v>
      </c>
      <c r="D22" s="910">
        <v>19</v>
      </c>
      <c r="E22" s="924"/>
      <c r="F22" s="803">
        <f>IF(D22="","",VLOOKUP(B22,Data!$B$5:$L$439,11,FALSE))</f>
        <v>2589.08</v>
      </c>
      <c r="G22" s="804">
        <f t="shared" si="0"/>
        <v>49192.52</v>
      </c>
      <c r="H22" s="805" t="str">
        <f>IF(D22="","",VLOOKUP(B22,Data!$B$5:$D$439,3,FALSE))</f>
        <v>C/T</v>
      </c>
      <c r="I22" s="806" t="str">
        <f>IF(D22="","",VLOOKUP(B22,Data!$B$5:$M$439,12,FALSE))</f>
        <v>Indonesia</v>
      </c>
      <c r="J22" s="807" t="s">
        <v>1091</v>
      </c>
      <c r="K22" s="808">
        <f>IF(D22="","",VLOOKUP(B22,Data!$B$5:$E$439,4,FALSE)*D22)</f>
        <v>4750</v>
      </c>
      <c r="L22" s="809">
        <f>IF(D22="","",VLOOKUP(B22,Data!$B$5:$F$439,5,FALSE)*D22)</f>
        <v>4503</v>
      </c>
      <c r="M22" s="804"/>
      <c r="N22" s="810"/>
      <c r="O22" s="811"/>
      <c r="P22" s="812"/>
      <c r="Q22" s="812"/>
      <c r="R22" s="811"/>
      <c r="S22" s="811"/>
      <c r="T22" s="811"/>
      <c r="U22" s="813">
        <f>IF(D22="","",VLOOKUP(B22,Data!$B$5:$J$439,9,FALSE)*D22)</f>
        <v>25.516999999999999</v>
      </c>
      <c r="V22" s="813">
        <f>IF(D22="","",VLOOKUP(B22,Data!$B$5:$J$439,9,FALSE)*D22)</f>
        <v>25.516999999999999</v>
      </c>
      <c r="W22" s="916"/>
      <c r="X22" s="916"/>
      <c r="Y22" s="916"/>
      <c r="Z22" s="916"/>
    </row>
    <row r="23" spans="1:26" s="917" customFormat="1" ht="20" customHeight="1">
      <c r="A23" s="920">
        <v>5</v>
      </c>
      <c r="B23" s="878" t="s">
        <v>387</v>
      </c>
      <c r="C23" s="800" t="str">
        <f>IF(D23="","",VLOOKUP(B23,Data!$B$5:$L$439,2,FALSE))</f>
        <v>VFV5560</v>
      </c>
      <c r="D23" s="910">
        <v>8</v>
      </c>
      <c r="E23" s="816" t="s">
        <v>1089</v>
      </c>
      <c r="F23" s="803">
        <f>IF(D23="","",VLOOKUP(B23,Data!$B$5:$L$439,11,FALSE))</f>
        <v>4224.12</v>
      </c>
      <c r="G23" s="804">
        <f>IF(D23&gt;0,D23*F23,"-")</f>
        <v>33792.959999999999</v>
      </c>
      <c r="H23" s="805" t="str">
        <f>IF(D23="","",VLOOKUP(B23,Data!$B$5:$D$439,3,FALSE))</f>
        <v>C/T</v>
      </c>
      <c r="I23" s="806" t="str">
        <f>IF(D23="","",VLOOKUP(B23,Data!$B$5:$M$439,12,FALSE))</f>
        <v>Indonesia</v>
      </c>
      <c r="J23" s="807" t="s">
        <v>1091</v>
      </c>
      <c r="K23" s="808">
        <f>IF(D23="","",VLOOKUP(B23,Data!$B$5:$E$439,4,FALSE)*D23)</f>
        <v>2368</v>
      </c>
      <c r="L23" s="809">
        <f>IF(D23="","",VLOOKUP(B23,Data!$B$5:$F$439,5,FALSE)*D23)</f>
        <v>2080</v>
      </c>
      <c r="M23" s="804"/>
      <c r="N23" s="810"/>
      <c r="O23" s="811"/>
      <c r="P23" s="812"/>
      <c r="Q23" s="812"/>
      <c r="R23" s="811"/>
      <c r="S23" s="811"/>
      <c r="T23" s="811"/>
      <c r="U23" s="813">
        <f>IF(D23="","",VLOOKUP(B23,Data!$B$5:$J$439,9,FALSE)*D23)</f>
        <v>12.272</v>
      </c>
      <c r="V23" s="813">
        <f>IF(D23="","",VLOOKUP(B23,Data!$B$5:$J$439,9,FALSE)*D23)</f>
        <v>12.272</v>
      </c>
      <c r="W23" s="916"/>
      <c r="X23" s="916"/>
      <c r="Y23" s="916"/>
      <c r="Z23" s="916"/>
    </row>
    <row r="24" spans="1:26" s="917" customFormat="1" ht="20" customHeight="1">
      <c r="A24" s="920">
        <v>6</v>
      </c>
      <c r="B24" s="878" t="s">
        <v>389</v>
      </c>
      <c r="C24" s="800" t="str">
        <f>IF(D24="","",VLOOKUP(B24,Data!$B$5:$L$439,2,FALSE))</f>
        <v>VFV5570</v>
      </c>
      <c r="D24" s="910">
        <v>6</v>
      </c>
      <c r="E24" s="915"/>
      <c r="F24" s="803">
        <f>IF(D24="","",VLOOKUP(B24,Data!$B$5:$L$439,11,FALSE))</f>
        <v>4224.12</v>
      </c>
      <c r="G24" s="804">
        <f>IF(D24&gt;0,D24*F24,"-")</f>
        <v>25344.720000000001</v>
      </c>
      <c r="H24" s="805" t="str">
        <f>IF(D24="","",VLOOKUP(B24,Data!$B$5:$D$439,3,FALSE))</f>
        <v>C/T</v>
      </c>
      <c r="I24" s="806" t="str">
        <f>IF(D24="","",VLOOKUP(B24,Data!$B$5:$M$439,12,FALSE))</f>
        <v>Indonesia</v>
      </c>
      <c r="J24" s="807" t="s">
        <v>1091</v>
      </c>
      <c r="K24" s="808">
        <f>IF(D24="","",VLOOKUP(B24,Data!$B$5:$E$439,4,FALSE)*D24)</f>
        <v>1776</v>
      </c>
      <c r="L24" s="809">
        <f>IF(D24="","",VLOOKUP(B24,Data!$B$5:$F$439,5,FALSE)*D24)</f>
        <v>1560</v>
      </c>
      <c r="M24" s="804"/>
      <c r="N24" s="810"/>
      <c r="O24" s="811"/>
      <c r="P24" s="812"/>
      <c r="Q24" s="812"/>
      <c r="R24" s="811"/>
      <c r="S24" s="811"/>
      <c r="T24" s="811"/>
      <c r="U24" s="813">
        <f>IF(D24="","",VLOOKUP(B24,Data!$B$5:$J$439,9,FALSE)*D24)</f>
        <v>9.2040000000000006</v>
      </c>
      <c r="V24" s="813">
        <f>IF(D24="","",VLOOKUP(B24,Data!$B$5:$J$439,9,FALSE)*D24)</f>
        <v>9.2040000000000006</v>
      </c>
      <c r="W24" s="916"/>
      <c r="X24" s="916"/>
      <c r="Y24" s="916"/>
      <c r="Z24" s="916"/>
    </row>
    <row r="25" spans="1:26" s="917" customFormat="1" ht="20" customHeight="1">
      <c r="A25" s="920"/>
      <c r="B25" s="878"/>
      <c r="C25" s="800" t="str">
        <f>IF(D25="","",VLOOKUP(B25,Data!$B$5:$L$439,2,FALSE))</f>
        <v/>
      </c>
      <c r="D25" s="910"/>
      <c r="E25" s="915"/>
      <c r="F25" s="803" t="str">
        <f>IF(D25="","",VLOOKUP(B25,Data!$B$5:$L$439,11,FALSE))</f>
        <v/>
      </c>
      <c r="G25" s="804" t="str">
        <f t="shared" si="0"/>
        <v>-</v>
      </c>
      <c r="H25" s="805" t="str">
        <f>IF(D25="","",VLOOKUP(B25,Data!$B$5:$D$439,3,FALSE))</f>
        <v/>
      </c>
      <c r="I25" s="806" t="str">
        <f>IF(D25="","",VLOOKUP(B25,Data!$B$5:$M$439,12,FALSE))</f>
        <v/>
      </c>
      <c r="J25" s="807"/>
      <c r="K25" s="808" t="str">
        <f>IF(D25="","",VLOOKUP(B25,Data!$B$5:$E$439,4,FALSE)*D25)</f>
        <v/>
      </c>
      <c r="L25" s="809" t="str">
        <f>IF(D25="","",VLOOKUP(B25,Data!$B$5:$F$439,5,FALSE)*D25)</f>
        <v/>
      </c>
      <c r="M25" s="804"/>
      <c r="N25" s="810"/>
      <c r="O25" s="811"/>
      <c r="P25" s="812"/>
      <c r="Q25" s="812"/>
      <c r="R25" s="811"/>
      <c r="S25" s="811"/>
      <c r="T25" s="811"/>
      <c r="U25" s="813" t="str">
        <f>IF(D25="","",VLOOKUP(B25,Data!$B$5:$J$439,9,FALSE)*D25)</f>
        <v/>
      </c>
      <c r="V25" s="813" t="str">
        <f>IF(D25="","",VLOOKUP(B25,Data!$B$5:$J$439,9,FALSE)*D25)</f>
        <v/>
      </c>
      <c r="W25" s="916"/>
      <c r="X25" s="916"/>
      <c r="Y25" s="916"/>
      <c r="Z25" s="916"/>
    </row>
    <row r="26" spans="1:26" s="814" customFormat="1" ht="23" customHeight="1">
      <c r="A26" s="909"/>
      <c r="B26" s="878"/>
      <c r="C26" s="809" t="str">
        <f>IF(D26="","",VLOOKUP(B26,Data!$B$5:$L$439,2,FALSE))</f>
        <v/>
      </c>
      <c r="D26" s="910"/>
      <c r="E26" s="889"/>
      <c r="F26" s="821"/>
      <c r="G26" s="821"/>
      <c r="H26" s="821"/>
      <c r="I26" s="820"/>
      <c r="J26" s="807"/>
      <c r="K26" s="821"/>
      <c r="L26" s="821"/>
      <c r="M26" s="821"/>
      <c r="N26" s="822"/>
      <c r="O26" s="823"/>
      <c r="P26" s="824"/>
      <c r="Q26" s="823"/>
      <c r="R26" s="823"/>
      <c r="S26" s="824"/>
      <c r="T26" s="825"/>
      <c r="U26" s="824"/>
      <c r="V26" s="826"/>
      <c r="Y26" s="708"/>
    </row>
    <row r="27" spans="1:26" s="814" customFormat="1" ht="22" customHeight="1">
      <c r="A27" s="798"/>
      <c r="B27" s="1066"/>
      <c r="C27" s="1067"/>
      <c r="D27" s="827">
        <f>SUM(D18:D25)</f>
        <v>88</v>
      </c>
      <c r="E27" s="895"/>
      <c r="F27" s="896"/>
      <c r="G27" s="829">
        <f>SUM(G18:G26)</f>
        <v>234525.63999999998</v>
      </c>
      <c r="H27" s="897"/>
      <c r="I27" s="897"/>
      <c r="J27" s="897"/>
      <c r="K27" s="829">
        <f>SUM(K18:K26)</f>
        <v>23100</v>
      </c>
      <c r="L27" s="829">
        <f>SUM(L18:L26)</f>
        <v>21178</v>
      </c>
      <c r="M27" s="896"/>
      <c r="N27" s="896"/>
      <c r="O27" s="896">
        <f>SUM(O16:O26)</f>
        <v>0</v>
      </c>
      <c r="P27" s="896"/>
      <c r="Q27" s="896"/>
      <c r="R27" s="896"/>
      <c r="S27" s="896"/>
      <c r="T27" s="896"/>
      <c r="U27" s="896"/>
      <c r="V27" s="830">
        <f>SUM(V18:V26)</f>
        <v>126.36799999999999</v>
      </c>
      <c r="Y27" s="708"/>
    </row>
    <row r="28" spans="1:26" ht="20" customHeight="1">
      <c r="A28" s="798"/>
      <c r="B28" s="1068"/>
      <c r="C28" s="1069"/>
      <c r="D28" s="831"/>
      <c r="E28" s="754"/>
      <c r="F28" s="832" t="s">
        <v>534</v>
      </c>
      <c r="G28" s="758"/>
      <c r="H28" s="833"/>
      <c r="I28" s="833"/>
      <c r="J28" s="833"/>
      <c r="K28" s="834"/>
      <c r="L28" s="758"/>
      <c r="M28" s="756"/>
      <c r="N28" s="755"/>
      <c r="O28" s="755"/>
      <c r="P28" s="755"/>
      <c r="Q28" s="755"/>
      <c r="R28" s="755"/>
      <c r="S28" s="755"/>
      <c r="T28" s="756"/>
      <c r="U28" s="756"/>
      <c r="V28" s="760"/>
    </row>
    <row r="29" spans="1:26" ht="13">
      <c r="A29" s="721" t="s">
        <v>527</v>
      </c>
      <c r="B29" s="722"/>
      <c r="C29" s="835"/>
      <c r="D29" s="836" t="s">
        <v>82</v>
      </c>
      <c r="E29" s="744"/>
      <c r="F29" s="725" t="s">
        <v>83</v>
      </c>
      <c r="G29" s="837"/>
      <c r="H29" s="772" t="s">
        <v>84</v>
      </c>
      <c r="I29" s="838"/>
      <c r="J29" s="743" t="s">
        <v>85</v>
      </c>
      <c r="K29" s="743"/>
      <c r="L29" s="1070" t="s">
        <v>86</v>
      </c>
      <c r="M29" s="1071"/>
      <c r="N29" s="1071"/>
      <c r="O29" s="1071"/>
      <c r="P29" s="1071"/>
      <c r="Q29" s="1071"/>
      <c r="R29" s="1071"/>
      <c r="S29" s="1071"/>
      <c r="T29" s="1071"/>
      <c r="U29" s="1071"/>
      <c r="V29" s="1072"/>
    </row>
    <row r="30" spans="1:26" ht="13">
      <c r="A30" s="731" t="s">
        <v>528</v>
      </c>
      <c r="C30" s="839"/>
      <c r="D30" s="709" t="s">
        <v>88</v>
      </c>
      <c r="F30" s="1073"/>
      <c r="G30" s="1074"/>
      <c r="H30" s="731" t="s">
        <v>89</v>
      </c>
      <c r="I30" s="840"/>
      <c r="J30" s="746" t="s">
        <v>90</v>
      </c>
      <c r="K30" s="746"/>
      <c r="L30" s="741"/>
      <c r="V30" s="747"/>
    </row>
    <row r="31" spans="1:26">
      <c r="A31" s="731" t="s">
        <v>529</v>
      </c>
      <c r="C31" s="732"/>
      <c r="F31" s="1073"/>
      <c r="G31" s="1074"/>
      <c r="H31" s="731"/>
      <c r="I31" s="840"/>
      <c r="J31" s="746" t="s">
        <v>94</v>
      </c>
      <c r="K31" s="746"/>
      <c r="L31" s="741"/>
      <c r="V31" s="747"/>
    </row>
    <row r="32" spans="1:26">
      <c r="A32" s="754"/>
      <c r="B32" s="755"/>
      <c r="C32" s="841"/>
      <c r="D32" s="709" t="s">
        <v>95</v>
      </c>
      <c r="F32" s="842"/>
      <c r="G32" s="843"/>
      <c r="H32" s="731" t="s">
        <v>96</v>
      </c>
      <c r="I32" s="840"/>
      <c r="J32" s="746"/>
      <c r="K32" s="746"/>
      <c r="L32" s="741"/>
      <c r="V32" s="747"/>
    </row>
    <row r="33" spans="1:22" ht="13">
      <c r="A33" s="721" t="s">
        <v>97</v>
      </c>
      <c r="B33" s="744"/>
      <c r="C33" s="723"/>
      <c r="D33" s="709" t="s">
        <v>98</v>
      </c>
      <c r="F33" s="844" t="s">
        <v>99</v>
      </c>
      <c r="G33" s="845"/>
      <c r="H33" s="731" t="s">
        <v>89</v>
      </c>
      <c r="I33" s="840"/>
      <c r="J33" s="746" t="s">
        <v>100</v>
      </c>
      <c r="K33" s="746"/>
      <c r="L33" s="741"/>
      <c r="V33" s="747"/>
    </row>
    <row r="34" spans="1:22" ht="13">
      <c r="A34" s="731" t="s">
        <v>552</v>
      </c>
      <c r="C34" s="732"/>
      <c r="D34" s="709" t="s">
        <v>101</v>
      </c>
      <c r="F34" s="846"/>
      <c r="G34" s="847"/>
      <c r="H34" s="731" t="s">
        <v>102</v>
      </c>
      <c r="I34" s="840"/>
      <c r="J34" s="746" t="s">
        <v>530</v>
      </c>
      <c r="K34" s="746"/>
      <c r="L34" s="1075" t="s">
        <v>104</v>
      </c>
      <c r="M34" s="1076"/>
      <c r="N34" s="1076"/>
      <c r="O34" s="1076"/>
      <c r="P34" s="1076"/>
      <c r="Q34" s="1076"/>
      <c r="R34" s="1076"/>
      <c r="S34" s="1076"/>
      <c r="T34" s="1076"/>
      <c r="U34" s="1076"/>
      <c r="V34" s="1077"/>
    </row>
    <row r="35" spans="1:22">
      <c r="A35" s="754"/>
      <c r="B35" s="755"/>
      <c r="C35" s="756"/>
      <c r="D35" s="848"/>
      <c r="E35" s="755"/>
      <c r="F35" s="1046" t="s">
        <v>1088</v>
      </c>
      <c r="G35" s="1047"/>
      <c r="H35" s="1046" t="s">
        <v>1094</v>
      </c>
      <c r="I35" s="1047"/>
      <c r="J35" s="759" t="s">
        <v>105</v>
      </c>
      <c r="K35" s="759"/>
      <c r="L35" s="1062" t="s">
        <v>106</v>
      </c>
      <c r="M35" s="1063"/>
      <c r="N35" s="1063"/>
      <c r="O35" s="1063"/>
      <c r="P35" s="1063"/>
      <c r="Q35" s="1063"/>
      <c r="R35" s="1063"/>
      <c r="S35" s="1063"/>
      <c r="T35" s="1063"/>
      <c r="U35" s="1063"/>
      <c r="V35" s="1064"/>
    </row>
    <row r="41" spans="1:22" ht="23.25" customHeight="1">
      <c r="A41" s="849" t="s">
        <v>947</v>
      </c>
      <c r="B41" s="710"/>
      <c r="C41" s="849" t="s">
        <v>603</v>
      </c>
      <c r="D41" s="708"/>
      <c r="F41" s="849" t="s">
        <v>941</v>
      </c>
      <c r="H41" s="849" t="s">
        <v>603</v>
      </c>
    </row>
    <row r="42" spans="1:22" ht="20">
      <c r="A42" s="849" t="s">
        <v>948</v>
      </c>
      <c r="B42" s="710"/>
      <c r="C42" s="849" t="s">
        <v>952</v>
      </c>
      <c r="D42" s="708"/>
      <c r="F42" s="849" t="s">
        <v>942</v>
      </c>
      <c r="H42" s="849" t="s">
        <v>952</v>
      </c>
    </row>
    <row r="43" spans="1:22" ht="20">
      <c r="A43" s="849" t="s">
        <v>949</v>
      </c>
      <c r="B43" s="710"/>
      <c r="C43" s="849" t="s">
        <v>952</v>
      </c>
      <c r="D43" s="708"/>
      <c r="F43" s="849" t="s">
        <v>943</v>
      </c>
      <c r="H43" s="849" t="s">
        <v>603</v>
      </c>
    </row>
    <row r="44" spans="1:22" ht="17.75" customHeight="1">
      <c r="A44" s="849" t="s">
        <v>950</v>
      </c>
      <c r="B44" s="710"/>
      <c r="C44" s="849" t="s">
        <v>603</v>
      </c>
      <c r="D44" s="708"/>
      <c r="F44" s="849" t="s">
        <v>944</v>
      </c>
      <c r="H44" s="849" t="s">
        <v>603</v>
      </c>
    </row>
    <row r="45" spans="1:22" ht="17.75" customHeight="1">
      <c r="A45" s="849" t="s">
        <v>951</v>
      </c>
      <c r="B45" s="710"/>
      <c r="C45" s="849" t="s">
        <v>603</v>
      </c>
      <c r="D45" s="708"/>
      <c r="F45" s="849" t="s">
        <v>946</v>
      </c>
      <c r="H45" s="849" t="s">
        <v>603</v>
      </c>
    </row>
    <row r="46" spans="1:22" ht="17.75" customHeight="1">
      <c r="F46" s="849" t="s">
        <v>945</v>
      </c>
      <c r="H46" s="849" t="s">
        <v>603</v>
      </c>
    </row>
    <row r="47" spans="1:22" ht="17.75" customHeight="1"/>
    <row r="48" spans="1:22" ht="17.75" customHeight="1"/>
  </sheetData>
  <mergeCells count="10">
    <mergeCell ref="B27:C28"/>
    <mergeCell ref="L29:V29"/>
    <mergeCell ref="F30:G30"/>
    <mergeCell ref="F31:G31"/>
    <mergeCell ref="L34:V34"/>
    <mergeCell ref="F35:G35"/>
    <mergeCell ref="H35:I35"/>
    <mergeCell ref="L35:V35"/>
    <mergeCell ref="Q1:T1"/>
    <mergeCell ref="N2:Q2"/>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1:Z49"/>
  <sheetViews>
    <sheetView topLeftCell="A16" zoomScale="85" zoomScaleNormal="85" zoomScaleSheetLayoutView="115" workbookViewId="0">
      <selection activeCell="J19" sqref="J19"/>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29"/>
      <c r="I10" s="930"/>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20"/>
      <c r="B18" s="906" t="s">
        <v>1070</v>
      </c>
      <c r="C18" s="800" t="str">
        <f>IF(D18="","",VLOOKUP(B18,Data!$B$5:$L$439,2,FALSE))</f>
        <v/>
      </c>
      <c r="D18" s="875"/>
      <c r="E18" s="924"/>
      <c r="F18" s="803" t="str">
        <f>IF(D18="","",VLOOKUP(B18,Data!$B$5:$L$439,11,FALSE))</f>
        <v/>
      </c>
      <c r="G18" s="804" t="str">
        <f t="shared" ref="G18:G26" si="0">IF(D18&gt;0,D18*F18,"-")</f>
        <v>-</v>
      </c>
      <c r="H18" s="805" t="str">
        <f>IF(D18="","",VLOOKUP(B18,Data!$B$5:$D$439,3,FALSE))</f>
        <v/>
      </c>
      <c r="I18" s="806" t="str">
        <f>IF(D18="","",VLOOKUP(B18,Data!$B$5:$M$439,12,FALSE))</f>
        <v/>
      </c>
      <c r="J18" s="807"/>
      <c r="K18" s="808" t="str">
        <f>IF(D18="","",VLOOKUP(B18,Data!$B$5:$E$439,4,FALSE)*D18)</f>
        <v/>
      </c>
      <c r="L18" s="809" t="str">
        <f>IF(D18="","",VLOOKUP(B18,Data!$B$5:$F$439,5,FALSE)*D18)</f>
        <v/>
      </c>
      <c r="M18" s="804"/>
      <c r="N18" s="810"/>
      <c r="O18" s="811"/>
      <c r="P18" s="812"/>
      <c r="Q18" s="812"/>
      <c r="R18" s="811"/>
      <c r="S18" s="811"/>
      <c r="T18" s="811"/>
      <c r="U18" s="813" t="str">
        <f>IF(D18="","",VLOOKUP(B18,Data!$B$5:$J$439,9,FALSE)*D18)</f>
        <v/>
      </c>
      <c r="V18" s="813" t="str">
        <f>IF(D18="","",VLOOKUP(B18,Data!$B$5:$J$439,9,FALSE)*D18)</f>
        <v/>
      </c>
      <c r="W18" s="708"/>
      <c r="X18" s="708"/>
      <c r="Y18" s="708"/>
      <c r="Z18" s="708"/>
    </row>
    <row r="19" spans="1:26" s="917" customFormat="1" ht="20" customHeight="1">
      <c r="A19" s="920">
        <v>1</v>
      </c>
      <c r="B19" s="878" t="s">
        <v>536</v>
      </c>
      <c r="C19" s="800" t="e">
        <f>IF(D19="","",VLOOKUP(B19,Data!$B$5:$L$439,2,FALSE))</f>
        <v>#N/A</v>
      </c>
      <c r="D19" s="875">
        <v>1</v>
      </c>
      <c r="E19" s="924" t="s">
        <v>999</v>
      </c>
      <c r="F19" s="803" t="e">
        <f>IF(D19="","",VLOOKUP(B19,Data!$B$5:$L$439,11,FALSE))</f>
        <v>#N/A</v>
      </c>
      <c r="G19" s="804" t="e">
        <f t="shared" si="0"/>
        <v>#N/A</v>
      </c>
      <c r="H19" s="805" t="e">
        <f>IF(D19="","",VLOOKUP(B19,Data!$B$5:$D$439,3,FALSE))</f>
        <v>#N/A</v>
      </c>
      <c r="I19" s="806" t="e">
        <f>IF(D19="","",VLOOKUP(B19,Data!$B$5:$M$439,12,FALSE))</f>
        <v>#N/A</v>
      </c>
      <c r="J19" s="807" t="s">
        <v>1071</v>
      </c>
      <c r="K19" s="808" t="e">
        <f>IF(D19="","",VLOOKUP(B19,Data!$B$5:$E$439,4,FALSE)*D19)</f>
        <v>#N/A</v>
      </c>
      <c r="L19" s="809" t="e">
        <f>IF(D19="","",VLOOKUP(B19,Data!$B$5:$F$439,5,FALSE)*D19)</f>
        <v>#N/A</v>
      </c>
      <c r="M19" s="804"/>
      <c r="N19" s="810"/>
      <c r="O19" s="811"/>
      <c r="P19" s="812"/>
      <c r="Q19" s="812"/>
      <c r="R19" s="811"/>
      <c r="S19" s="811"/>
      <c r="T19" s="811"/>
      <c r="U19" s="813" t="e">
        <f>IF(D19="","",VLOOKUP(B19,Data!$B$5:$J$439,9,FALSE)*D19)</f>
        <v>#N/A</v>
      </c>
      <c r="V19" s="813" t="e">
        <f>IF(D19="","",VLOOKUP(B19,Data!$B$5:$J$439,9,FALSE)*D19)</f>
        <v>#N/A</v>
      </c>
      <c r="W19" s="916"/>
      <c r="X19" s="916"/>
      <c r="Y19" s="916"/>
      <c r="Z19" s="916"/>
    </row>
    <row r="20" spans="1:26" s="814" customFormat="1" ht="20" customHeight="1">
      <c r="A20" s="920"/>
      <c r="B20" s="906" t="s">
        <v>1090</v>
      </c>
      <c r="C20" s="800" t="str">
        <f>IF(D20="","",VLOOKUP(B20,Data!$B$5:$L$439,2,FALSE))</f>
        <v/>
      </c>
      <c r="D20" s="875"/>
      <c r="E20" s="924"/>
      <c r="F20" s="803" t="str">
        <f>IF(D20="","",VLOOKUP(B20,Data!$B$5:$L$439,11,FALSE))</f>
        <v/>
      </c>
      <c r="G20" s="804" t="str">
        <f>IF(D20&gt;0,D20*F20,"-")</f>
        <v>-</v>
      </c>
      <c r="H20" s="805" t="str">
        <f>IF(D20="","",VLOOKUP(B20,Data!$B$5:$D$439,3,FALSE))</f>
        <v/>
      </c>
      <c r="I20" s="806" t="str">
        <f>IF(D20="","",VLOOKUP(B20,Data!$B$5:$M$439,12,FALSE))</f>
        <v/>
      </c>
      <c r="J20" s="807"/>
      <c r="K20" s="808" t="str">
        <f>IF(D20="","",VLOOKUP(B20,Data!$B$5:$E$439,4,FALSE)*D20)</f>
        <v/>
      </c>
      <c r="L20" s="809" t="str">
        <f>IF(D20="","",VLOOKUP(B20,Data!$B$5:$F$439,5,FALSE)*D20)</f>
        <v/>
      </c>
      <c r="M20" s="804"/>
      <c r="N20" s="810"/>
      <c r="O20" s="811"/>
      <c r="P20" s="812"/>
      <c r="Q20" s="812"/>
      <c r="R20" s="811"/>
      <c r="S20" s="811"/>
      <c r="T20" s="811"/>
      <c r="U20" s="813" t="str">
        <f>IF(D20="","",VLOOKUP(B20,Data!$B$5:$J$439,9,FALSE)*D20)</f>
        <v/>
      </c>
      <c r="V20" s="813" t="str">
        <f>IF(D20="","",VLOOKUP(B20,Data!$B$5:$J$439,9,FALSE)*D20)</f>
        <v/>
      </c>
      <c r="W20" s="708"/>
      <c r="X20" s="708"/>
      <c r="Y20" s="708"/>
      <c r="Z20" s="708"/>
    </row>
    <row r="21" spans="1:26" s="814" customFormat="1" ht="20" customHeight="1">
      <c r="A21" s="920">
        <v>2</v>
      </c>
      <c r="B21" s="878" t="s">
        <v>387</v>
      </c>
      <c r="C21" s="800" t="str">
        <f>IF(D21="","",VLOOKUP(B21,Data!$B$5:$L$439,2,FALSE))</f>
        <v>VFV5560</v>
      </c>
      <c r="D21" s="875">
        <v>3</v>
      </c>
      <c r="E21" s="924" t="s">
        <v>1011</v>
      </c>
      <c r="F21" s="803">
        <f>IF(D21="","",VLOOKUP(B21,Data!$B$5:$L$439,11,FALSE))</f>
        <v>4224.12</v>
      </c>
      <c r="G21" s="804">
        <f>IF(D21&gt;0,D21*F21,"-")</f>
        <v>12672.36</v>
      </c>
      <c r="H21" s="805" t="str">
        <f>IF(D21="","",VLOOKUP(B21,Data!$B$5:$D$439,3,FALSE))</f>
        <v>C/T</v>
      </c>
      <c r="I21" s="806" t="str">
        <f>IF(D21="","",VLOOKUP(B21,Data!$B$5:$M$439,12,FALSE))</f>
        <v>Indonesia</v>
      </c>
      <c r="J21" s="807" t="s">
        <v>1091</v>
      </c>
      <c r="K21" s="808">
        <f>IF(D21="","",VLOOKUP(B21,Data!$B$5:$E$439,4,FALSE)*D21)</f>
        <v>888</v>
      </c>
      <c r="L21" s="809">
        <f>IF(D21="","",VLOOKUP(B21,Data!$B$5:$F$439,5,FALSE)*D21)</f>
        <v>780</v>
      </c>
      <c r="M21" s="804"/>
      <c r="N21" s="810"/>
      <c r="O21" s="811"/>
      <c r="P21" s="812"/>
      <c r="Q21" s="812"/>
      <c r="R21" s="811"/>
      <c r="S21" s="811"/>
      <c r="T21" s="811"/>
      <c r="U21" s="813">
        <f>IF(D21="","",VLOOKUP(B21,Data!$B$5:$J$439,9,FALSE)*D21)</f>
        <v>4.6020000000000003</v>
      </c>
      <c r="V21" s="813">
        <f>IF(D21="","",VLOOKUP(B21,Data!$B$5:$J$439,9,FALSE)*D21)</f>
        <v>4.6020000000000003</v>
      </c>
      <c r="W21" s="708"/>
      <c r="X21" s="708"/>
      <c r="Y21" s="708"/>
      <c r="Z21" s="708"/>
    </row>
    <row r="22" spans="1:26" s="917" customFormat="1" ht="20" customHeight="1">
      <c r="A22" s="920">
        <v>3</v>
      </c>
      <c r="B22" s="878" t="s">
        <v>389</v>
      </c>
      <c r="C22" s="800" t="str">
        <f>IF(D22="","",VLOOKUP(B22,Data!$B$5:$L$439,2,FALSE))</f>
        <v>VFV5570</v>
      </c>
      <c r="D22" s="875">
        <v>9</v>
      </c>
      <c r="E22" s="816"/>
      <c r="F22" s="803">
        <f>IF(D22="","",VLOOKUP(B22,Data!$B$5:$L$439,11,FALSE))</f>
        <v>4224.12</v>
      </c>
      <c r="G22" s="804">
        <f>IF(D22&gt;0,D22*F22,"-")</f>
        <v>38017.08</v>
      </c>
      <c r="H22" s="805" t="str">
        <f>IF(D22="","",VLOOKUP(B22,Data!$B$5:$D$439,3,FALSE))</f>
        <v>C/T</v>
      </c>
      <c r="I22" s="806" t="str">
        <f>IF(D22="","",VLOOKUP(B22,Data!$B$5:$M$439,12,FALSE))</f>
        <v>Indonesia</v>
      </c>
      <c r="J22" s="807" t="s">
        <v>1091</v>
      </c>
      <c r="K22" s="808">
        <f>IF(D22="","",VLOOKUP(B22,Data!$B$5:$E$439,4,FALSE)*D22)</f>
        <v>2664</v>
      </c>
      <c r="L22" s="809">
        <f>IF(D22="","",VLOOKUP(B22,Data!$B$5:$F$439,5,FALSE)*D22)</f>
        <v>2340</v>
      </c>
      <c r="M22" s="804"/>
      <c r="N22" s="810"/>
      <c r="O22" s="811"/>
      <c r="P22" s="812"/>
      <c r="Q22" s="812"/>
      <c r="R22" s="811"/>
      <c r="S22" s="811"/>
      <c r="T22" s="811"/>
      <c r="U22" s="813">
        <f>IF(D22="","",VLOOKUP(B22,Data!$B$5:$J$439,9,FALSE)*D22)</f>
        <v>13.806000000000001</v>
      </c>
      <c r="V22" s="813">
        <f>IF(D22="","",VLOOKUP(B22,Data!$B$5:$J$439,9,FALSE)*D22)</f>
        <v>13.806000000000001</v>
      </c>
      <c r="W22" s="916"/>
      <c r="X22" s="916"/>
      <c r="Y22" s="916"/>
      <c r="Z22" s="916"/>
    </row>
    <row r="23" spans="1:26" s="917" customFormat="1" ht="20" customHeight="1">
      <c r="A23" s="920">
        <v>4</v>
      </c>
      <c r="B23" s="878" t="s">
        <v>661</v>
      </c>
      <c r="C23" s="800" t="str">
        <f>IF(D23="","",VLOOKUP(B23,Data!$B$5:$L$439,2,FALSE))</f>
        <v>VAN1290</v>
      </c>
      <c r="D23" s="910">
        <v>11</v>
      </c>
      <c r="E23" s="816" t="s">
        <v>1084</v>
      </c>
      <c r="F23" s="803">
        <f>IF(D23="","",VLOOKUP(B23,Data!$B$5:$L$439,11,FALSE))</f>
        <v>2162.66</v>
      </c>
      <c r="G23" s="804">
        <f>IF(D23&gt;0,D23*F23,"-")</f>
        <v>23789.26</v>
      </c>
      <c r="H23" s="805" t="str">
        <f>IF(D23="","",VLOOKUP(B23,Data!$B$5:$D$439,3,FALSE))</f>
        <v>C/T</v>
      </c>
      <c r="I23" s="806" t="str">
        <f>IF(D23="","",VLOOKUP(B23,Data!$B$5:$M$439,12,FALSE))</f>
        <v>Indonesia</v>
      </c>
      <c r="J23" s="807" t="s">
        <v>1091</v>
      </c>
      <c r="K23" s="808">
        <f>IF(D23="","",VLOOKUP(B23,Data!$B$5:$E$439,4,FALSE)*D23)</f>
        <v>2882</v>
      </c>
      <c r="L23" s="809">
        <f>IF(D23="","",VLOOKUP(B23,Data!$B$5:$F$439,5,FALSE)*D23)</f>
        <v>2607</v>
      </c>
      <c r="M23" s="804"/>
      <c r="N23" s="810"/>
      <c r="O23" s="811"/>
      <c r="P23" s="812"/>
      <c r="Q23" s="812"/>
      <c r="R23" s="811"/>
      <c r="S23" s="811"/>
      <c r="T23" s="811"/>
      <c r="U23" s="813">
        <f>IF(D23="","",VLOOKUP(B23,Data!$B$5:$J$439,9,FALSE)*D23)</f>
        <v>16.367999999999999</v>
      </c>
      <c r="V23" s="813">
        <f>IF(D23="","",VLOOKUP(B23,Data!$B$5:$J$439,9,FALSE)*D23)</f>
        <v>16.367999999999999</v>
      </c>
      <c r="W23" s="916"/>
      <c r="X23" s="916"/>
      <c r="Y23" s="916"/>
      <c r="Z23" s="916"/>
    </row>
    <row r="24" spans="1:26" s="917" customFormat="1" ht="20" customHeight="1">
      <c r="A24" s="920">
        <v>5</v>
      </c>
      <c r="B24" s="878" t="s">
        <v>749</v>
      </c>
      <c r="C24" s="800" t="str">
        <f>IF(D24="","",VLOOKUP(B24,Data!$B$5:$L$439,2,FALSE))</f>
        <v>VAR8160</v>
      </c>
      <c r="D24" s="910">
        <v>4</v>
      </c>
      <c r="E24" s="924"/>
      <c r="F24" s="803">
        <f>IF(D24="","",VLOOKUP(B24,Data!$B$5:$L$439,11,FALSE))</f>
        <v>2438.41</v>
      </c>
      <c r="G24" s="804">
        <f>IF(D24&gt;0,D24*F24,"-")</f>
        <v>9753.64</v>
      </c>
      <c r="H24" s="805" t="str">
        <f>IF(D24="","",VLOOKUP(B24,Data!$B$5:$D$439,3,FALSE))</f>
        <v>C/T</v>
      </c>
      <c r="I24" s="806" t="str">
        <f>IF(D24="","",VLOOKUP(B24,Data!$B$5:$M$439,12,FALSE))</f>
        <v>Indonesia</v>
      </c>
      <c r="J24" s="807" t="s">
        <v>1091</v>
      </c>
      <c r="K24" s="808">
        <f>IF(D24="","",VLOOKUP(B24,Data!$B$5:$E$439,4,FALSE)*D24)</f>
        <v>1016</v>
      </c>
      <c r="L24" s="809">
        <f>IF(D24="","",VLOOKUP(B24,Data!$B$5:$F$439,5,FALSE)*D24)</f>
        <v>916</v>
      </c>
      <c r="M24" s="804"/>
      <c r="N24" s="810"/>
      <c r="O24" s="811"/>
      <c r="P24" s="812"/>
      <c r="Q24" s="812"/>
      <c r="R24" s="811"/>
      <c r="S24" s="811"/>
      <c r="T24" s="811"/>
      <c r="U24" s="813">
        <f>IF(D24="","",VLOOKUP(B24,Data!$B$5:$J$439,9,FALSE)*D24)</f>
        <v>5.9359999999999999</v>
      </c>
      <c r="V24" s="813">
        <f>IF(D24="","",VLOOKUP(B24,Data!$B$5:$J$439,9,FALSE)*D24)</f>
        <v>5.9359999999999999</v>
      </c>
      <c r="W24" s="916"/>
      <c r="X24" s="916"/>
      <c r="Y24" s="916"/>
      <c r="Z24" s="916"/>
    </row>
    <row r="25" spans="1:26" s="917" customFormat="1" ht="20" customHeight="1">
      <c r="A25" s="920">
        <v>6</v>
      </c>
      <c r="B25" s="878" t="s">
        <v>750</v>
      </c>
      <c r="C25" s="800" t="str">
        <f>IF(D25="","",VLOOKUP(B25,Data!$B$5:$L$439,2,FALSE))</f>
        <v>VAR8170</v>
      </c>
      <c r="D25" s="910">
        <v>9</v>
      </c>
      <c r="E25" s="816"/>
      <c r="F25" s="803">
        <f>IF(D25="","",VLOOKUP(B25,Data!$B$5:$L$439,11,FALSE))</f>
        <v>2438.41</v>
      </c>
      <c r="G25" s="804">
        <f t="shared" si="0"/>
        <v>21945.69</v>
      </c>
      <c r="H25" s="805" t="str">
        <f>IF(D25="","",VLOOKUP(B25,Data!$B$5:$D$439,3,FALSE))</f>
        <v>C/T</v>
      </c>
      <c r="I25" s="806" t="str">
        <f>IF(D25="","",VLOOKUP(B25,Data!$B$5:$M$439,12,FALSE))</f>
        <v>Indonesia</v>
      </c>
      <c r="J25" s="807" t="s">
        <v>1091</v>
      </c>
      <c r="K25" s="808">
        <f>IF(D25="","",VLOOKUP(B25,Data!$B$5:$E$439,4,FALSE)*D25)</f>
        <v>2286</v>
      </c>
      <c r="L25" s="809">
        <f>IF(D25="","",VLOOKUP(B25,Data!$B$5:$F$439,5,FALSE)*D25)</f>
        <v>2061</v>
      </c>
      <c r="M25" s="804"/>
      <c r="N25" s="810"/>
      <c r="O25" s="811"/>
      <c r="P25" s="812"/>
      <c r="Q25" s="812"/>
      <c r="R25" s="811"/>
      <c r="S25" s="811"/>
      <c r="T25" s="811"/>
      <c r="U25" s="813">
        <f>IF(D25="","",VLOOKUP(B25,Data!$B$5:$J$439,9,FALSE)*D25)</f>
        <v>13.356</v>
      </c>
      <c r="V25" s="813">
        <f>IF(D25="","",VLOOKUP(B25,Data!$B$5:$J$439,9,FALSE)*D25)</f>
        <v>13.356</v>
      </c>
      <c r="W25" s="916"/>
      <c r="X25" s="916"/>
      <c r="Y25" s="916"/>
      <c r="Z25" s="916"/>
    </row>
    <row r="26" spans="1:26" s="917" customFormat="1" ht="20" customHeight="1">
      <c r="A26" s="920"/>
      <c r="B26" s="878"/>
      <c r="C26" s="800" t="str">
        <f>IF(D26="","",VLOOKUP(B26,Data!$B$5:$L$439,2,FALSE))</f>
        <v/>
      </c>
      <c r="D26" s="910"/>
      <c r="E26" s="915"/>
      <c r="F26" s="803" t="str">
        <f>IF(D26="","",VLOOKUP(B26,Data!$B$5:$L$439,11,FALSE))</f>
        <v/>
      </c>
      <c r="G26" s="804" t="str">
        <f t="shared" si="0"/>
        <v>-</v>
      </c>
      <c r="H26" s="805" t="str">
        <f>IF(D26="","",VLOOKUP(B26,Data!$B$5:$D$439,3,FALSE))</f>
        <v/>
      </c>
      <c r="I26" s="806" t="str">
        <f>IF(D26="","",VLOOKUP(B26,Data!$B$5:$M$439,12,FALSE))</f>
        <v/>
      </c>
      <c r="J26" s="807"/>
      <c r="K26" s="808" t="str">
        <f>IF(D26="","",VLOOKUP(B26,Data!$B$5:$E$439,4,FALSE)*D26)</f>
        <v/>
      </c>
      <c r="L26" s="809" t="str">
        <f>IF(D26="","",VLOOKUP(B26,Data!$B$5:$F$439,5,FALSE)*D26)</f>
        <v/>
      </c>
      <c r="M26" s="804"/>
      <c r="N26" s="810"/>
      <c r="O26" s="811"/>
      <c r="P26" s="812"/>
      <c r="Q26" s="812"/>
      <c r="R26" s="811"/>
      <c r="S26" s="811"/>
      <c r="T26" s="811"/>
      <c r="U26" s="813" t="str">
        <f>IF(D26="","",VLOOKUP(B26,Data!$B$5:$J$439,9,FALSE)*D26)</f>
        <v/>
      </c>
      <c r="V26" s="813" t="str">
        <f>IF(D26="","",VLOOKUP(B26,Data!$B$5:$J$439,9,FALSE)*D26)</f>
        <v/>
      </c>
      <c r="W26" s="916"/>
      <c r="X26" s="916"/>
      <c r="Y26" s="916"/>
      <c r="Z26" s="916"/>
    </row>
    <row r="27" spans="1:26" s="814" customFormat="1" ht="23" customHeight="1">
      <c r="A27" s="909"/>
      <c r="B27" s="878"/>
      <c r="C27" s="809" t="str">
        <f>IF(D27="","",VLOOKUP(B27,Data!$B$5:$L$439,2,FALSE))</f>
        <v/>
      </c>
      <c r="D27" s="910"/>
      <c r="E27" s="889"/>
      <c r="F27" s="821"/>
      <c r="G27" s="821"/>
      <c r="H27" s="821"/>
      <c r="I27" s="820"/>
      <c r="J27" s="807"/>
      <c r="K27" s="821"/>
      <c r="L27" s="821"/>
      <c r="M27" s="821"/>
      <c r="N27" s="822"/>
      <c r="O27" s="823"/>
      <c r="P27" s="824"/>
      <c r="Q27" s="823"/>
      <c r="R27" s="823"/>
      <c r="S27" s="824"/>
      <c r="T27" s="825"/>
      <c r="U27" s="824"/>
      <c r="V27" s="826"/>
      <c r="Y27" s="708"/>
    </row>
    <row r="28" spans="1:26" s="814" customFormat="1" ht="22" customHeight="1">
      <c r="A28" s="798"/>
      <c r="B28" s="1066"/>
      <c r="C28" s="1067"/>
      <c r="D28" s="827">
        <f>SUM(D18:D26)</f>
        <v>37</v>
      </c>
      <c r="E28" s="895"/>
      <c r="F28" s="896"/>
      <c r="G28" s="829" t="e">
        <f>SUM(G18:G27)</f>
        <v>#N/A</v>
      </c>
      <c r="H28" s="897"/>
      <c r="I28" s="897"/>
      <c r="J28" s="897"/>
      <c r="K28" s="829" t="e">
        <f>SUM(K18:K27)</f>
        <v>#N/A</v>
      </c>
      <c r="L28" s="829" t="e">
        <f>SUM(L18:L27)</f>
        <v>#N/A</v>
      </c>
      <c r="M28" s="896"/>
      <c r="N28" s="896"/>
      <c r="O28" s="896">
        <f>SUM(O16:O27)</f>
        <v>0</v>
      </c>
      <c r="P28" s="896"/>
      <c r="Q28" s="896"/>
      <c r="R28" s="896"/>
      <c r="S28" s="896"/>
      <c r="T28" s="896"/>
      <c r="U28" s="896"/>
      <c r="V28" s="830" t="e">
        <f>SUM(V18:V27)</f>
        <v>#N/A</v>
      </c>
      <c r="Y28" s="708"/>
    </row>
    <row r="29" spans="1:26" ht="20" customHeight="1">
      <c r="A29" s="798"/>
      <c r="B29" s="1068"/>
      <c r="C29" s="1069"/>
      <c r="D29" s="831"/>
      <c r="E29" s="754"/>
      <c r="F29" s="832" t="s">
        <v>534</v>
      </c>
      <c r="G29" s="758"/>
      <c r="H29" s="833"/>
      <c r="I29" s="833"/>
      <c r="J29" s="833"/>
      <c r="K29" s="834"/>
      <c r="L29" s="758"/>
      <c r="M29" s="756"/>
      <c r="N29" s="755"/>
      <c r="O29" s="755"/>
      <c r="P29" s="755"/>
      <c r="Q29" s="755"/>
      <c r="R29" s="755"/>
      <c r="S29" s="755"/>
      <c r="T29" s="756"/>
      <c r="U29" s="756"/>
      <c r="V29" s="760"/>
    </row>
    <row r="30" spans="1:26" ht="13">
      <c r="A30" s="721" t="s">
        <v>527</v>
      </c>
      <c r="B30" s="722"/>
      <c r="C30" s="835"/>
      <c r="D30" s="836" t="s">
        <v>82</v>
      </c>
      <c r="E30" s="744"/>
      <c r="F30" s="725" t="s">
        <v>83</v>
      </c>
      <c r="G30" s="837"/>
      <c r="H30" s="772" t="s">
        <v>84</v>
      </c>
      <c r="I30" s="838"/>
      <c r="J30" s="743" t="s">
        <v>85</v>
      </c>
      <c r="K30" s="743"/>
      <c r="L30" s="1070" t="s">
        <v>86</v>
      </c>
      <c r="M30" s="1071"/>
      <c r="N30" s="1071"/>
      <c r="O30" s="1071"/>
      <c r="P30" s="1071"/>
      <c r="Q30" s="1071"/>
      <c r="R30" s="1071"/>
      <c r="S30" s="1071"/>
      <c r="T30" s="1071"/>
      <c r="U30" s="1071"/>
      <c r="V30" s="1072"/>
    </row>
    <row r="31" spans="1:26" ht="13">
      <c r="A31" s="731" t="s">
        <v>528</v>
      </c>
      <c r="C31" s="839"/>
      <c r="D31" s="709" t="s">
        <v>88</v>
      </c>
      <c r="F31" s="1073"/>
      <c r="G31" s="1074"/>
      <c r="H31" s="731" t="s">
        <v>89</v>
      </c>
      <c r="I31" s="840"/>
      <c r="J31" s="746" t="s">
        <v>90</v>
      </c>
      <c r="K31" s="746"/>
      <c r="L31" s="741"/>
      <c r="V31" s="747"/>
    </row>
    <row r="32" spans="1:26">
      <c r="A32" s="731" t="s">
        <v>529</v>
      </c>
      <c r="C32" s="732"/>
      <c r="F32" s="1073"/>
      <c r="G32" s="1074"/>
      <c r="H32" s="731"/>
      <c r="I32" s="840"/>
      <c r="J32" s="746" t="s">
        <v>94</v>
      </c>
      <c r="K32" s="746"/>
      <c r="L32" s="741"/>
      <c r="V32" s="747"/>
    </row>
    <row r="33" spans="1:22">
      <c r="A33" s="754"/>
      <c r="B33" s="755"/>
      <c r="C33" s="841"/>
      <c r="D33" s="709" t="s">
        <v>95</v>
      </c>
      <c r="F33" s="842"/>
      <c r="G33" s="843"/>
      <c r="H33" s="731" t="s">
        <v>96</v>
      </c>
      <c r="I33" s="840"/>
      <c r="J33" s="746"/>
      <c r="K33" s="746"/>
      <c r="L33" s="741"/>
      <c r="V33" s="747"/>
    </row>
    <row r="34" spans="1:22" ht="13">
      <c r="A34" s="721" t="s">
        <v>97</v>
      </c>
      <c r="B34" s="744"/>
      <c r="C34" s="723"/>
      <c r="D34" s="709" t="s">
        <v>98</v>
      </c>
      <c r="F34" s="844" t="s">
        <v>99</v>
      </c>
      <c r="G34" s="845"/>
      <c r="H34" s="731" t="s">
        <v>89</v>
      </c>
      <c r="I34" s="840"/>
      <c r="J34" s="746" t="s">
        <v>100</v>
      </c>
      <c r="K34" s="746"/>
      <c r="L34" s="741"/>
      <c r="V34" s="747"/>
    </row>
    <row r="35" spans="1:22" ht="13">
      <c r="A35" s="731" t="s">
        <v>552</v>
      </c>
      <c r="C35" s="732"/>
      <c r="D35" s="709" t="s">
        <v>101</v>
      </c>
      <c r="F35" s="846"/>
      <c r="G35" s="847"/>
      <c r="H35" s="731" t="s">
        <v>102</v>
      </c>
      <c r="I35" s="840"/>
      <c r="J35" s="746" t="s">
        <v>530</v>
      </c>
      <c r="K35" s="746"/>
      <c r="L35" s="1075" t="s">
        <v>104</v>
      </c>
      <c r="M35" s="1076"/>
      <c r="N35" s="1076"/>
      <c r="O35" s="1076"/>
      <c r="P35" s="1076"/>
      <c r="Q35" s="1076"/>
      <c r="R35" s="1076"/>
      <c r="S35" s="1076"/>
      <c r="T35" s="1076"/>
      <c r="U35" s="1076"/>
      <c r="V35" s="1077"/>
    </row>
    <row r="36" spans="1:22">
      <c r="A36" s="754"/>
      <c r="B36" s="755"/>
      <c r="C36" s="756"/>
      <c r="D36" s="848"/>
      <c r="E36" s="755"/>
      <c r="F36" s="1046" t="s">
        <v>1088</v>
      </c>
      <c r="G36" s="1047"/>
      <c r="H36" s="1046" t="s">
        <v>1095</v>
      </c>
      <c r="I36" s="1047"/>
      <c r="J36" s="759" t="s">
        <v>105</v>
      </c>
      <c r="K36" s="759"/>
      <c r="L36" s="1062" t="s">
        <v>106</v>
      </c>
      <c r="M36" s="1063"/>
      <c r="N36" s="1063"/>
      <c r="O36" s="1063"/>
      <c r="P36" s="1063"/>
      <c r="Q36" s="1063"/>
      <c r="R36" s="1063"/>
      <c r="S36" s="1063"/>
      <c r="T36" s="1063"/>
      <c r="U36" s="1063"/>
      <c r="V36" s="1064"/>
    </row>
    <row r="42" spans="1:22" ht="23.25" customHeight="1">
      <c r="A42" s="849" t="s">
        <v>947</v>
      </c>
      <c r="B42" s="710"/>
      <c r="C42" s="849" t="s">
        <v>603</v>
      </c>
      <c r="D42" s="708"/>
      <c r="F42" s="849" t="s">
        <v>941</v>
      </c>
      <c r="H42" s="849" t="s">
        <v>603</v>
      </c>
    </row>
    <row r="43" spans="1:22" ht="20">
      <c r="A43" s="849" t="s">
        <v>948</v>
      </c>
      <c r="B43" s="710"/>
      <c r="C43" s="849" t="s">
        <v>952</v>
      </c>
      <c r="D43" s="708"/>
      <c r="F43" s="849" t="s">
        <v>942</v>
      </c>
      <c r="H43" s="849" t="s">
        <v>952</v>
      </c>
    </row>
    <row r="44" spans="1:22" ht="20">
      <c r="A44" s="849" t="s">
        <v>949</v>
      </c>
      <c r="B44" s="710"/>
      <c r="C44" s="849" t="s">
        <v>952</v>
      </c>
      <c r="D44" s="708"/>
      <c r="F44" s="849" t="s">
        <v>943</v>
      </c>
      <c r="H44" s="849" t="s">
        <v>603</v>
      </c>
    </row>
    <row r="45" spans="1:22" ht="17.75" customHeight="1">
      <c r="A45" s="849" t="s">
        <v>950</v>
      </c>
      <c r="B45" s="710"/>
      <c r="C45" s="849" t="s">
        <v>603</v>
      </c>
      <c r="D45" s="708"/>
      <c r="F45" s="849" t="s">
        <v>944</v>
      </c>
      <c r="H45" s="849" t="s">
        <v>603</v>
      </c>
    </row>
    <row r="46" spans="1:22" ht="17.75" customHeight="1">
      <c r="A46" s="849" t="s">
        <v>951</v>
      </c>
      <c r="B46" s="710"/>
      <c r="C46" s="849" t="s">
        <v>603</v>
      </c>
      <c r="D46" s="708"/>
      <c r="F46" s="849" t="s">
        <v>946</v>
      </c>
      <c r="H46" s="849" t="s">
        <v>603</v>
      </c>
    </row>
    <row r="47" spans="1:22" ht="17.75" customHeight="1">
      <c r="F47" s="849" t="s">
        <v>945</v>
      </c>
      <c r="H47" s="849" t="s">
        <v>603</v>
      </c>
    </row>
    <row r="48" spans="1:22" ht="17.75" customHeight="1"/>
    <row r="49" ht="17.75" customHeight="1"/>
  </sheetData>
  <mergeCells count="10">
    <mergeCell ref="F36:G36"/>
    <mergeCell ref="H36:I36"/>
    <mergeCell ref="L36:V36"/>
    <mergeCell ref="Q1:T1"/>
    <mergeCell ref="N2:Q2"/>
    <mergeCell ref="B28:C29"/>
    <mergeCell ref="L30:V30"/>
    <mergeCell ref="F31:G31"/>
    <mergeCell ref="F32:G32"/>
    <mergeCell ref="L35:V35"/>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Z50"/>
  <sheetViews>
    <sheetView zoomScale="85" zoomScaleNormal="85" zoomScaleSheetLayoutView="115" workbookViewId="0">
      <selection activeCell="J19" sqref="J19"/>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31"/>
      <c r="I10" s="932"/>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20"/>
      <c r="B18" s="906" t="s">
        <v>1070</v>
      </c>
      <c r="C18" s="800" t="str">
        <f>IF(D18="","",VLOOKUP(B18,Data!$B$5:$L$439,2,FALSE))</f>
        <v/>
      </c>
      <c r="D18" s="875"/>
      <c r="E18" s="924"/>
      <c r="F18" s="803" t="str">
        <f>IF(D18="","",VLOOKUP(B18,Data!$B$5:$L$439,11,FALSE))</f>
        <v/>
      </c>
      <c r="G18" s="804" t="str">
        <f t="shared" ref="G18:G27" si="0">IF(D18&gt;0,D18*F18,"-")</f>
        <v>-</v>
      </c>
      <c r="H18" s="805" t="str">
        <f>IF(D18="","",VLOOKUP(B18,Data!$B$5:$D$439,3,FALSE))</f>
        <v/>
      </c>
      <c r="I18" s="806" t="str">
        <f>IF(D18="","",VLOOKUP(B18,Data!$B$5:$M$439,12,FALSE))</f>
        <v/>
      </c>
      <c r="J18" s="807"/>
      <c r="K18" s="808" t="str">
        <f>IF(D18="","",VLOOKUP(B18,Data!$B$5:$E$439,4,FALSE)*D18)</f>
        <v/>
      </c>
      <c r="L18" s="809" t="str">
        <f>IF(D18="","",VLOOKUP(B18,Data!$B$5:$F$439,5,FALSE)*D18)</f>
        <v/>
      </c>
      <c r="M18" s="804"/>
      <c r="N18" s="810"/>
      <c r="O18" s="811"/>
      <c r="P18" s="812"/>
      <c r="Q18" s="812"/>
      <c r="R18" s="811"/>
      <c r="S18" s="811"/>
      <c r="T18" s="811"/>
      <c r="U18" s="813" t="str">
        <f>IF(D18="","",VLOOKUP(B18,Data!$B$5:$J$439,9,FALSE)*D18)</f>
        <v/>
      </c>
      <c r="V18" s="813" t="str">
        <f>IF(D18="","",VLOOKUP(B18,Data!$B$5:$J$439,9,FALSE)*D18)</f>
        <v/>
      </c>
      <c r="W18" s="708"/>
      <c r="X18" s="708"/>
      <c r="Y18" s="708"/>
      <c r="Z18" s="708"/>
    </row>
    <row r="19" spans="1:26" s="917" customFormat="1" ht="20" customHeight="1">
      <c r="A19" s="920"/>
      <c r="B19" s="878" t="s">
        <v>747</v>
      </c>
      <c r="C19" s="800" t="str">
        <f>IF(D19="","",VLOOKUP(B19,Data!$B$5:$L$439,2,FALSE))</f>
        <v>VAR8140</v>
      </c>
      <c r="D19" s="875">
        <v>2</v>
      </c>
      <c r="E19" s="924" t="s">
        <v>999</v>
      </c>
      <c r="F19" s="803">
        <f>IF(D19="","",VLOOKUP(B19,Data!$B$5:$L$439,11,FALSE))</f>
        <v>2209.64</v>
      </c>
      <c r="G19" s="804">
        <f>IF(D19&gt;0,D19*F19,"-")</f>
        <v>4419.28</v>
      </c>
      <c r="H19" s="805" t="str">
        <f>IF(D19="","",VLOOKUP(B19,Data!$B$5:$D$439,3,FALSE))</f>
        <v>C/T</v>
      </c>
      <c r="I19" s="806" t="str">
        <f>IF(D19="","",VLOOKUP(B19,Data!$B$5:$M$439,12,FALSE))</f>
        <v>Indonesia</v>
      </c>
      <c r="J19" s="807" t="s">
        <v>1071</v>
      </c>
      <c r="K19" s="808">
        <f>IF(D19="","",VLOOKUP(B19,Data!$B$5:$E$439,4,FALSE)*D19)</f>
        <v>476</v>
      </c>
      <c r="L19" s="809">
        <f>IF(D19="","",VLOOKUP(B19,Data!$B$5:$F$439,5,FALSE)*D19)</f>
        <v>432</v>
      </c>
      <c r="M19" s="804"/>
      <c r="N19" s="810"/>
      <c r="O19" s="811"/>
      <c r="P19" s="812"/>
      <c r="Q19" s="812"/>
      <c r="R19" s="811"/>
      <c r="S19" s="811"/>
      <c r="T19" s="811"/>
      <c r="U19" s="813">
        <f>IF(D19="","",VLOOKUP(B19,Data!$B$5:$J$439,9,FALSE)*D19)</f>
        <v>2.6280000000000001</v>
      </c>
      <c r="V19" s="813">
        <f>IF(D19="","",VLOOKUP(B19,Data!$B$5:$J$439,9,FALSE)*D19)</f>
        <v>2.6280000000000001</v>
      </c>
      <c r="W19" s="916"/>
      <c r="X19" s="916"/>
      <c r="Y19" s="916"/>
      <c r="Z19" s="916"/>
    </row>
    <row r="20" spans="1:26" s="917" customFormat="1" ht="20" customHeight="1">
      <c r="A20" s="920"/>
      <c r="B20" s="878" t="s">
        <v>748</v>
      </c>
      <c r="C20" s="800" t="str">
        <f>IF(D20="","",VLOOKUP(B20,Data!$B$5:$L$439,2,FALSE))</f>
        <v>VAR8150</v>
      </c>
      <c r="D20" s="875">
        <v>1</v>
      </c>
      <c r="E20" s="924"/>
      <c r="F20" s="803">
        <f>IF(D20="","",VLOOKUP(B20,Data!$B$5:$L$439,11,FALSE))</f>
        <v>2209.64</v>
      </c>
      <c r="G20" s="804">
        <f t="shared" si="0"/>
        <v>2209.64</v>
      </c>
      <c r="H20" s="805" t="str">
        <f>IF(D20="","",VLOOKUP(B20,Data!$B$5:$D$439,3,FALSE))</f>
        <v>C/T</v>
      </c>
      <c r="I20" s="806" t="str">
        <f>IF(D20="","",VLOOKUP(B20,Data!$B$5:$M$439,12,FALSE))</f>
        <v>Indonesia</v>
      </c>
      <c r="J20" s="807" t="s">
        <v>1071</v>
      </c>
      <c r="K20" s="808">
        <f>IF(D20="","",VLOOKUP(B20,Data!$B$5:$E$439,4,FALSE)*D20)</f>
        <v>238</v>
      </c>
      <c r="L20" s="809">
        <f>IF(D20="","",VLOOKUP(B20,Data!$B$5:$F$439,5,FALSE)*D20)</f>
        <v>216</v>
      </c>
      <c r="M20" s="804"/>
      <c r="N20" s="810"/>
      <c r="O20" s="811"/>
      <c r="P20" s="812"/>
      <c r="Q20" s="812"/>
      <c r="R20" s="811"/>
      <c r="S20" s="811"/>
      <c r="T20" s="811"/>
      <c r="U20" s="813">
        <f>IF(D20="","",VLOOKUP(B20,Data!$B$5:$J$439,9,FALSE)*D20)</f>
        <v>1.3140000000000001</v>
      </c>
      <c r="V20" s="813">
        <f>IF(D20="","",VLOOKUP(B20,Data!$B$5:$J$439,9,FALSE)*D20)</f>
        <v>1.3140000000000001</v>
      </c>
      <c r="W20" s="916"/>
      <c r="X20" s="916"/>
      <c r="Y20" s="916"/>
      <c r="Z20" s="916"/>
    </row>
    <row r="21" spans="1:26" s="814" customFormat="1" ht="20" customHeight="1">
      <c r="A21" s="920"/>
      <c r="B21" s="906" t="s">
        <v>1090</v>
      </c>
      <c r="C21" s="800" t="str">
        <f>IF(D21="","",VLOOKUP(B21,Data!$B$5:$L$439,2,FALSE))</f>
        <v/>
      </c>
      <c r="D21" s="875"/>
      <c r="E21" s="924" t="s">
        <v>1011</v>
      </c>
      <c r="F21" s="803" t="str">
        <f>IF(D21="","",VLOOKUP(B21,Data!$B$5:$L$439,11,FALSE))</f>
        <v/>
      </c>
      <c r="G21" s="804" t="str">
        <f t="shared" si="0"/>
        <v>-</v>
      </c>
      <c r="H21" s="805" t="str">
        <f>IF(D21="","",VLOOKUP(B21,Data!$B$5:$D$439,3,FALSE))</f>
        <v/>
      </c>
      <c r="I21" s="806" t="str">
        <f>IF(D21="","",VLOOKUP(B21,Data!$B$5:$M$439,12,FALSE))</f>
        <v/>
      </c>
      <c r="J21" s="807"/>
      <c r="K21" s="808" t="str">
        <f>IF(D21="","",VLOOKUP(B21,Data!$B$5:$E$439,4,FALSE)*D21)</f>
        <v/>
      </c>
      <c r="L21" s="809" t="str">
        <f>IF(D21="","",VLOOKUP(B21,Data!$B$5:$F$439,5,FALSE)*D21)</f>
        <v/>
      </c>
      <c r="M21" s="804"/>
      <c r="N21" s="810"/>
      <c r="O21" s="811"/>
      <c r="P21" s="812"/>
      <c r="Q21" s="812"/>
      <c r="R21" s="811"/>
      <c r="S21" s="811"/>
      <c r="T21" s="811"/>
      <c r="U21" s="813" t="str">
        <f>IF(D21="","",VLOOKUP(B21,Data!$B$5:$J$439,9,FALSE)*D21)</f>
        <v/>
      </c>
      <c r="V21" s="813" t="str">
        <f>IF(D21="","",VLOOKUP(B21,Data!$B$5:$J$439,9,FALSE)*D21)</f>
        <v/>
      </c>
      <c r="W21" s="708"/>
      <c r="X21" s="708"/>
      <c r="Y21" s="708"/>
      <c r="Z21" s="708"/>
    </row>
    <row r="22" spans="1:26" s="917" customFormat="1" ht="20" customHeight="1">
      <c r="A22" s="920"/>
      <c r="B22" s="878" t="s">
        <v>660</v>
      </c>
      <c r="C22" s="800" t="str">
        <f>IF(D22="","",VLOOKUP(B22,Data!$B$5:$L$439,2,FALSE))</f>
        <v>VAN1280</v>
      </c>
      <c r="D22" s="875">
        <v>43</v>
      </c>
      <c r="E22" s="816"/>
      <c r="F22" s="803">
        <f>IF(D22="","",VLOOKUP(B22,Data!$B$5:$L$439,11,FALSE))</f>
        <v>2162.66</v>
      </c>
      <c r="G22" s="804">
        <f t="shared" si="0"/>
        <v>92994.37999999999</v>
      </c>
      <c r="H22" s="805" t="str">
        <f>IF(D22="","",VLOOKUP(B22,Data!$B$5:$D$439,3,FALSE))</f>
        <v>C/T</v>
      </c>
      <c r="I22" s="806" t="str">
        <f>IF(D22="","",VLOOKUP(B22,Data!$B$5:$M$439,12,FALSE))</f>
        <v>Indonesia</v>
      </c>
      <c r="J22" s="807" t="s">
        <v>1091</v>
      </c>
      <c r="K22" s="808">
        <f>IF(D22="","",VLOOKUP(B22,Data!$B$5:$E$439,4,FALSE)*D22)</f>
        <v>11266</v>
      </c>
      <c r="L22" s="809">
        <f>IF(D22="","",VLOOKUP(B22,Data!$B$5:$F$439,5,FALSE)*D22)</f>
        <v>10191</v>
      </c>
      <c r="M22" s="804"/>
      <c r="N22" s="810"/>
      <c r="O22" s="811"/>
      <c r="P22" s="812"/>
      <c r="Q22" s="812"/>
      <c r="R22" s="811"/>
      <c r="S22" s="811"/>
      <c r="T22" s="811"/>
      <c r="U22" s="813">
        <f>IF(D22="","",VLOOKUP(B22,Data!$B$5:$J$439,9,FALSE)*D22)</f>
        <v>63.984000000000002</v>
      </c>
      <c r="V22" s="813">
        <f>IF(D22="","",VLOOKUP(B22,Data!$B$5:$J$439,9,FALSE)*D22)</f>
        <v>63.984000000000002</v>
      </c>
      <c r="W22" s="916"/>
      <c r="X22" s="916"/>
      <c r="Y22" s="916"/>
      <c r="Z22" s="916"/>
    </row>
    <row r="23" spans="1:26" s="917" customFormat="1" ht="20" customHeight="1">
      <c r="A23" s="920"/>
      <c r="B23" s="878" t="s">
        <v>661</v>
      </c>
      <c r="C23" s="800" t="str">
        <f>IF(D23="","",VLOOKUP(B23,Data!$B$5:$L$439,2,FALSE))</f>
        <v>VAN1290</v>
      </c>
      <c r="D23" s="875">
        <v>44</v>
      </c>
      <c r="E23" s="816" t="s">
        <v>1084</v>
      </c>
      <c r="F23" s="803">
        <f>IF(D23="","",VLOOKUP(B23,Data!$B$5:$L$439,11,FALSE))</f>
        <v>2162.66</v>
      </c>
      <c r="G23" s="804">
        <f t="shared" si="0"/>
        <v>95157.04</v>
      </c>
      <c r="H23" s="805" t="str">
        <f>IF(D23="","",VLOOKUP(B23,Data!$B$5:$D$439,3,FALSE))</f>
        <v>C/T</v>
      </c>
      <c r="I23" s="806" t="str">
        <f>IF(D23="","",VLOOKUP(B23,Data!$B$5:$M$439,12,FALSE))</f>
        <v>Indonesia</v>
      </c>
      <c r="J23" s="807" t="s">
        <v>1091</v>
      </c>
      <c r="K23" s="808">
        <f>IF(D23="","",VLOOKUP(B23,Data!$B$5:$E$439,4,FALSE)*D23)</f>
        <v>11528</v>
      </c>
      <c r="L23" s="809">
        <f>IF(D23="","",VLOOKUP(B23,Data!$B$5:$F$439,5,FALSE)*D23)</f>
        <v>10428</v>
      </c>
      <c r="M23" s="804"/>
      <c r="N23" s="810"/>
      <c r="O23" s="811"/>
      <c r="P23" s="812"/>
      <c r="Q23" s="812"/>
      <c r="R23" s="811"/>
      <c r="S23" s="811"/>
      <c r="T23" s="811"/>
      <c r="U23" s="813">
        <f>IF(D23="","",VLOOKUP(B23,Data!$B$5:$J$439,9,FALSE)*D23)</f>
        <v>65.471999999999994</v>
      </c>
      <c r="V23" s="813">
        <f>IF(D23="","",VLOOKUP(B23,Data!$B$5:$J$439,9,FALSE)*D23)</f>
        <v>65.471999999999994</v>
      </c>
      <c r="W23" s="916"/>
      <c r="X23" s="916"/>
      <c r="Y23" s="916"/>
      <c r="Z23" s="916"/>
    </row>
    <row r="24" spans="1:26" s="917" customFormat="1" ht="20" customHeight="1">
      <c r="A24" s="920"/>
      <c r="B24" s="878"/>
      <c r="C24" s="800" t="str">
        <f>IF(D24="","",VLOOKUP(B24,Data!$B$5:$L$439,2,FALSE))</f>
        <v/>
      </c>
      <c r="D24" s="875"/>
      <c r="E24" s="924"/>
      <c r="F24" s="803" t="str">
        <f>IF(D24="","",VLOOKUP(B24,Data!$B$5:$L$439,11,FALSE))</f>
        <v/>
      </c>
      <c r="G24" s="804" t="str">
        <f t="shared" si="0"/>
        <v>-</v>
      </c>
      <c r="H24" s="805" t="str">
        <f>IF(D24="","",VLOOKUP(B24,Data!$B$5:$D$439,3,FALSE))</f>
        <v/>
      </c>
      <c r="I24" s="806" t="str">
        <f>IF(D24="","",VLOOKUP(B24,Data!$B$5:$M$439,12,FALSE))</f>
        <v/>
      </c>
      <c r="J24" s="807"/>
      <c r="K24" s="808" t="str">
        <f>IF(D24="","",VLOOKUP(B24,Data!$B$5:$E$439,4,FALSE)*D24)</f>
        <v/>
      </c>
      <c r="L24" s="809" t="str">
        <f>IF(D24="","",VLOOKUP(B24,Data!$B$5:$F$439,5,FALSE)*D24)</f>
        <v/>
      </c>
      <c r="M24" s="804"/>
      <c r="N24" s="810"/>
      <c r="O24" s="811"/>
      <c r="P24" s="812"/>
      <c r="Q24" s="812"/>
      <c r="R24" s="811"/>
      <c r="S24" s="811"/>
      <c r="T24" s="811"/>
      <c r="U24" s="813" t="str">
        <f>IF(D24="","",VLOOKUP(B24,Data!$B$5:$J$439,9,FALSE)*D24)</f>
        <v/>
      </c>
      <c r="V24" s="813" t="str">
        <f>IF(D24="","",VLOOKUP(B24,Data!$B$5:$J$439,9,FALSE)*D24)</f>
        <v/>
      </c>
      <c r="W24" s="916"/>
      <c r="X24" s="916"/>
      <c r="Y24" s="916"/>
      <c r="Z24" s="916"/>
    </row>
    <row r="25" spans="1:26" s="917" customFormat="1" ht="20" customHeight="1">
      <c r="A25" s="920"/>
      <c r="B25" s="878"/>
      <c r="C25" s="800" t="str">
        <f>IF(D25="","",VLOOKUP(B25,Data!$B$5:$L$439,2,FALSE))</f>
        <v/>
      </c>
      <c r="D25" s="875"/>
      <c r="E25" s="816"/>
      <c r="F25" s="803" t="str">
        <f>IF(D25="","",VLOOKUP(B25,Data!$B$5:$L$439,11,FALSE))</f>
        <v/>
      </c>
      <c r="G25" s="804" t="str">
        <f t="shared" si="0"/>
        <v>-</v>
      </c>
      <c r="H25" s="805" t="str">
        <f>IF(D25="","",VLOOKUP(B25,Data!$B$5:$D$439,3,FALSE))</f>
        <v/>
      </c>
      <c r="I25" s="806" t="str">
        <f>IF(D25="","",VLOOKUP(B25,Data!$B$5:$M$439,12,FALSE))</f>
        <v/>
      </c>
      <c r="J25" s="807"/>
      <c r="K25" s="808" t="str">
        <f>IF(D25="","",VLOOKUP(B25,Data!$B$5:$E$439,4,FALSE)*D25)</f>
        <v/>
      </c>
      <c r="L25" s="809" t="str">
        <f>IF(D25="","",VLOOKUP(B25,Data!$B$5:$F$439,5,FALSE)*D25)</f>
        <v/>
      </c>
      <c r="M25" s="804"/>
      <c r="N25" s="810"/>
      <c r="O25" s="811"/>
      <c r="P25" s="812"/>
      <c r="Q25" s="812"/>
      <c r="R25" s="811"/>
      <c r="S25" s="811"/>
      <c r="T25" s="811"/>
      <c r="U25" s="813" t="str">
        <f>IF(D25="","",VLOOKUP(B25,Data!$B$5:$J$439,9,FALSE)*D25)</f>
        <v/>
      </c>
      <c r="V25" s="813" t="str">
        <f>IF(D25="","",VLOOKUP(B25,Data!$B$5:$J$439,9,FALSE)*D25)</f>
        <v/>
      </c>
      <c r="W25" s="916"/>
      <c r="X25" s="916"/>
      <c r="Y25" s="916"/>
      <c r="Z25" s="916"/>
    </row>
    <row r="26" spans="1:26" s="917" customFormat="1" ht="20" customHeight="1">
      <c r="A26" s="920"/>
      <c r="B26" s="878"/>
      <c r="C26" s="800" t="str">
        <f>IF(D26="","",VLOOKUP(B26,Data!$B$5:$L$439,2,FALSE))</f>
        <v/>
      </c>
      <c r="D26" s="875"/>
      <c r="E26" s="915"/>
      <c r="F26" s="803" t="str">
        <f>IF(D26="","",VLOOKUP(B26,Data!$B$5:$L$439,11,FALSE))</f>
        <v/>
      </c>
      <c r="G26" s="804" t="str">
        <f>IF(D26&gt;0,D26*F26,"-")</f>
        <v>-</v>
      </c>
      <c r="H26" s="805" t="str">
        <f>IF(D26="","",VLOOKUP(B26,Data!$B$5:$D$439,3,FALSE))</f>
        <v/>
      </c>
      <c r="I26" s="806" t="str">
        <f>IF(D26="","",VLOOKUP(B26,Data!$B$5:$M$439,12,FALSE))</f>
        <v/>
      </c>
      <c r="J26" s="807"/>
      <c r="K26" s="808" t="str">
        <f>IF(D26="","",VLOOKUP(B26,Data!$B$5:$E$439,4,FALSE)*D26)</f>
        <v/>
      </c>
      <c r="L26" s="809" t="str">
        <f>IF(D26="","",VLOOKUP(B26,Data!$B$5:$F$439,5,FALSE)*D26)</f>
        <v/>
      </c>
      <c r="M26" s="804"/>
      <c r="N26" s="810"/>
      <c r="O26" s="811"/>
      <c r="P26" s="812"/>
      <c r="Q26" s="812"/>
      <c r="R26" s="811"/>
      <c r="S26" s="811"/>
      <c r="T26" s="811"/>
      <c r="U26" s="813" t="str">
        <f>IF(D26="","",VLOOKUP(B26,Data!$B$5:$J$439,9,FALSE)*D26)</f>
        <v/>
      </c>
      <c r="V26" s="813" t="str">
        <f>IF(D26="","",VLOOKUP(B26,Data!$B$5:$J$439,9,FALSE)*D26)</f>
        <v/>
      </c>
      <c r="W26" s="916"/>
      <c r="X26" s="916"/>
      <c r="Y26" s="916"/>
      <c r="Z26" s="916"/>
    </row>
    <row r="27" spans="1:26" s="917" customFormat="1" ht="20" customHeight="1">
      <c r="A27" s="909"/>
      <c r="B27" s="878"/>
      <c r="C27" s="800" t="str">
        <f>IF(D27="","",VLOOKUP(B27,Data!$B$5:$L$439,2,FALSE))</f>
        <v/>
      </c>
      <c r="D27" s="875"/>
      <c r="E27" s="915"/>
      <c r="F27" s="803" t="str">
        <f>IF(D27="","",VLOOKUP(B27,Data!$B$5:$L$439,11,FALSE))</f>
        <v/>
      </c>
      <c r="G27" s="804" t="str">
        <f t="shared" si="0"/>
        <v>-</v>
      </c>
      <c r="H27" s="805" t="str">
        <f>IF(D27="","",VLOOKUP(B27,Data!$B$5:$D$439,3,FALSE))</f>
        <v/>
      </c>
      <c r="I27" s="806" t="str">
        <f>IF(D27="","",VLOOKUP(B27,Data!$B$5:$M$439,12,FALSE))</f>
        <v/>
      </c>
      <c r="J27" s="807"/>
      <c r="K27" s="808" t="str">
        <f>IF(D27="","",VLOOKUP(B27,Data!$B$5:$E$439,4,FALSE)*D27)</f>
        <v/>
      </c>
      <c r="L27" s="809" t="str">
        <f>IF(D27="","",VLOOKUP(B27,Data!$B$5:$F$439,5,FALSE)*D27)</f>
        <v/>
      </c>
      <c r="M27" s="804"/>
      <c r="N27" s="810"/>
      <c r="O27" s="811"/>
      <c r="P27" s="812"/>
      <c r="Q27" s="812"/>
      <c r="R27" s="811"/>
      <c r="S27" s="811"/>
      <c r="T27" s="811"/>
      <c r="U27" s="813" t="str">
        <f>IF(D27="","",VLOOKUP(B27,Data!$B$5:$J$439,9,FALSE)*D27)</f>
        <v/>
      </c>
      <c r="V27" s="813" t="str">
        <f>IF(D27="","",VLOOKUP(B27,Data!$B$5:$J$439,9,FALSE)*D27)</f>
        <v/>
      </c>
      <c r="W27" s="916"/>
      <c r="X27" s="916"/>
      <c r="Y27" s="916"/>
      <c r="Z27" s="916"/>
    </row>
    <row r="28" spans="1:26" s="814" customFormat="1" ht="23" customHeight="1">
      <c r="A28" s="909"/>
      <c r="B28" s="878"/>
      <c r="C28" s="809" t="str">
        <f>IF(D28="","",VLOOKUP(B28,Data!$B$5:$L$439,2,FALSE))</f>
        <v/>
      </c>
      <c r="D28" s="875"/>
      <c r="E28" s="889"/>
      <c r="F28" s="821"/>
      <c r="G28" s="821"/>
      <c r="H28" s="821"/>
      <c r="I28" s="820"/>
      <c r="J28" s="807"/>
      <c r="K28" s="821"/>
      <c r="L28" s="821"/>
      <c r="M28" s="821"/>
      <c r="N28" s="822"/>
      <c r="O28" s="823"/>
      <c r="P28" s="824"/>
      <c r="Q28" s="823"/>
      <c r="R28" s="823"/>
      <c r="S28" s="824"/>
      <c r="T28" s="825"/>
      <c r="U28" s="824"/>
      <c r="V28" s="826"/>
      <c r="Y28" s="708"/>
    </row>
    <row r="29" spans="1:26" s="814" customFormat="1" ht="22" customHeight="1">
      <c r="A29" s="798"/>
      <c r="B29" s="1066" t="s">
        <v>1098</v>
      </c>
      <c r="C29" s="1067"/>
      <c r="D29" s="827">
        <f>SUM(D18:D27)</f>
        <v>90</v>
      </c>
      <c r="E29" s="895"/>
      <c r="F29" s="896"/>
      <c r="G29" s="829">
        <f>SUM(G18:G28)</f>
        <v>194780.33999999997</v>
      </c>
      <c r="H29" s="897"/>
      <c r="I29" s="897"/>
      <c r="J29" s="897"/>
      <c r="K29" s="829">
        <f>SUM(K18:K28)</f>
        <v>23508</v>
      </c>
      <c r="L29" s="829">
        <f>SUM(L18:L28)</f>
        <v>21267</v>
      </c>
      <c r="M29" s="896"/>
      <c r="N29" s="896"/>
      <c r="O29" s="896">
        <f>SUM(O16:O28)</f>
        <v>0</v>
      </c>
      <c r="P29" s="896"/>
      <c r="Q29" s="896"/>
      <c r="R29" s="896"/>
      <c r="S29" s="896"/>
      <c r="T29" s="896"/>
      <c r="U29" s="896"/>
      <c r="V29" s="830">
        <f>SUM(V18:V28)</f>
        <v>133.398</v>
      </c>
      <c r="Y29" s="708"/>
    </row>
    <row r="30" spans="1:26" ht="20" customHeight="1">
      <c r="A30" s="798"/>
      <c r="B30" s="1068"/>
      <c r="C30" s="1069"/>
      <c r="D30" s="831"/>
      <c r="E30" s="754"/>
      <c r="F30" s="832" t="s">
        <v>534</v>
      </c>
      <c r="G30" s="758"/>
      <c r="H30" s="833"/>
      <c r="I30" s="833"/>
      <c r="J30" s="833"/>
      <c r="K30" s="834"/>
      <c r="L30" s="758"/>
      <c r="M30" s="756"/>
      <c r="N30" s="755"/>
      <c r="O30" s="755"/>
      <c r="P30" s="755"/>
      <c r="Q30" s="755"/>
      <c r="R30" s="755"/>
      <c r="S30" s="755"/>
      <c r="T30" s="756"/>
      <c r="U30" s="756"/>
      <c r="V30" s="760"/>
    </row>
    <row r="31" spans="1:26" ht="13">
      <c r="A31" s="721" t="s">
        <v>527</v>
      </c>
      <c r="B31" s="722"/>
      <c r="C31" s="835"/>
      <c r="D31" s="836" t="s">
        <v>82</v>
      </c>
      <c r="E31" s="744"/>
      <c r="F31" s="725" t="s">
        <v>83</v>
      </c>
      <c r="G31" s="837"/>
      <c r="H31" s="772" t="s">
        <v>84</v>
      </c>
      <c r="I31" s="838"/>
      <c r="J31" s="743" t="s">
        <v>85</v>
      </c>
      <c r="K31" s="743"/>
      <c r="L31" s="1070" t="s">
        <v>86</v>
      </c>
      <c r="M31" s="1071"/>
      <c r="N31" s="1071"/>
      <c r="O31" s="1071"/>
      <c r="P31" s="1071"/>
      <c r="Q31" s="1071"/>
      <c r="R31" s="1071"/>
      <c r="S31" s="1071"/>
      <c r="T31" s="1071"/>
      <c r="U31" s="1071"/>
      <c r="V31" s="1072"/>
    </row>
    <row r="32" spans="1:26" ht="13">
      <c r="A32" s="731" t="s">
        <v>528</v>
      </c>
      <c r="C32" s="839"/>
      <c r="D32" s="709" t="s">
        <v>88</v>
      </c>
      <c r="F32" s="1073"/>
      <c r="G32" s="1074"/>
      <c r="H32" s="731" t="s">
        <v>89</v>
      </c>
      <c r="I32" s="840"/>
      <c r="J32" s="746" t="s">
        <v>90</v>
      </c>
      <c r="K32" s="746"/>
      <c r="L32" s="741"/>
      <c r="V32" s="747"/>
    </row>
    <row r="33" spans="1:22">
      <c r="A33" s="731" t="s">
        <v>529</v>
      </c>
      <c r="C33" s="732"/>
      <c r="F33" s="1073"/>
      <c r="G33" s="1074"/>
      <c r="H33" s="731"/>
      <c r="I33" s="840"/>
      <c r="J33" s="746" t="s">
        <v>94</v>
      </c>
      <c r="K33" s="746"/>
      <c r="L33" s="741"/>
      <c r="V33" s="747"/>
    </row>
    <row r="34" spans="1:22">
      <c r="A34" s="754"/>
      <c r="B34" s="755"/>
      <c r="C34" s="841"/>
      <c r="D34" s="709" t="s">
        <v>95</v>
      </c>
      <c r="F34" s="842"/>
      <c r="G34" s="843"/>
      <c r="H34" s="731" t="s">
        <v>96</v>
      </c>
      <c r="I34" s="840"/>
      <c r="J34" s="746"/>
      <c r="K34" s="746"/>
      <c r="L34" s="741"/>
      <c r="V34" s="747"/>
    </row>
    <row r="35" spans="1:22" ht="13">
      <c r="A35" s="721" t="s">
        <v>97</v>
      </c>
      <c r="B35" s="744"/>
      <c r="C35" s="723"/>
      <c r="D35" s="709" t="s">
        <v>98</v>
      </c>
      <c r="F35" s="844" t="s">
        <v>99</v>
      </c>
      <c r="G35" s="845"/>
      <c r="H35" s="731" t="s">
        <v>89</v>
      </c>
      <c r="I35" s="840"/>
      <c r="J35" s="746" t="s">
        <v>100</v>
      </c>
      <c r="K35" s="746"/>
      <c r="L35" s="741"/>
      <c r="V35" s="747"/>
    </row>
    <row r="36" spans="1:22" ht="13">
      <c r="A36" s="731" t="s">
        <v>552</v>
      </c>
      <c r="C36" s="732"/>
      <c r="D36" s="709" t="s">
        <v>101</v>
      </c>
      <c r="F36" s="846"/>
      <c r="G36" s="847"/>
      <c r="H36" s="731" t="s">
        <v>102</v>
      </c>
      <c r="I36" s="840"/>
      <c r="J36" s="746" t="s">
        <v>530</v>
      </c>
      <c r="K36" s="746"/>
      <c r="L36" s="1075" t="s">
        <v>104</v>
      </c>
      <c r="M36" s="1076"/>
      <c r="N36" s="1076"/>
      <c r="O36" s="1076"/>
      <c r="P36" s="1076"/>
      <c r="Q36" s="1076"/>
      <c r="R36" s="1076"/>
      <c r="S36" s="1076"/>
      <c r="T36" s="1076"/>
      <c r="U36" s="1076"/>
      <c r="V36" s="1077"/>
    </row>
    <row r="37" spans="1:22">
      <c r="A37" s="754"/>
      <c r="B37" s="755"/>
      <c r="C37" s="756"/>
      <c r="D37" s="848"/>
      <c r="E37" s="755"/>
      <c r="F37" s="1046" t="s">
        <v>1097</v>
      </c>
      <c r="G37" s="1047"/>
      <c r="H37" s="1046" t="s">
        <v>1096</v>
      </c>
      <c r="I37" s="1047"/>
      <c r="J37" s="759" t="s">
        <v>105</v>
      </c>
      <c r="K37" s="759"/>
      <c r="L37" s="1062" t="s">
        <v>106</v>
      </c>
      <c r="M37" s="1063"/>
      <c r="N37" s="1063"/>
      <c r="O37" s="1063"/>
      <c r="P37" s="1063"/>
      <c r="Q37" s="1063"/>
      <c r="R37" s="1063"/>
      <c r="S37" s="1063"/>
      <c r="T37" s="1063"/>
      <c r="U37" s="1063"/>
      <c r="V37" s="1064"/>
    </row>
    <row r="43" spans="1:22" ht="23.25" customHeight="1">
      <c r="A43" s="849" t="s">
        <v>947</v>
      </c>
      <c r="B43" s="710"/>
      <c r="C43" s="849" t="s">
        <v>603</v>
      </c>
      <c r="D43" s="708"/>
      <c r="F43" s="849" t="s">
        <v>941</v>
      </c>
      <c r="H43" s="849" t="s">
        <v>603</v>
      </c>
    </row>
    <row r="44" spans="1:22" ht="20">
      <c r="A44" s="849" t="s">
        <v>948</v>
      </c>
      <c r="B44" s="710"/>
      <c r="C44" s="849" t="s">
        <v>952</v>
      </c>
      <c r="D44" s="708"/>
      <c r="F44" s="849" t="s">
        <v>942</v>
      </c>
      <c r="H44" s="849" t="s">
        <v>952</v>
      </c>
    </row>
    <row r="45" spans="1:22" ht="20">
      <c r="A45" s="849" t="s">
        <v>949</v>
      </c>
      <c r="B45" s="710"/>
      <c r="C45" s="849" t="s">
        <v>952</v>
      </c>
      <c r="D45" s="708"/>
      <c r="F45" s="849" t="s">
        <v>943</v>
      </c>
      <c r="H45" s="849" t="s">
        <v>603</v>
      </c>
    </row>
    <row r="46" spans="1:22" ht="17.75" customHeight="1">
      <c r="A46" s="849" t="s">
        <v>950</v>
      </c>
      <c r="B46" s="710"/>
      <c r="C46" s="849" t="s">
        <v>603</v>
      </c>
      <c r="D46" s="708"/>
      <c r="F46" s="849" t="s">
        <v>944</v>
      </c>
      <c r="H46" s="849" t="s">
        <v>603</v>
      </c>
    </row>
    <row r="47" spans="1:22" ht="17.75" customHeight="1">
      <c r="A47" s="849" t="s">
        <v>951</v>
      </c>
      <c r="B47" s="710"/>
      <c r="C47" s="849" t="s">
        <v>603</v>
      </c>
      <c r="D47" s="708"/>
      <c r="F47" s="849" t="s">
        <v>946</v>
      </c>
      <c r="H47" s="849" t="s">
        <v>603</v>
      </c>
    </row>
    <row r="48" spans="1:22" ht="17.75" customHeight="1">
      <c r="F48" s="849" t="s">
        <v>945</v>
      </c>
      <c r="H48" s="849" t="s">
        <v>603</v>
      </c>
    </row>
    <row r="49" ht="17.75" customHeight="1"/>
    <row r="50" ht="17.75" customHeight="1"/>
  </sheetData>
  <mergeCells count="10">
    <mergeCell ref="F37:G37"/>
    <mergeCell ref="H37:I37"/>
    <mergeCell ref="L37:V37"/>
    <mergeCell ref="Q1:T1"/>
    <mergeCell ref="N2:Q2"/>
    <mergeCell ref="B29:C30"/>
    <mergeCell ref="L31:V31"/>
    <mergeCell ref="F32:G32"/>
    <mergeCell ref="F33:G33"/>
    <mergeCell ref="L36:V36"/>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Z50"/>
  <sheetViews>
    <sheetView topLeftCell="A19" zoomScale="85" zoomScaleNormal="85" zoomScaleSheetLayoutView="115" workbookViewId="0">
      <selection activeCell="J19" sqref="J19"/>
    </sheetView>
  </sheetViews>
  <sheetFormatPr defaultColWidth="9.1796875" defaultRowHeight="12.5"/>
  <cols>
    <col min="1" max="1" width="9" style="708" customWidth="1"/>
    <col min="2" max="2" width="32.36328125" style="708" customWidth="1"/>
    <col min="3" max="3" width="14.81640625" style="708" bestFit="1" customWidth="1"/>
    <col min="4" max="4" width="9.81640625" style="709" customWidth="1"/>
    <col min="5" max="5" width="13.453125" style="708" customWidth="1"/>
    <col min="6" max="6" width="13.54296875" style="710" customWidth="1"/>
    <col min="7" max="7" width="15.81640625" style="710" customWidth="1"/>
    <col min="8" max="8" width="6.81640625" style="708" customWidth="1"/>
    <col min="9" max="9" width="13.453125" style="708" bestFit="1" customWidth="1"/>
    <col min="10" max="10" width="15.453125" style="708" customWidth="1"/>
    <col min="11" max="12" width="13.54296875" style="710" customWidth="1"/>
    <col min="13" max="13" width="0.1796875" style="708" customWidth="1"/>
    <col min="14" max="20" width="3.81640625" style="708" customWidth="1"/>
    <col min="21" max="21" width="0.1796875" style="708" customWidth="1"/>
    <col min="22" max="22" width="13.1796875" style="711" customWidth="1"/>
    <col min="23" max="23" width="7" style="708" customWidth="1"/>
    <col min="24" max="24" width="12.81640625" style="708" bestFit="1" customWidth="1"/>
    <col min="25" max="16384" width="9.1796875" style="708"/>
  </cols>
  <sheetData>
    <row r="1" spans="1:22" ht="13">
      <c r="A1" s="707"/>
      <c r="B1" s="707"/>
      <c r="Q1" s="1065"/>
      <c r="R1" s="1065"/>
      <c r="S1" s="1065"/>
      <c r="T1" s="1065"/>
    </row>
    <row r="2" spans="1:22" ht="20">
      <c r="N2" s="1078"/>
      <c r="O2" s="1078"/>
      <c r="P2" s="1078"/>
      <c r="Q2" s="1078"/>
      <c r="R2" s="712"/>
      <c r="S2" s="712"/>
      <c r="T2" s="712"/>
    </row>
    <row r="3" spans="1:22" ht="20">
      <c r="A3" s="713" t="s">
        <v>42</v>
      </c>
      <c r="B3" s="713"/>
      <c r="C3" s="713"/>
      <c r="D3" s="714"/>
      <c r="E3" s="713"/>
      <c r="F3" s="715"/>
      <c r="G3" s="715"/>
      <c r="H3" s="713"/>
      <c r="I3" s="713"/>
      <c r="J3" s="713"/>
      <c r="K3" s="715"/>
      <c r="L3" s="715"/>
      <c r="M3" s="713"/>
      <c r="N3" s="713"/>
      <c r="O3" s="713"/>
      <c r="P3" s="713"/>
      <c r="Q3" s="713"/>
      <c r="R3" s="713"/>
      <c r="S3" s="713"/>
      <c r="T3" s="713"/>
      <c r="U3" s="713"/>
      <c r="V3" s="716"/>
    </row>
    <row r="4" spans="1:22" ht="3.75" customHeight="1"/>
    <row r="5" spans="1:22">
      <c r="A5" s="708" t="s">
        <v>503</v>
      </c>
      <c r="H5" s="717" t="s">
        <v>44</v>
      </c>
      <c r="I5" s="718">
        <f ca="1">TODAY()</f>
        <v>44823</v>
      </c>
      <c r="J5" s="718"/>
      <c r="K5" s="719"/>
      <c r="L5" s="720"/>
      <c r="M5" s="717"/>
      <c r="N5" s="717"/>
      <c r="O5" s="717"/>
      <c r="P5" s="717"/>
      <c r="Q5" s="717"/>
      <c r="R5" s="717"/>
      <c r="S5" s="717"/>
      <c r="T5" s="717"/>
      <c r="U5" s="717"/>
    </row>
    <row r="6" spans="1:22" ht="13">
      <c r="A6" s="721" t="s">
        <v>45</v>
      </c>
      <c r="B6" s="722"/>
      <c r="C6" s="723"/>
      <c r="D6" s="724"/>
      <c r="E6" s="722"/>
      <c r="F6" s="725" t="s">
        <v>46</v>
      </c>
      <c r="G6" s="726"/>
      <c r="H6" s="727" t="s">
        <v>47</v>
      </c>
      <c r="I6" s="728"/>
      <c r="J6" s="729"/>
      <c r="K6" s="725" t="s">
        <v>48</v>
      </c>
      <c r="L6" s="726"/>
      <c r="M6" s="729"/>
      <c r="N6" s="729"/>
      <c r="O6" s="721"/>
      <c r="P6" s="729"/>
      <c r="Q6" s="729"/>
      <c r="R6" s="729"/>
      <c r="S6" s="729"/>
      <c r="T6" s="722"/>
      <c r="U6" s="722"/>
      <c r="V6" s="730"/>
    </row>
    <row r="7" spans="1:22" ht="13">
      <c r="A7" s="731" t="s">
        <v>544</v>
      </c>
      <c r="C7" s="732"/>
      <c r="D7" s="733" t="s">
        <v>49</v>
      </c>
      <c r="E7" s="734"/>
      <c r="F7" s="735" t="s">
        <v>50</v>
      </c>
      <c r="G7" s="736"/>
      <c r="H7" s="737" t="s">
        <v>51</v>
      </c>
      <c r="I7" s="738"/>
      <c r="J7" s="734"/>
      <c r="K7" s="735" t="s">
        <v>52</v>
      </c>
      <c r="L7" s="736"/>
      <c r="M7" s="734"/>
      <c r="N7" s="734"/>
      <c r="O7" s="737" t="s">
        <v>53</v>
      </c>
      <c r="P7" s="734"/>
      <c r="Q7" s="734"/>
      <c r="R7" s="734"/>
      <c r="S7" s="734"/>
      <c r="T7" s="734"/>
      <c r="U7" s="734"/>
      <c r="V7" s="739"/>
    </row>
    <row r="8" spans="1:22">
      <c r="A8" s="731" t="s">
        <v>545</v>
      </c>
      <c r="C8" s="732"/>
      <c r="D8" s="740"/>
      <c r="F8" s="741"/>
      <c r="G8" s="742"/>
      <c r="H8" s="731"/>
      <c r="J8" s="723"/>
      <c r="K8" s="741"/>
      <c r="L8" s="743"/>
      <c r="N8" s="723"/>
      <c r="T8" s="744"/>
      <c r="U8" s="744"/>
      <c r="V8" s="745"/>
    </row>
    <row r="9" spans="1:22">
      <c r="A9" s="731" t="s">
        <v>546</v>
      </c>
      <c r="C9" s="732"/>
      <c r="D9" s="740" t="s">
        <v>54</v>
      </c>
      <c r="F9" s="741" t="s">
        <v>55</v>
      </c>
      <c r="G9" s="742"/>
      <c r="H9" s="731" t="s">
        <v>56</v>
      </c>
      <c r="J9" s="732"/>
      <c r="K9" s="741" t="s">
        <v>547</v>
      </c>
      <c r="L9" s="746"/>
      <c r="N9" s="732"/>
      <c r="O9" s="708" t="s">
        <v>58</v>
      </c>
      <c r="V9" s="747"/>
    </row>
    <row r="10" spans="1:22" ht="13">
      <c r="A10" s="731" t="s">
        <v>548</v>
      </c>
      <c r="C10" s="748" t="s">
        <v>549</v>
      </c>
      <c r="D10" s="740" t="s">
        <v>59</v>
      </c>
      <c r="F10" s="741"/>
      <c r="G10" s="742"/>
      <c r="H10" s="931"/>
      <c r="I10" s="932"/>
      <c r="J10" s="751"/>
      <c r="K10" s="741"/>
      <c r="L10" s="746"/>
      <c r="N10" s="732"/>
      <c r="V10" s="747"/>
    </row>
    <row r="11" spans="1:22" ht="13">
      <c r="A11" s="731" t="s">
        <v>550</v>
      </c>
      <c r="C11" s="732"/>
      <c r="D11" s="752"/>
      <c r="E11" s="753"/>
      <c r="F11" s="741" t="s">
        <v>60</v>
      </c>
      <c r="G11" s="742"/>
      <c r="H11" s="731" t="s">
        <v>61</v>
      </c>
      <c r="J11" s="732"/>
      <c r="K11" s="741" t="s">
        <v>551</v>
      </c>
      <c r="L11" s="746"/>
      <c r="N11" s="732"/>
      <c r="O11" s="708" t="s">
        <v>63</v>
      </c>
      <c r="V11" s="747"/>
    </row>
    <row r="12" spans="1:22">
      <c r="A12" s="754" t="s">
        <v>64</v>
      </c>
      <c r="C12" s="732"/>
      <c r="D12" s="740" t="s">
        <v>65</v>
      </c>
      <c r="F12" s="741"/>
      <c r="G12" s="742"/>
      <c r="H12" s="731"/>
      <c r="J12" s="732"/>
      <c r="K12" s="741"/>
      <c r="L12" s="746"/>
      <c r="N12" s="732"/>
      <c r="V12" s="747"/>
    </row>
    <row r="13" spans="1:22">
      <c r="A13" s="754"/>
      <c r="B13" s="755"/>
      <c r="C13" s="756"/>
      <c r="D13" s="740" t="s">
        <v>66</v>
      </c>
      <c r="F13" s="757"/>
      <c r="G13" s="758"/>
      <c r="H13" s="754"/>
      <c r="I13" s="755"/>
      <c r="J13" s="756"/>
      <c r="K13" s="757"/>
      <c r="L13" s="759"/>
      <c r="M13" s="755"/>
      <c r="N13" s="756"/>
      <c r="O13" s="755"/>
      <c r="P13" s="755"/>
      <c r="Q13" s="755"/>
      <c r="R13" s="755"/>
      <c r="S13" s="755"/>
      <c r="T13" s="755"/>
      <c r="U13" s="755"/>
      <c r="V13" s="760"/>
    </row>
    <row r="14" spans="1:22">
      <c r="A14" s="761" t="s">
        <v>505</v>
      </c>
      <c r="B14" s="762" t="s">
        <v>506</v>
      </c>
      <c r="C14" s="762"/>
      <c r="D14" s="763" t="s">
        <v>507</v>
      </c>
      <c r="E14" s="764" t="s">
        <v>508</v>
      </c>
      <c r="F14" s="765" t="s">
        <v>509</v>
      </c>
      <c r="G14" s="765" t="s">
        <v>72</v>
      </c>
      <c r="H14" s="766" t="s">
        <v>510</v>
      </c>
      <c r="I14" s="766" t="s">
        <v>511</v>
      </c>
      <c r="J14" s="767" t="s">
        <v>512</v>
      </c>
      <c r="K14" s="768" t="s">
        <v>513</v>
      </c>
      <c r="L14" s="768" t="s">
        <v>514</v>
      </c>
      <c r="M14" s="769"/>
      <c r="N14" s="769" t="s">
        <v>515</v>
      </c>
      <c r="O14" s="761"/>
      <c r="P14" s="761"/>
      <c r="Q14" s="761"/>
      <c r="R14" s="761"/>
      <c r="S14" s="761"/>
      <c r="T14" s="761"/>
      <c r="U14" s="761"/>
      <c r="V14" s="770" t="s">
        <v>516</v>
      </c>
    </row>
    <row r="15" spans="1:22">
      <c r="A15" s="771"/>
      <c r="B15" s="772"/>
      <c r="C15" s="723"/>
      <c r="D15" s="773" t="s">
        <v>517</v>
      </c>
      <c r="E15" s="774" t="s">
        <v>520</v>
      </c>
      <c r="F15" s="775" t="s">
        <v>521</v>
      </c>
      <c r="G15" s="775" t="s">
        <v>521</v>
      </c>
      <c r="H15" s="764"/>
      <c r="I15" s="764"/>
      <c r="J15" s="764"/>
      <c r="K15" s="775" t="s">
        <v>522</v>
      </c>
      <c r="L15" s="776" t="s">
        <v>522</v>
      </c>
      <c r="M15" s="777"/>
      <c r="N15" s="778" t="s">
        <v>523</v>
      </c>
      <c r="O15" s="779"/>
      <c r="P15" s="779"/>
      <c r="Q15" s="779"/>
      <c r="R15" s="779"/>
      <c r="S15" s="779"/>
      <c r="T15" s="780"/>
      <c r="U15" s="780"/>
      <c r="V15" s="781" t="s">
        <v>76</v>
      </c>
    </row>
    <row r="16" spans="1:22" ht="14">
      <c r="A16" s="782"/>
      <c r="B16" s="783" t="s">
        <v>524</v>
      </c>
      <c r="C16" s="784"/>
      <c r="D16" s="785"/>
      <c r="E16" s="782"/>
      <c r="F16" s="786"/>
      <c r="G16" s="786"/>
      <c r="H16" s="782"/>
      <c r="I16" s="782"/>
      <c r="J16" s="782"/>
      <c r="K16" s="786"/>
      <c r="L16" s="787"/>
      <c r="M16" s="788"/>
      <c r="N16" s="789"/>
      <c r="O16" s="789"/>
      <c r="P16" s="789"/>
      <c r="Q16" s="789"/>
      <c r="R16" s="789"/>
      <c r="S16" s="789"/>
      <c r="T16" s="788"/>
      <c r="U16" s="788"/>
      <c r="V16" s="790"/>
    </row>
    <row r="17" spans="1:26" ht="16.5">
      <c r="A17" s="782"/>
      <c r="B17" s="876"/>
      <c r="C17" s="789"/>
      <c r="D17" s="785"/>
      <c r="E17" s="782"/>
      <c r="F17" s="786"/>
      <c r="G17" s="786"/>
      <c r="H17" s="792"/>
      <c r="I17" s="792"/>
      <c r="J17" s="622"/>
      <c r="K17" s="793"/>
      <c r="L17" s="794"/>
      <c r="M17" s="795"/>
      <c r="N17" s="796"/>
      <c r="O17" s="796"/>
      <c r="P17" s="796"/>
      <c r="Q17" s="796"/>
      <c r="R17" s="796"/>
      <c r="S17" s="796"/>
      <c r="T17" s="795"/>
      <c r="U17" s="795"/>
      <c r="V17" s="797"/>
    </row>
    <row r="18" spans="1:26" s="814" customFormat="1" ht="20" customHeight="1">
      <c r="A18" s="920"/>
      <c r="B18" s="906" t="s">
        <v>1070</v>
      </c>
      <c r="C18" s="800" t="str">
        <f>IF(D18="","",VLOOKUP(B18,Data!$B$5:$L$439,2,FALSE))</f>
        <v/>
      </c>
      <c r="D18" s="875"/>
      <c r="E18" s="924"/>
      <c r="F18" s="803" t="str">
        <f>IF(D18="","",VLOOKUP(B18,Data!$B$5:$L$439,11,FALSE))</f>
        <v/>
      </c>
      <c r="G18" s="804" t="str">
        <f t="shared" ref="G18:G27" si="0">IF(D18&gt;0,D18*F18,"-")</f>
        <v>-</v>
      </c>
      <c r="H18" s="805" t="str">
        <f>IF(D18="","",VLOOKUP(B18,Data!$B$5:$D$439,3,FALSE))</f>
        <v/>
      </c>
      <c r="I18" s="806" t="str">
        <f>IF(D18="","",VLOOKUP(B18,Data!$B$5:$M$439,12,FALSE))</f>
        <v/>
      </c>
      <c r="J18" s="807"/>
      <c r="K18" s="808" t="str">
        <f>IF(D18="","",VLOOKUP(B18,Data!$B$5:$E$439,4,FALSE)*D18)</f>
        <v/>
      </c>
      <c r="L18" s="809" t="str">
        <f>IF(D18="","",VLOOKUP(B18,Data!$B$5:$F$439,5,FALSE)*D18)</f>
        <v/>
      </c>
      <c r="M18" s="804"/>
      <c r="N18" s="810"/>
      <c r="O18" s="811"/>
      <c r="P18" s="812"/>
      <c r="Q18" s="812"/>
      <c r="R18" s="811"/>
      <c r="S18" s="811"/>
      <c r="T18" s="811"/>
      <c r="U18" s="813" t="str">
        <f>IF(D18="","",VLOOKUP(B18,Data!$B$5:$J$439,9,FALSE)*D18)</f>
        <v/>
      </c>
      <c r="V18" s="813" t="str">
        <f>IF(D18="","",VLOOKUP(B18,Data!$B$5:$J$439,9,FALSE)*D18)</f>
        <v/>
      </c>
      <c r="W18" s="708"/>
      <c r="X18" s="708"/>
      <c r="Y18" s="708"/>
      <c r="Z18" s="708"/>
    </row>
    <row r="19" spans="1:26" s="814" customFormat="1" ht="20" customHeight="1">
      <c r="A19" s="920">
        <v>1</v>
      </c>
      <c r="B19" s="878" t="s">
        <v>258</v>
      </c>
      <c r="C19" s="800" t="e">
        <f>IF(D19="","",VLOOKUP(B19,Data!$B$5:$L$439,2,FALSE))</f>
        <v>#N/A</v>
      </c>
      <c r="D19" s="875">
        <v>1</v>
      </c>
      <c r="E19" s="924" t="s">
        <v>999</v>
      </c>
      <c r="F19" s="803" t="e">
        <f>IF(D19="","",VLOOKUP(B19,Data!$B$5:$L$439,11,FALSE))</f>
        <v>#N/A</v>
      </c>
      <c r="G19" s="804" t="e">
        <f t="shared" si="0"/>
        <v>#N/A</v>
      </c>
      <c r="H19" s="805" t="e">
        <f>IF(D19="","",VLOOKUP(B19,Data!$B$5:$D$439,3,FALSE))</f>
        <v>#N/A</v>
      </c>
      <c r="I19" s="806" t="e">
        <f>IF(D19="","",VLOOKUP(B19,Data!$B$5:$M$439,12,FALSE))</f>
        <v>#N/A</v>
      </c>
      <c r="J19" s="807" t="s">
        <v>1091</v>
      </c>
      <c r="K19" s="808" t="e">
        <f>IF(D19="","",VLOOKUP(B19,Data!$B$5:$E$439,4,FALSE)*D19)</f>
        <v>#N/A</v>
      </c>
      <c r="L19" s="809" t="e">
        <f>IF(D19="","",VLOOKUP(B19,Data!$B$5:$F$439,5,FALSE)*D19)</f>
        <v>#N/A</v>
      </c>
      <c r="M19" s="804"/>
      <c r="N19" s="810"/>
      <c r="O19" s="811"/>
      <c r="P19" s="812"/>
      <c r="Q19" s="812"/>
      <c r="R19" s="811"/>
      <c r="S19" s="811"/>
      <c r="T19" s="811"/>
      <c r="U19" s="813" t="e">
        <f>IF(D19="","",VLOOKUP(B19,Data!$B$5:$J$439,9,FALSE)*D19)</f>
        <v>#N/A</v>
      </c>
      <c r="V19" s="813" t="e">
        <f>IF(D19="","",VLOOKUP(B19,Data!$B$5:$J$439,9,FALSE)*D19)</f>
        <v>#N/A</v>
      </c>
      <c r="W19" s="708"/>
      <c r="X19" s="708"/>
      <c r="Y19" s="708"/>
      <c r="Z19" s="708"/>
    </row>
    <row r="20" spans="1:26" s="917" customFormat="1" ht="20" customHeight="1">
      <c r="A20" s="920">
        <v>2</v>
      </c>
      <c r="B20" s="878" t="s">
        <v>495</v>
      </c>
      <c r="C20" s="800" t="e">
        <f>IF(D20="","",VLOOKUP(B20,Data!$B$5:$L$439,2,FALSE))</f>
        <v>#N/A</v>
      </c>
      <c r="D20" s="875">
        <v>2</v>
      </c>
      <c r="E20" s="924"/>
      <c r="F20" s="803" t="e">
        <f>IF(D20="","",VLOOKUP(B20,Data!$B$5:$L$439,11,FALSE))</f>
        <v>#N/A</v>
      </c>
      <c r="G20" s="804" t="e">
        <f t="shared" si="0"/>
        <v>#N/A</v>
      </c>
      <c r="H20" s="805" t="e">
        <f>IF(D20="","",VLOOKUP(B20,Data!$B$5:$D$439,3,FALSE))</f>
        <v>#N/A</v>
      </c>
      <c r="I20" s="806" t="e">
        <f>IF(D20="","",VLOOKUP(B20,Data!$B$5:$M$439,12,FALSE))</f>
        <v>#N/A</v>
      </c>
      <c r="J20" s="807" t="s">
        <v>1091</v>
      </c>
      <c r="K20" s="808" t="e">
        <f>IF(D20="","",VLOOKUP(B20,Data!$B$5:$E$439,4,FALSE)*D20)</f>
        <v>#N/A</v>
      </c>
      <c r="L20" s="809" t="e">
        <f>IF(D20="","",VLOOKUP(B20,Data!$B$5:$F$439,5,FALSE)*D20)</f>
        <v>#N/A</v>
      </c>
      <c r="M20" s="804"/>
      <c r="N20" s="810"/>
      <c r="O20" s="811"/>
      <c r="P20" s="812"/>
      <c r="Q20" s="812"/>
      <c r="R20" s="811"/>
      <c r="S20" s="811"/>
      <c r="T20" s="811"/>
      <c r="U20" s="813" t="e">
        <f>IF(D20="","",VLOOKUP(B20,Data!$B$5:$J$439,9,FALSE)*D20)</f>
        <v>#N/A</v>
      </c>
      <c r="V20" s="813" t="e">
        <f>IF(D20="","",VLOOKUP(B20,Data!$B$5:$J$439,9,FALSE)*D20)</f>
        <v>#N/A</v>
      </c>
      <c r="W20" s="916"/>
      <c r="X20" s="916"/>
      <c r="Y20" s="916"/>
      <c r="Z20" s="916"/>
    </row>
    <row r="21" spans="1:26" s="917" customFormat="1" ht="20" customHeight="1">
      <c r="A21" s="920">
        <v>3</v>
      </c>
      <c r="B21" s="878" t="s">
        <v>398</v>
      </c>
      <c r="C21" s="800" t="str">
        <f>IF(D21="","",VLOOKUP(B21,Data!$B$5:$L$439,2,FALSE))</f>
        <v>VFV5580</v>
      </c>
      <c r="D21" s="875">
        <v>1</v>
      </c>
      <c r="E21" s="924" t="s">
        <v>1011</v>
      </c>
      <c r="F21" s="803">
        <f>IF(D21="","",VLOOKUP(B21,Data!$B$5:$L$439,11,FALSE))</f>
        <v>4347.66</v>
      </c>
      <c r="G21" s="804">
        <f t="shared" si="0"/>
        <v>4347.66</v>
      </c>
      <c r="H21" s="805" t="str">
        <f>IF(D21="","",VLOOKUP(B21,Data!$B$5:$D$439,3,FALSE))</f>
        <v>C/T</v>
      </c>
      <c r="I21" s="806" t="str">
        <f>IF(D21="","",VLOOKUP(B21,Data!$B$5:$M$439,12,FALSE))</f>
        <v>Indonesia</v>
      </c>
      <c r="J21" s="807" t="s">
        <v>1091</v>
      </c>
      <c r="K21" s="808">
        <f>IF(D21="","",VLOOKUP(B21,Data!$B$5:$E$439,4,FALSE)*D21)</f>
        <v>318</v>
      </c>
      <c r="L21" s="809">
        <f>IF(D21="","",VLOOKUP(B21,Data!$B$5:$F$439,5,FALSE)*D21)</f>
        <v>282</v>
      </c>
      <c r="M21" s="804"/>
      <c r="N21" s="810"/>
      <c r="O21" s="811"/>
      <c r="P21" s="812"/>
      <c r="Q21" s="812"/>
      <c r="R21" s="811"/>
      <c r="S21" s="811"/>
      <c r="T21" s="811"/>
      <c r="U21" s="813">
        <f>IF(D21="","",VLOOKUP(B21,Data!$B$5:$J$439,9,FALSE)*D21)</f>
        <v>1.806</v>
      </c>
      <c r="V21" s="813">
        <f>IF(D21="","",VLOOKUP(B21,Data!$B$5:$J$439,9,FALSE)*D21)</f>
        <v>1.806</v>
      </c>
      <c r="W21" s="916"/>
      <c r="X21" s="916"/>
      <c r="Y21" s="916"/>
      <c r="Z21" s="916"/>
    </row>
    <row r="22" spans="1:26" s="917" customFormat="1" ht="20" customHeight="1">
      <c r="A22" s="920">
        <v>4</v>
      </c>
      <c r="B22" s="878" t="s">
        <v>499</v>
      </c>
      <c r="C22" s="800" t="e">
        <f>IF(D22="","",VLOOKUP(B22,Data!$B$5:$L$439,2,FALSE))</f>
        <v>#N/A</v>
      </c>
      <c r="D22" s="875">
        <v>1</v>
      </c>
      <c r="E22" s="816"/>
      <c r="F22" s="803" t="e">
        <f>IF(D22="","",VLOOKUP(B22,Data!$B$5:$L$439,11,FALSE))</f>
        <v>#N/A</v>
      </c>
      <c r="G22" s="804" t="e">
        <f t="shared" si="0"/>
        <v>#N/A</v>
      </c>
      <c r="H22" s="805" t="e">
        <f>IF(D22="","",VLOOKUP(B22,Data!$B$5:$D$439,3,FALSE))</f>
        <v>#N/A</v>
      </c>
      <c r="I22" s="806" t="e">
        <f>IF(D22="","",VLOOKUP(B22,Data!$B$5:$M$439,12,FALSE))</f>
        <v>#N/A</v>
      </c>
      <c r="J22" s="807" t="s">
        <v>1091</v>
      </c>
      <c r="K22" s="808" t="e">
        <f>IF(D22="","",VLOOKUP(B22,Data!$B$5:$E$439,4,FALSE)*D22)</f>
        <v>#N/A</v>
      </c>
      <c r="L22" s="809" t="e">
        <f>IF(D22="","",VLOOKUP(B22,Data!$B$5:$F$439,5,FALSE)*D22)</f>
        <v>#N/A</v>
      </c>
      <c r="M22" s="804"/>
      <c r="N22" s="810"/>
      <c r="O22" s="811"/>
      <c r="P22" s="812"/>
      <c r="Q22" s="812"/>
      <c r="R22" s="811"/>
      <c r="S22" s="811"/>
      <c r="T22" s="811"/>
      <c r="U22" s="813" t="e">
        <f>IF(D22="","",VLOOKUP(B22,Data!$B$5:$J$439,9,FALSE)*D22)</f>
        <v>#N/A</v>
      </c>
      <c r="V22" s="813" t="e">
        <f>IF(D22="","",VLOOKUP(B22,Data!$B$5:$J$439,9,FALSE)*D22)</f>
        <v>#N/A</v>
      </c>
      <c r="W22" s="916"/>
      <c r="X22" s="916"/>
      <c r="Y22" s="916"/>
      <c r="Z22" s="916"/>
    </row>
    <row r="23" spans="1:26" s="814" customFormat="1" ht="20" customHeight="1">
      <c r="A23" s="920"/>
      <c r="B23" s="906" t="s">
        <v>1090</v>
      </c>
      <c r="C23" s="800" t="str">
        <f>IF(D23="","",VLOOKUP(B23,Data!$B$5:$L$439,2,FALSE))</f>
        <v/>
      </c>
      <c r="D23" s="875"/>
      <c r="E23" s="816" t="s">
        <v>1100</v>
      </c>
      <c r="F23" s="803" t="str">
        <f>IF(D23="","",VLOOKUP(B23,Data!$B$5:$L$439,11,FALSE))</f>
        <v/>
      </c>
      <c r="G23" s="804" t="str">
        <f t="shared" si="0"/>
        <v>-</v>
      </c>
      <c r="H23" s="805" t="str">
        <f>IF(D23="","",VLOOKUP(B23,Data!$B$5:$D$439,3,FALSE))</f>
        <v/>
      </c>
      <c r="I23" s="806" t="str">
        <f>IF(D23="","",VLOOKUP(B23,Data!$B$5:$M$439,12,FALSE))</f>
        <v/>
      </c>
      <c r="J23" s="807"/>
      <c r="K23" s="808" t="str">
        <f>IF(D23="","",VLOOKUP(B23,Data!$B$5:$E$439,4,FALSE)*D23)</f>
        <v/>
      </c>
      <c r="L23" s="809" t="str">
        <f>IF(D23="","",VLOOKUP(B23,Data!$B$5:$F$439,5,FALSE)*D23)</f>
        <v/>
      </c>
      <c r="M23" s="804"/>
      <c r="N23" s="810"/>
      <c r="O23" s="811"/>
      <c r="P23" s="812"/>
      <c r="Q23" s="812"/>
      <c r="R23" s="811"/>
      <c r="S23" s="811"/>
      <c r="T23" s="811"/>
      <c r="U23" s="813" t="str">
        <f>IF(D23="","",VLOOKUP(B23,Data!$B$5:$J$439,9,FALSE)*D23)</f>
        <v/>
      </c>
      <c r="V23" s="813" t="str">
        <f>IF(D23="","",VLOOKUP(B23,Data!$B$5:$J$439,9,FALSE)*D23)</f>
        <v/>
      </c>
      <c r="W23" s="708"/>
      <c r="X23" s="708"/>
      <c r="Y23" s="708"/>
      <c r="Z23" s="708"/>
    </row>
    <row r="24" spans="1:26" s="917" customFormat="1" ht="20" customHeight="1">
      <c r="A24" s="920">
        <v>5</v>
      </c>
      <c r="B24" s="878" t="s">
        <v>660</v>
      </c>
      <c r="C24" s="800" t="str">
        <f>IF(D24="","",VLOOKUP(B24,Data!$B$5:$L$439,2,FALSE))</f>
        <v>VAN1280</v>
      </c>
      <c r="D24" s="875">
        <v>1</v>
      </c>
      <c r="E24" s="816"/>
      <c r="F24" s="803">
        <f>IF(D24="","",VLOOKUP(B24,Data!$B$5:$L$439,11,FALSE))</f>
        <v>2162.66</v>
      </c>
      <c r="G24" s="804">
        <f t="shared" si="0"/>
        <v>2162.66</v>
      </c>
      <c r="H24" s="805" t="str">
        <f>IF(D24="","",VLOOKUP(B24,Data!$B$5:$D$439,3,FALSE))</f>
        <v>C/T</v>
      </c>
      <c r="I24" s="806" t="str">
        <f>IF(D24="","",VLOOKUP(B24,Data!$B$5:$M$439,12,FALSE))</f>
        <v>Indonesia</v>
      </c>
      <c r="J24" s="807" t="s">
        <v>1091</v>
      </c>
      <c r="K24" s="808">
        <f>IF(D24="","",VLOOKUP(B24,Data!$B$5:$E$439,4,FALSE)*D24)</f>
        <v>262</v>
      </c>
      <c r="L24" s="809">
        <f>IF(D24="","",VLOOKUP(B24,Data!$B$5:$F$439,5,FALSE)*D24)</f>
        <v>237</v>
      </c>
      <c r="M24" s="804"/>
      <c r="N24" s="810"/>
      <c r="O24" s="811"/>
      <c r="P24" s="812"/>
      <c r="Q24" s="812"/>
      <c r="R24" s="811"/>
      <c r="S24" s="811"/>
      <c r="T24" s="811"/>
      <c r="U24" s="813">
        <f>IF(D24="","",VLOOKUP(B24,Data!$B$5:$J$439,9,FALSE)*D24)</f>
        <v>1.488</v>
      </c>
      <c r="V24" s="813">
        <f>IF(D24="","",VLOOKUP(B24,Data!$B$5:$J$439,9,FALSE)*D24)</f>
        <v>1.488</v>
      </c>
      <c r="W24" s="916"/>
      <c r="X24" s="916"/>
      <c r="Y24" s="916"/>
      <c r="Z24" s="916"/>
    </row>
    <row r="25" spans="1:26" s="917" customFormat="1" ht="20" customHeight="1">
      <c r="A25" s="920">
        <v>6</v>
      </c>
      <c r="B25" s="878" t="s">
        <v>661</v>
      </c>
      <c r="C25" s="800" t="str">
        <f>IF(D25="","",VLOOKUP(B25,Data!$B$5:$L$439,2,FALSE))</f>
        <v>VAN1290</v>
      </c>
      <c r="D25" s="875">
        <v>24</v>
      </c>
      <c r="E25" s="816"/>
      <c r="F25" s="803">
        <f>IF(D25="","",VLOOKUP(B25,Data!$B$5:$L$439,11,FALSE))</f>
        <v>2162.66</v>
      </c>
      <c r="G25" s="804">
        <f t="shared" si="0"/>
        <v>51903.839999999997</v>
      </c>
      <c r="H25" s="805" t="str">
        <f>IF(D25="","",VLOOKUP(B25,Data!$B$5:$D$439,3,FALSE))</f>
        <v>C/T</v>
      </c>
      <c r="I25" s="806" t="str">
        <f>IF(D25="","",VLOOKUP(B25,Data!$B$5:$M$439,12,FALSE))</f>
        <v>Indonesia</v>
      </c>
      <c r="J25" s="807" t="s">
        <v>1091</v>
      </c>
      <c r="K25" s="808">
        <f>IF(D25="","",VLOOKUP(B25,Data!$B$5:$E$439,4,FALSE)*D25)</f>
        <v>6288</v>
      </c>
      <c r="L25" s="809">
        <f>IF(D25="","",VLOOKUP(B25,Data!$B$5:$F$439,5,FALSE)*D25)</f>
        <v>5688</v>
      </c>
      <c r="M25" s="804"/>
      <c r="N25" s="810"/>
      <c r="O25" s="811"/>
      <c r="P25" s="812"/>
      <c r="Q25" s="812"/>
      <c r="R25" s="811"/>
      <c r="S25" s="811"/>
      <c r="T25" s="811"/>
      <c r="U25" s="813">
        <f>IF(D25="","",VLOOKUP(B25,Data!$B$5:$J$439,9,FALSE)*D25)</f>
        <v>35.712000000000003</v>
      </c>
      <c r="V25" s="813">
        <f>IF(D25="","",VLOOKUP(B25,Data!$B$5:$J$439,9,FALSE)*D25)</f>
        <v>35.712000000000003</v>
      </c>
      <c r="W25" s="916"/>
      <c r="X25" s="916"/>
      <c r="Y25" s="916"/>
      <c r="Z25" s="916"/>
    </row>
    <row r="26" spans="1:26" s="917" customFormat="1" ht="20" customHeight="1">
      <c r="A26" s="920">
        <v>7</v>
      </c>
      <c r="B26" s="878" t="s">
        <v>749</v>
      </c>
      <c r="C26" s="800" t="str">
        <f>IF(D26="","",VLOOKUP(B26,Data!$B$5:$L$439,2,FALSE))</f>
        <v>VAR8160</v>
      </c>
      <c r="D26" s="875">
        <v>1</v>
      </c>
      <c r="E26" s="915"/>
      <c r="F26" s="803">
        <f>IF(D26="","",VLOOKUP(B26,Data!$B$5:$L$439,11,FALSE))</f>
        <v>2438.41</v>
      </c>
      <c r="G26" s="804">
        <f t="shared" si="0"/>
        <v>2438.41</v>
      </c>
      <c r="H26" s="805" t="str">
        <f>IF(D26="","",VLOOKUP(B26,Data!$B$5:$D$439,3,FALSE))</f>
        <v>C/T</v>
      </c>
      <c r="I26" s="806" t="str">
        <f>IF(D26="","",VLOOKUP(B26,Data!$B$5:$M$439,12,FALSE))</f>
        <v>Indonesia</v>
      </c>
      <c r="J26" s="807" t="s">
        <v>1091</v>
      </c>
      <c r="K26" s="808">
        <f>IF(D26="","",VLOOKUP(B26,Data!$B$5:$E$439,4,FALSE)*D26)</f>
        <v>254</v>
      </c>
      <c r="L26" s="809">
        <f>IF(D26="","",VLOOKUP(B26,Data!$B$5:$F$439,5,FALSE)*D26)</f>
        <v>229</v>
      </c>
      <c r="M26" s="804"/>
      <c r="N26" s="810"/>
      <c r="O26" s="811"/>
      <c r="P26" s="812"/>
      <c r="Q26" s="812"/>
      <c r="R26" s="811"/>
      <c r="S26" s="811"/>
      <c r="T26" s="811"/>
      <c r="U26" s="813">
        <f>IF(D26="","",VLOOKUP(B26,Data!$B$5:$J$439,9,FALSE)*D26)</f>
        <v>1.484</v>
      </c>
      <c r="V26" s="813">
        <f>IF(D26="","",VLOOKUP(B26,Data!$B$5:$J$439,9,FALSE)*D26)</f>
        <v>1.484</v>
      </c>
      <c r="W26" s="916"/>
      <c r="X26" s="916"/>
      <c r="Y26" s="916"/>
      <c r="Z26" s="916"/>
    </row>
    <row r="27" spans="1:26" s="917" customFormat="1" ht="20" customHeight="1">
      <c r="A27" s="909"/>
      <c r="B27" s="878"/>
      <c r="C27" s="800" t="str">
        <f>IF(D27="","",VLOOKUP(B27,Data!$B$5:$L$439,2,FALSE))</f>
        <v/>
      </c>
      <c r="D27" s="875"/>
      <c r="E27" s="915"/>
      <c r="F27" s="803" t="str">
        <f>IF(D27="","",VLOOKUP(B27,Data!$B$5:$L$439,11,FALSE))</f>
        <v/>
      </c>
      <c r="G27" s="804" t="str">
        <f t="shared" si="0"/>
        <v>-</v>
      </c>
      <c r="H27" s="805" t="str">
        <f>IF(D27="","",VLOOKUP(B27,Data!$B$5:$D$439,3,FALSE))</f>
        <v/>
      </c>
      <c r="I27" s="806" t="str">
        <f>IF(D27="","",VLOOKUP(B27,Data!$B$5:$M$439,12,FALSE))</f>
        <v/>
      </c>
      <c r="J27" s="807"/>
      <c r="K27" s="808" t="str">
        <f>IF(D27="","",VLOOKUP(B27,Data!$B$5:$E$439,4,FALSE)*D27)</f>
        <v/>
      </c>
      <c r="L27" s="809" t="str">
        <f>IF(D27="","",VLOOKUP(B27,Data!$B$5:$F$439,5,FALSE)*D27)</f>
        <v/>
      </c>
      <c r="M27" s="804"/>
      <c r="N27" s="810"/>
      <c r="O27" s="811"/>
      <c r="P27" s="812"/>
      <c r="Q27" s="812"/>
      <c r="R27" s="811"/>
      <c r="S27" s="811"/>
      <c r="T27" s="811"/>
      <c r="U27" s="813" t="str">
        <f>IF(D27="","",VLOOKUP(B27,Data!$B$5:$J$439,9,FALSE)*D27)</f>
        <v/>
      </c>
      <c r="V27" s="813" t="str">
        <f>IF(D27="","",VLOOKUP(B27,Data!$B$5:$J$439,9,FALSE)*D27)</f>
        <v/>
      </c>
      <c r="W27" s="916"/>
      <c r="X27" s="916"/>
      <c r="Y27" s="916"/>
      <c r="Z27" s="916"/>
    </row>
    <row r="28" spans="1:26" s="814" customFormat="1" ht="23" customHeight="1">
      <c r="A28" s="909"/>
      <c r="B28" s="878"/>
      <c r="C28" s="809" t="str">
        <f>IF(D28="","",VLOOKUP(B28,Data!$B$5:$L$439,2,FALSE))</f>
        <v/>
      </c>
      <c r="D28" s="875"/>
      <c r="E28" s="889"/>
      <c r="F28" s="821"/>
      <c r="G28" s="821"/>
      <c r="H28" s="821"/>
      <c r="I28" s="820"/>
      <c r="J28" s="807"/>
      <c r="K28" s="821"/>
      <c r="L28" s="821"/>
      <c r="M28" s="821"/>
      <c r="N28" s="822"/>
      <c r="O28" s="823"/>
      <c r="P28" s="824"/>
      <c r="Q28" s="823"/>
      <c r="R28" s="823"/>
      <c r="S28" s="824"/>
      <c r="T28" s="825"/>
      <c r="U28" s="824"/>
      <c r="V28" s="826"/>
      <c r="Y28" s="708"/>
    </row>
    <row r="29" spans="1:26" s="814" customFormat="1" ht="22" customHeight="1">
      <c r="A29" s="798"/>
      <c r="B29" s="1066" t="s">
        <v>1099</v>
      </c>
      <c r="C29" s="1067"/>
      <c r="D29" s="827">
        <f>SUM(D19:D27)</f>
        <v>31</v>
      </c>
      <c r="E29" s="895"/>
      <c r="F29" s="896"/>
      <c r="G29" s="829" t="e">
        <f>SUM(G19:G28)</f>
        <v>#N/A</v>
      </c>
      <c r="H29" s="897"/>
      <c r="I29" s="897"/>
      <c r="J29" s="897"/>
      <c r="K29" s="829" t="e">
        <f>SUM(K18:K28)</f>
        <v>#N/A</v>
      </c>
      <c r="L29" s="829" t="e">
        <f>SUM(L18:L28)</f>
        <v>#N/A</v>
      </c>
      <c r="M29" s="896"/>
      <c r="N29" s="896"/>
      <c r="O29" s="896">
        <f>SUM(O16:O28)</f>
        <v>0</v>
      </c>
      <c r="P29" s="896"/>
      <c r="Q29" s="896"/>
      <c r="R29" s="896"/>
      <c r="S29" s="896"/>
      <c r="T29" s="896"/>
      <c r="U29" s="896"/>
      <c r="V29" s="830" t="e">
        <f>SUM(V18:V28)</f>
        <v>#N/A</v>
      </c>
      <c r="Y29" s="708"/>
    </row>
    <row r="30" spans="1:26" ht="20" customHeight="1">
      <c r="A30" s="798"/>
      <c r="B30" s="1068"/>
      <c r="C30" s="1069"/>
      <c r="D30" s="831"/>
      <c r="E30" s="754"/>
      <c r="F30" s="832" t="s">
        <v>534</v>
      </c>
      <c r="G30" s="758"/>
      <c r="H30" s="833"/>
      <c r="I30" s="833"/>
      <c r="J30" s="833"/>
      <c r="K30" s="834"/>
      <c r="L30" s="758"/>
      <c r="M30" s="756"/>
      <c r="N30" s="755"/>
      <c r="O30" s="755"/>
      <c r="P30" s="755"/>
      <c r="Q30" s="755"/>
      <c r="R30" s="755"/>
      <c r="S30" s="755"/>
      <c r="T30" s="756"/>
      <c r="U30" s="756"/>
      <c r="V30" s="760"/>
    </row>
    <row r="31" spans="1:26" ht="13">
      <c r="A31" s="721" t="s">
        <v>527</v>
      </c>
      <c r="B31" s="722"/>
      <c r="C31" s="835"/>
      <c r="D31" s="836" t="s">
        <v>82</v>
      </c>
      <c r="E31" s="744"/>
      <c r="F31" s="725" t="s">
        <v>83</v>
      </c>
      <c r="G31" s="837"/>
      <c r="H31" s="772" t="s">
        <v>84</v>
      </c>
      <c r="I31" s="838"/>
      <c r="J31" s="743" t="s">
        <v>85</v>
      </c>
      <c r="K31" s="743"/>
      <c r="L31" s="1070" t="s">
        <v>86</v>
      </c>
      <c r="M31" s="1071"/>
      <c r="N31" s="1071"/>
      <c r="O31" s="1071"/>
      <c r="P31" s="1071"/>
      <c r="Q31" s="1071"/>
      <c r="R31" s="1071"/>
      <c r="S31" s="1071"/>
      <c r="T31" s="1071"/>
      <c r="U31" s="1071"/>
      <c r="V31" s="1072"/>
    </row>
    <row r="32" spans="1:26" ht="13">
      <c r="A32" s="731" t="s">
        <v>528</v>
      </c>
      <c r="C32" s="839"/>
      <c r="D32" s="709" t="s">
        <v>88</v>
      </c>
      <c r="F32" s="1073"/>
      <c r="G32" s="1074"/>
      <c r="H32" s="731" t="s">
        <v>89</v>
      </c>
      <c r="I32" s="840"/>
      <c r="J32" s="746" t="s">
        <v>90</v>
      </c>
      <c r="K32" s="746"/>
      <c r="L32" s="741"/>
      <c r="V32" s="747"/>
    </row>
    <row r="33" spans="1:22">
      <c r="A33" s="731" t="s">
        <v>529</v>
      </c>
      <c r="C33" s="732"/>
      <c r="F33" s="1073"/>
      <c r="G33" s="1074"/>
      <c r="H33" s="731"/>
      <c r="I33" s="840"/>
      <c r="J33" s="746" t="s">
        <v>94</v>
      </c>
      <c r="K33" s="746"/>
      <c r="L33" s="741"/>
      <c r="V33" s="747"/>
    </row>
    <row r="34" spans="1:22">
      <c r="A34" s="754"/>
      <c r="B34" s="755"/>
      <c r="C34" s="841"/>
      <c r="D34" s="709" t="s">
        <v>95</v>
      </c>
      <c r="F34" s="842"/>
      <c r="G34" s="843"/>
      <c r="H34" s="731" t="s">
        <v>96</v>
      </c>
      <c r="I34" s="840"/>
      <c r="J34" s="746"/>
      <c r="K34" s="746"/>
      <c r="L34" s="741"/>
      <c r="V34" s="747"/>
    </row>
    <row r="35" spans="1:22" ht="13">
      <c r="A35" s="721" t="s">
        <v>97</v>
      </c>
      <c r="B35" s="744"/>
      <c r="C35" s="723"/>
      <c r="D35" s="709" t="s">
        <v>98</v>
      </c>
      <c r="F35" s="844" t="s">
        <v>99</v>
      </c>
      <c r="G35" s="845"/>
      <c r="H35" s="731" t="s">
        <v>89</v>
      </c>
      <c r="I35" s="840"/>
      <c r="J35" s="746" t="s">
        <v>100</v>
      </c>
      <c r="K35" s="746"/>
      <c r="L35" s="741"/>
      <c r="V35" s="747"/>
    </row>
    <row r="36" spans="1:22" ht="13">
      <c r="A36" s="731" t="s">
        <v>552</v>
      </c>
      <c r="C36" s="732"/>
      <c r="D36" s="709" t="s">
        <v>101</v>
      </c>
      <c r="F36" s="846"/>
      <c r="G36" s="847"/>
      <c r="H36" s="731" t="s">
        <v>102</v>
      </c>
      <c r="I36" s="840"/>
      <c r="J36" s="746" t="s">
        <v>530</v>
      </c>
      <c r="K36" s="746"/>
      <c r="L36" s="1075" t="s">
        <v>104</v>
      </c>
      <c r="M36" s="1076"/>
      <c r="N36" s="1076"/>
      <c r="O36" s="1076"/>
      <c r="P36" s="1076"/>
      <c r="Q36" s="1076"/>
      <c r="R36" s="1076"/>
      <c r="S36" s="1076"/>
      <c r="T36" s="1076"/>
      <c r="U36" s="1076"/>
      <c r="V36" s="1077"/>
    </row>
    <row r="37" spans="1:22">
      <c r="A37" s="754"/>
      <c r="B37" s="755"/>
      <c r="C37" s="756"/>
      <c r="D37" s="848"/>
      <c r="E37" s="755"/>
      <c r="F37" s="1046" t="s">
        <v>1097</v>
      </c>
      <c r="G37" s="1047"/>
      <c r="H37" s="1046" t="s">
        <v>1096</v>
      </c>
      <c r="I37" s="1047"/>
      <c r="J37" s="759" t="s">
        <v>105</v>
      </c>
      <c r="K37" s="759"/>
      <c r="L37" s="1062" t="s">
        <v>106</v>
      </c>
      <c r="M37" s="1063"/>
      <c r="N37" s="1063"/>
      <c r="O37" s="1063"/>
      <c r="P37" s="1063"/>
      <c r="Q37" s="1063"/>
      <c r="R37" s="1063"/>
      <c r="S37" s="1063"/>
      <c r="T37" s="1063"/>
      <c r="U37" s="1063"/>
      <c r="V37" s="1064"/>
    </row>
    <row r="43" spans="1:22" ht="23.25" customHeight="1">
      <c r="A43" s="849" t="s">
        <v>947</v>
      </c>
      <c r="B43" s="710"/>
      <c r="C43" s="849" t="s">
        <v>603</v>
      </c>
      <c r="D43" s="708"/>
      <c r="F43" s="849" t="s">
        <v>941</v>
      </c>
      <c r="H43" s="849" t="s">
        <v>603</v>
      </c>
    </row>
    <row r="44" spans="1:22" ht="20">
      <c r="A44" s="849" t="s">
        <v>948</v>
      </c>
      <c r="B44" s="710"/>
      <c r="C44" s="849" t="s">
        <v>952</v>
      </c>
      <c r="D44" s="708"/>
      <c r="F44" s="849" t="s">
        <v>942</v>
      </c>
      <c r="H44" s="849" t="s">
        <v>952</v>
      </c>
    </row>
    <row r="45" spans="1:22" ht="20">
      <c r="A45" s="849" t="s">
        <v>949</v>
      </c>
      <c r="B45" s="710"/>
      <c r="C45" s="849" t="s">
        <v>952</v>
      </c>
      <c r="D45" s="708"/>
      <c r="F45" s="849" t="s">
        <v>943</v>
      </c>
      <c r="H45" s="849" t="s">
        <v>603</v>
      </c>
    </row>
    <row r="46" spans="1:22" ht="17.75" customHeight="1">
      <c r="A46" s="849" t="s">
        <v>950</v>
      </c>
      <c r="B46" s="710"/>
      <c r="C46" s="849" t="s">
        <v>603</v>
      </c>
      <c r="D46" s="708"/>
      <c r="F46" s="849" t="s">
        <v>944</v>
      </c>
      <c r="H46" s="849" t="s">
        <v>603</v>
      </c>
    </row>
    <row r="47" spans="1:22" ht="17.75" customHeight="1">
      <c r="A47" s="849" t="s">
        <v>951</v>
      </c>
      <c r="B47" s="710"/>
      <c r="C47" s="849" t="s">
        <v>603</v>
      </c>
      <c r="D47" s="708"/>
      <c r="F47" s="849" t="s">
        <v>946</v>
      </c>
      <c r="H47" s="849" t="s">
        <v>603</v>
      </c>
    </row>
    <row r="48" spans="1:22" ht="17.75" customHeight="1">
      <c r="F48" s="849" t="s">
        <v>945</v>
      </c>
      <c r="H48" s="849" t="s">
        <v>603</v>
      </c>
    </row>
    <row r="49" ht="17.75" customHeight="1"/>
    <row r="50" ht="17.75" customHeight="1"/>
  </sheetData>
  <mergeCells count="10">
    <mergeCell ref="F37:G37"/>
    <mergeCell ref="H37:I37"/>
    <mergeCell ref="L37:V37"/>
    <mergeCell ref="Q1:T1"/>
    <mergeCell ref="N2:Q2"/>
    <mergeCell ref="B29:C30"/>
    <mergeCell ref="L31:V31"/>
    <mergeCell ref="F32:G32"/>
    <mergeCell ref="F33:G33"/>
    <mergeCell ref="L36:V36"/>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9A445-A6DF-4BF0-923D-E1F147F4D5CC}">
  <sheetPr>
    <pageSetUpPr fitToPage="1"/>
  </sheetPr>
  <dimension ref="A1:AA47"/>
  <sheetViews>
    <sheetView topLeftCell="A12" zoomScale="85" zoomScaleNormal="85" zoomScaleSheetLayoutView="115" workbookViewId="0">
      <selection activeCell="J19" sqref="J19"/>
    </sheetView>
  </sheetViews>
  <sheetFormatPr defaultColWidth="9.1796875" defaultRowHeight="12.5"/>
  <cols>
    <col min="1" max="1" width="6.1796875" style="708" customWidth="1"/>
    <col min="2" max="2" width="32.36328125" style="708" customWidth="1"/>
    <col min="3" max="3" width="13" style="708" customWidth="1"/>
    <col min="4" max="4" width="8.1796875" style="709" customWidth="1"/>
    <col min="5" max="5" width="5.269531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81640625" style="708" customWidth="1"/>
    <col min="22" max="22" width="0.1796875" style="708" customWidth="1"/>
    <col min="23" max="23" width="13.1796875" style="711" customWidth="1"/>
    <col min="24" max="24" width="7" style="708" customWidth="1"/>
    <col min="25" max="25" width="12.81640625" style="708" bestFit="1" customWidth="1"/>
    <col min="2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33"/>
      <c r="J10" s="934"/>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27"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27" s="814" customFormat="1" ht="20" customHeight="1">
      <c r="A18" s="920"/>
      <c r="B18" s="906" t="s">
        <v>1090</v>
      </c>
      <c r="C18" s="800" t="str">
        <f>IF(D18="","",VLOOKUP(B18,Data!$B$5:$L$439,2,FALSE))</f>
        <v/>
      </c>
      <c r="D18" s="875"/>
      <c r="E18" s="947" t="str">
        <f>IF(D18="","",VLOOKUP(B18,Data!$B$5:$Q$439,16,FALSE))</f>
        <v/>
      </c>
      <c r="F18" s="924"/>
      <c r="G18" s="803" t="str">
        <f>IF(D18="","",VLOOKUP(B18,Data!$B$5:$L$439,11,FALSE))</f>
        <v/>
      </c>
      <c r="H18" s="804" t="str">
        <f>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row>
    <row r="19" spans="1:27" s="917" customFormat="1" ht="20" customHeight="1">
      <c r="A19" s="920"/>
      <c r="B19" s="878" t="s">
        <v>660</v>
      </c>
      <c r="C19" s="800" t="str">
        <f>IF(D19="","",VLOOKUP(B19,Data!$B$5:$L$439,2,FALSE))</f>
        <v>VAN1280</v>
      </c>
      <c r="D19" s="875">
        <v>9</v>
      </c>
      <c r="E19" s="947" t="str">
        <f>IF(D19="","",VLOOKUP(B19,Data!$B$5:$Q$439,16,FALSE))</f>
        <v>PC</v>
      </c>
      <c r="F19" s="924" t="s">
        <v>999</v>
      </c>
      <c r="G19" s="803">
        <f>IF(D19="","",VLOOKUP(B19,Data!$B$5:$L$439,11,FALSE))</f>
        <v>2162.66</v>
      </c>
      <c r="H19" s="804">
        <f t="shared" ref="H19:H24" si="0">IF(D19&gt;0,D19*G19,"-")</f>
        <v>19463.939999999999</v>
      </c>
      <c r="I19" s="805" t="str">
        <f>IF(D19="","",VLOOKUP(B19,Data!$B$5:$D$439,3,FALSE))</f>
        <v>C/T</v>
      </c>
      <c r="J19" s="806" t="str">
        <f>IF(D19="","",VLOOKUP(B19,Data!$B$5:$M$439,12,FALSE))</f>
        <v>Indonesia</v>
      </c>
      <c r="K19" s="807" t="s">
        <v>1091</v>
      </c>
      <c r="L19" s="808">
        <f>IF(D19="","",VLOOKUP(B19,Data!$B$5:$E$439,4,FALSE)*D19)</f>
        <v>2358</v>
      </c>
      <c r="M19" s="809">
        <f>IF(D19="","",VLOOKUP(B19,Data!$B$5:$F$439,5,FALSE)*D19)</f>
        <v>2133</v>
      </c>
      <c r="N19" s="804"/>
      <c r="O19" s="810"/>
      <c r="P19" s="811"/>
      <c r="Q19" s="812"/>
      <c r="R19" s="812"/>
      <c r="S19" s="811"/>
      <c r="T19" s="811"/>
      <c r="U19" s="811"/>
      <c r="V19" s="813">
        <f>IF(D19="","",VLOOKUP(B19,Data!$B$5:$J$439,9,FALSE)*D19)</f>
        <v>13.391999999999999</v>
      </c>
      <c r="W19" s="813">
        <f>IF(D19="","",VLOOKUP(B19,Data!$B$5:$J$439,9,FALSE)*D19)</f>
        <v>13.391999999999999</v>
      </c>
      <c r="X19" s="916"/>
      <c r="Y19" s="916"/>
      <c r="Z19" s="916"/>
      <c r="AA19" s="916"/>
    </row>
    <row r="20" spans="1:27" s="917" customFormat="1" ht="20" customHeight="1">
      <c r="A20" s="920"/>
      <c r="B20" s="878" t="s">
        <v>750</v>
      </c>
      <c r="C20" s="800" t="str">
        <f>IF(D20="","",VLOOKUP(B20,Data!$B$5:$L$439,2,FALSE))</f>
        <v>VAR8170</v>
      </c>
      <c r="D20" s="875">
        <v>1</v>
      </c>
      <c r="E20" s="947" t="str">
        <f>IF(D20="","",VLOOKUP(B20,Data!$B$5:$Q$439,16,FALSE))</f>
        <v>PC</v>
      </c>
      <c r="F20" s="924"/>
      <c r="G20" s="803">
        <f>IF(D20="","",VLOOKUP(B20,Data!$B$5:$L$439,11,FALSE))</f>
        <v>2438.41</v>
      </c>
      <c r="H20" s="804">
        <f t="shared" si="0"/>
        <v>2438.41</v>
      </c>
      <c r="I20" s="805" t="str">
        <f>IF(D20="","",VLOOKUP(B20,Data!$B$5:$D$439,3,FALSE))</f>
        <v>C/T</v>
      </c>
      <c r="J20" s="806" t="str">
        <f>IF(D20="","",VLOOKUP(B20,Data!$B$5:$M$439,12,FALSE))</f>
        <v>Indonesia</v>
      </c>
      <c r="K20" s="807" t="s">
        <v>1091</v>
      </c>
      <c r="L20" s="808">
        <f>IF(D20="","",VLOOKUP(B20,Data!$B$5:$E$439,4,FALSE)*D20)</f>
        <v>254</v>
      </c>
      <c r="M20" s="809">
        <f>IF(D20="","",VLOOKUP(B20,Data!$B$5:$F$439,5,FALSE)*D20)</f>
        <v>229</v>
      </c>
      <c r="N20" s="804"/>
      <c r="O20" s="810"/>
      <c r="P20" s="811"/>
      <c r="Q20" s="812"/>
      <c r="R20" s="812"/>
      <c r="S20" s="811"/>
      <c r="T20" s="811"/>
      <c r="U20" s="811"/>
      <c r="V20" s="813">
        <f>IF(D20="","",VLOOKUP(B20,Data!$B$5:$J$439,9,FALSE)*D20)</f>
        <v>1.484</v>
      </c>
      <c r="W20" s="813">
        <f>IF(D20="","",VLOOKUP(B20,Data!$B$5:$J$439,9,FALSE)*D20)</f>
        <v>1.484</v>
      </c>
      <c r="X20" s="916"/>
      <c r="Y20" s="916"/>
      <c r="Z20" s="916"/>
      <c r="AA20" s="916"/>
    </row>
    <row r="21" spans="1:27" s="917" customFormat="1" ht="20" customHeight="1">
      <c r="A21" s="920"/>
      <c r="B21" s="878" t="s">
        <v>933</v>
      </c>
      <c r="C21" s="800" t="str">
        <f>IF(D21="","",VLOOKUP(B21,Data!$B$5:$L$439,2,FALSE))</f>
        <v>VEH3640</v>
      </c>
      <c r="D21" s="875">
        <v>12</v>
      </c>
      <c r="E21" s="947" t="str">
        <f>IF(D21="","",VLOOKUP(B21,Data!$B$5:$Q$439,16,FALSE))</f>
        <v>PC</v>
      </c>
      <c r="F21" s="924" t="s">
        <v>1011</v>
      </c>
      <c r="G21" s="803">
        <f>IF(D21="","",VLOOKUP(B21,Data!$B$5:$L$439,11,FALSE))</f>
        <v>2539.81</v>
      </c>
      <c r="H21" s="804">
        <f t="shared" si="0"/>
        <v>30477.72</v>
      </c>
      <c r="I21" s="805" t="str">
        <f>IF(D21="","",VLOOKUP(B21,Data!$B$5:$D$439,3,FALSE))</f>
        <v>C/T</v>
      </c>
      <c r="J21" s="806" t="str">
        <f>IF(D21="","",VLOOKUP(B21,Data!$B$5:$M$439,12,FALSE))</f>
        <v>Indonesia</v>
      </c>
      <c r="K21" s="807" t="s">
        <v>1091</v>
      </c>
      <c r="L21" s="808">
        <f>IF(D21="","",VLOOKUP(B21,Data!$B$5:$E$439,4,FALSE)*D21)</f>
        <v>3204</v>
      </c>
      <c r="M21" s="809">
        <f>IF(D21="","",VLOOKUP(B21,Data!$B$5:$F$439,5,FALSE)*D21)</f>
        <v>2904</v>
      </c>
      <c r="N21" s="804"/>
      <c r="O21" s="810"/>
      <c r="P21" s="811"/>
      <c r="Q21" s="812"/>
      <c r="R21" s="812"/>
      <c r="S21" s="811"/>
      <c r="T21" s="811"/>
      <c r="U21" s="811"/>
      <c r="V21" s="813">
        <f>IF(D21="","",VLOOKUP(B21,Data!$B$5:$J$439,9,FALSE)*D21)</f>
        <v>17.856000000000002</v>
      </c>
      <c r="W21" s="813">
        <f>IF(D21="","",VLOOKUP(B21,Data!$B$5:$J$439,9,FALSE)*D21)</f>
        <v>17.856000000000002</v>
      </c>
      <c r="X21" s="916"/>
      <c r="Y21" s="916"/>
      <c r="Z21" s="916"/>
      <c r="AA21" s="916"/>
    </row>
    <row r="22" spans="1:27" s="917" customFormat="1" ht="20" customHeight="1">
      <c r="A22" s="920"/>
      <c r="B22" s="878" t="s">
        <v>932</v>
      </c>
      <c r="C22" s="800" t="str">
        <f>IF(D22="","",VLOOKUP(B22,Data!$B$5:$L$439,2,FALSE))</f>
        <v>VEH3630</v>
      </c>
      <c r="D22" s="875">
        <v>21</v>
      </c>
      <c r="E22" s="947" t="str">
        <f>IF(D22="","",VLOOKUP(B22,Data!$B$5:$Q$439,16,FALSE))</f>
        <v>PC</v>
      </c>
      <c r="F22" s="816"/>
      <c r="G22" s="803">
        <f>IF(D22="","",VLOOKUP(B22,Data!$B$5:$L$439,11,FALSE))</f>
        <v>2539.81</v>
      </c>
      <c r="H22" s="804">
        <f>IF(D22&gt;0,D22*G22,"-")</f>
        <v>53336.01</v>
      </c>
      <c r="I22" s="805" t="str">
        <f>IF(D22="","",VLOOKUP(B22,Data!$B$5:$D$439,3,FALSE))</f>
        <v>C/T</v>
      </c>
      <c r="J22" s="806" t="str">
        <f>IF(D22="","",VLOOKUP(B22,Data!$B$5:$M$439,12,FALSE))</f>
        <v>Indonesia</v>
      </c>
      <c r="K22" s="807" t="s">
        <v>1091</v>
      </c>
      <c r="L22" s="808">
        <f>IF(D22="","",VLOOKUP(B22,Data!$B$5:$E$439,4,FALSE)*D22)</f>
        <v>5607</v>
      </c>
      <c r="M22" s="809">
        <f>IF(D22="","",VLOOKUP(B22,Data!$B$5:$F$439,5,FALSE)*D22)</f>
        <v>5082</v>
      </c>
      <c r="N22" s="804"/>
      <c r="O22" s="810"/>
      <c r="P22" s="811"/>
      <c r="Q22" s="812"/>
      <c r="R22" s="812"/>
      <c r="S22" s="811"/>
      <c r="T22" s="811"/>
      <c r="U22" s="811"/>
      <c r="V22" s="813">
        <f>IF(D22="","",VLOOKUP(B22,Data!$B$5:$J$439,9,FALSE)*D22)</f>
        <v>31.248000000000001</v>
      </c>
      <c r="W22" s="813">
        <f>IF(D22="","",VLOOKUP(B22,Data!$B$5:$J$439,9,FALSE)*D22)</f>
        <v>31.248000000000001</v>
      </c>
      <c r="X22" s="916"/>
      <c r="Y22" s="916"/>
      <c r="Z22" s="916"/>
      <c r="AA22" s="916"/>
    </row>
    <row r="23" spans="1:27" s="917" customFormat="1" ht="20" customHeight="1">
      <c r="A23" s="920"/>
      <c r="B23" s="878"/>
      <c r="C23" s="800" t="str">
        <f>IF(D23="","",VLOOKUP(B23,Data!$B$5:$L$439,2,FALSE))</f>
        <v/>
      </c>
      <c r="D23" s="875"/>
      <c r="E23" s="947" t="str">
        <f>IF(D23="","",VLOOKUP(B23,Data!$B$5:$Q$439,16,FALSE))</f>
        <v/>
      </c>
      <c r="F23" s="816" t="s">
        <v>1100</v>
      </c>
      <c r="G23" s="803" t="str">
        <f>IF(D23="","",VLOOKUP(B23,Data!$B$5:$L$439,11,FALSE))</f>
        <v/>
      </c>
      <c r="H23" s="804" t="str">
        <f>IF(D23&gt;0,D23*G23,"-")</f>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916"/>
      <c r="AA23" s="916"/>
    </row>
    <row r="24" spans="1:27" s="917" customFormat="1" ht="20" customHeight="1">
      <c r="A24" s="920"/>
      <c r="B24" s="878"/>
      <c r="C24" s="800" t="str">
        <f>IF(D24="","",VLOOKUP(B24,Data!$B$5:$L$439,2,FALSE))</f>
        <v/>
      </c>
      <c r="D24" s="875"/>
      <c r="E24" s="947" t="str">
        <f>IF(D24="","",VLOOKUP(B24,Data!$B$5:$Q$439,16,FALSE))</f>
        <v/>
      </c>
      <c r="F24" s="924"/>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916"/>
      <c r="AA24" s="916"/>
    </row>
    <row r="25" spans="1:27" s="814" customFormat="1" ht="23" customHeight="1">
      <c r="A25" s="909"/>
      <c r="B25" s="878"/>
      <c r="C25" s="809"/>
      <c r="D25" s="875"/>
      <c r="E25" s="946" t="str">
        <f>IF(D25="","",VLOOKUP(B25,Data!$B$5:$Q$439,16,FALSE))</f>
        <v/>
      </c>
      <c r="F25" s="889"/>
      <c r="G25" s="821"/>
      <c r="H25" s="821"/>
      <c r="I25" s="821"/>
      <c r="J25" s="820"/>
      <c r="K25" s="807"/>
      <c r="L25" s="821"/>
      <c r="M25" s="821"/>
      <c r="N25" s="821"/>
      <c r="O25" s="822"/>
      <c r="P25" s="823"/>
      <c r="Q25" s="824"/>
      <c r="R25" s="823"/>
      <c r="S25" s="823"/>
      <c r="T25" s="824"/>
      <c r="U25" s="825"/>
      <c r="V25" s="824"/>
      <c r="W25" s="826"/>
      <c r="Z25" s="708"/>
    </row>
    <row r="26" spans="1:27" s="814" customFormat="1" ht="22" customHeight="1">
      <c r="A26" s="798"/>
      <c r="B26" s="1066"/>
      <c r="C26" s="1067"/>
      <c r="D26" s="827">
        <f>SUM(D18:D24)</f>
        <v>43</v>
      </c>
      <c r="E26" s="827"/>
      <c r="F26" s="895"/>
      <c r="G26" s="896"/>
      <c r="H26" s="829">
        <f>SUM(H18:H25)</f>
        <v>105716.08</v>
      </c>
      <c r="I26" s="897"/>
      <c r="J26" s="897"/>
      <c r="K26" s="897"/>
      <c r="L26" s="829">
        <f>SUM(L18:L25)</f>
        <v>11423</v>
      </c>
      <c r="M26" s="829">
        <f>SUM(M18:M25)</f>
        <v>10348</v>
      </c>
      <c r="N26" s="896"/>
      <c r="O26" s="896"/>
      <c r="P26" s="896">
        <f>SUM(P16:P25)</f>
        <v>0</v>
      </c>
      <c r="Q26" s="896"/>
      <c r="R26" s="896"/>
      <c r="S26" s="896"/>
      <c r="T26" s="896"/>
      <c r="U26" s="896"/>
      <c r="V26" s="896"/>
      <c r="W26" s="830">
        <f>SUM(W18:W25)</f>
        <v>63.980000000000004</v>
      </c>
      <c r="Z26" s="708"/>
    </row>
    <row r="27" spans="1:27" ht="20" customHeight="1">
      <c r="A27" s="798"/>
      <c r="B27" s="1068"/>
      <c r="C27" s="1069"/>
      <c r="D27" s="831"/>
      <c r="E27" s="887"/>
      <c r="F27" s="754"/>
      <c r="G27" s="832" t="s">
        <v>534</v>
      </c>
      <c r="H27" s="758"/>
      <c r="I27" s="833"/>
      <c r="J27" s="833"/>
      <c r="K27" s="833"/>
      <c r="L27" s="834"/>
      <c r="M27" s="758"/>
      <c r="N27" s="756"/>
      <c r="O27" s="755"/>
      <c r="P27" s="755"/>
      <c r="Q27" s="755"/>
      <c r="R27" s="755"/>
      <c r="S27" s="755"/>
      <c r="T27" s="755"/>
      <c r="U27" s="756"/>
      <c r="V27" s="756"/>
      <c r="W27" s="760"/>
    </row>
    <row r="28" spans="1:27" ht="13">
      <c r="A28" s="721" t="s">
        <v>527</v>
      </c>
      <c r="B28" s="722"/>
      <c r="C28" s="835"/>
      <c r="D28" s="836" t="s">
        <v>82</v>
      </c>
      <c r="E28" s="836"/>
      <c r="F28" s="744"/>
      <c r="G28" s="725" t="s">
        <v>83</v>
      </c>
      <c r="H28" s="837"/>
      <c r="I28" s="772" t="s">
        <v>84</v>
      </c>
      <c r="J28" s="838"/>
      <c r="K28" s="743" t="s">
        <v>85</v>
      </c>
      <c r="L28" s="743"/>
      <c r="M28" s="1070" t="s">
        <v>86</v>
      </c>
      <c r="N28" s="1071"/>
      <c r="O28" s="1071"/>
      <c r="P28" s="1071"/>
      <c r="Q28" s="1071"/>
      <c r="R28" s="1071"/>
      <c r="S28" s="1071"/>
      <c r="T28" s="1071"/>
      <c r="U28" s="1071"/>
      <c r="V28" s="1071"/>
      <c r="W28" s="1072"/>
    </row>
    <row r="29" spans="1:27" ht="13">
      <c r="A29" s="731" t="s">
        <v>528</v>
      </c>
      <c r="C29" s="839"/>
      <c r="D29" s="709" t="s">
        <v>88</v>
      </c>
      <c r="G29" s="1073"/>
      <c r="H29" s="1074"/>
      <c r="I29" s="731" t="s">
        <v>89</v>
      </c>
      <c r="J29" s="840"/>
      <c r="K29" s="746" t="s">
        <v>90</v>
      </c>
      <c r="L29" s="746"/>
      <c r="M29" s="741"/>
      <c r="W29" s="747"/>
    </row>
    <row r="30" spans="1:27">
      <c r="A30" s="731" t="s">
        <v>529</v>
      </c>
      <c r="C30" s="732"/>
      <c r="G30" s="1073"/>
      <c r="H30" s="1074"/>
      <c r="I30" s="731"/>
      <c r="J30" s="840"/>
      <c r="K30" s="746" t="s">
        <v>94</v>
      </c>
      <c r="L30" s="746"/>
      <c r="M30" s="741"/>
      <c r="W30" s="747"/>
    </row>
    <row r="31" spans="1:27">
      <c r="A31" s="754"/>
      <c r="B31" s="755"/>
      <c r="C31" s="841"/>
      <c r="D31" s="709" t="s">
        <v>95</v>
      </c>
      <c r="G31" s="842"/>
      <c r="H31" s="843"/>
      <c r="I31" s="731" t="s">
        <v>96</v>
      </c>
      <c r="J31" s="840"/>
      <c r="K31" s="746"/>
      <c r="L31" s="746"/>
      <c r="M31" s="741"/>
      <c r="W31" s="747"/>
    </row>
    <row r="32" spans="1:27" ht="13">
      <c r="A32" s="721" t="s">
        <v>97</v>
      </c>
      <c r="B32" s="744"/>
      <c r="C32" s="723"/>
      <c r="D32" s="709" t="s">
        <v>98</v>
      </c>
      <c r="G32" s="844" t="s">
        <v>99</v>
      </c>
      <c r="H32" s="845"/>
      <c r="I32" s="731" t="s">
        <v>89</v>
      </c>
      <c r="J32" s="840"/>
      <c r="K32" s="746" t="s">
        <v>100</v>
      </c>
      <c r="L32" s="746"/>
      <c r="M32" s="741"/>
      <c r="W32" s="747"/>
    </row>
    <row r="33" spans="1:23" ht="13">
      <c r="A33" s="731" t="s">
        <v>552</v>
      </c>
      <c r="C33" s="732"/>
      <c r="D33" s="709" t="s">
        <v>101</v>
      </c>
      <c r="G33" s="846"/>
      <c r="H33" s="847"/>
      <c r="I33" s="731" t="s">
        <v>102</v>
      </c>
      <c r="J33" s="840"/>
      <c r="K33" s="746" t="s">
        <v>530</v>
      </c>
      <c r="L33" s="746"/>
      <c r="M33" s="1075" t="s">
        <v>104</v>
      </c>
      <c r="N33" s="1076"/>
      <c r="O33" s="1076"/>
      <c r="P33" s="1076"/>
      <c r="Q33" s="1076"/>
      <c r="R33" s="1076"/>
      <c r="S33" s="1076"/>
      <c r="T33" s="1076"/>
      <c r="U33" s="1076"/>
      <c r="V33" s="1076"/>
      <c r="W33" s="1077"/>
    </row>
    <row r="34" spans="1:23">
      <c r="A34" s="754"/>
      <c r="B34" s="755"/>
      <c r="C34" s="756"/>
      <c r="D34" s="848"/>
      <c r="E34" s="848"/>
      <c r="F34" s="755"/>
      <c r="G34" s="1046" t="s">
        <v>1097</v>
      </c>
      <c r="H34" s="1047"/>
      <c r="I34" s="1046" t="s">
        <v>1088</v>
      </c>
      <c r="J34" s="1047"/>
      <c r="K34" s="759" t="s">
        <v>105</v>
      </c>
      <c r="L34" s="759"/>
      <c r="M34" s="1062" t="s">
        <v>106</v>
      </c>
      <c r="N34" s="1063"/>
      <c r="O34" s="1063"/>
      <c r="P34" s="1063"/>
      <c r="Q34" s="1063"/>
      <c r="R34" s="1063"/>
      <c r="S34" s="1063"/>
      <c r="T34" s="1063"/>
      <c r="U34" s="1063"/>
      <c r="V34" s="1063"/>
      <c r="W34" s="1064"/>
    </row>
    <row r="40" spans="1:23" ht="23.25" customHeight="1">
      <c r="A40" s="849" t="s">
        <v>947</v>
      </c>
      <c r="B40" s="710"/>
      <c r="C40" s="849" t="s">
        <v>603</v>
      </c>
      <c r="D40" s="708"/>
      <c r="E40" s="708"/>
      <c r="G40" s="849" t="s">
        <v>941</v>
      </c>
      <c r="I40" s="849" t="s">
        <v>603</v>
      </c>
    </row>
    <row r="41" spans="1:23" ht="20">
      <c r="A41" s="849" t="s">
        <v>948</v>
      </c>
      <c r="B41" s="710"/>
      <c r="C41" s="849" t="s">
        <v>952</v>
      </c>
      <c r="D41" s="708"/>
      <c r="E41" s="708"/>
      <c r="G41" s="849" t="s">
        <v>942</v>
      </c>
      <c r="I41" s="849" t="s">
        <v>952</v>
      </c>
    </row>
    <row r="42" spans="1:23" ht="20">
      <c r="A42" s="849" t="s">
        <v>949</v>
      </c>
      <c r="B42" s="710"/>
      <c r="C42" s="849" t="s">
        <v>952</v>
      </c>
      <c r="D42" s="708"/>
      <c r="E42" s="708"/>
      <c r="G42" s="849" t="s">
        <v>943</v>
      </c>
      <c r="I42" s="849" t="s">
        <v>603</v>
      </c>
    </row>
    <row r="43" spans="1:23" ht="17.75" customHeight="1">
      <c r="A43" s="849" t="s">
        <v>950</v>
      </c>
      <c r="B43" s="710"/>
      <c r="C43" s="849" t="s">
        <v>603</v>
      </c>
      <c r="D43" s="708"/>
      <c r="E43" s="708"/>
      <c r="G43" s="849" t="s">
        <v>944</v>
      </c>
      <c r="I43" s="849" t="s">
        <v>603</v>
      </c>
    </row>
    <row r="44" spans="1:23" ht="17.75" customHeight="1">
      <c r="A44" s="849" t="s">
        <v>951</v>
      </c>
      <c r="B44" s="710"/>
      <c r="C44" s="849" t="s">
        <v>603</v>
      </c>
      <c r="D44" s="708"/>
      <c r="E44" s="708"/>
      <c r="G44" s="849" t="s">
        <v>946</v>
      </c>
      <c r="I44" s="849" t="s">
        <v>603</v>
      </c>
    </row>
    <row r="45" spans="1:23" ht="17.75" customHeight="1">
      <c r="G45" s="849" t="s">
        <v>945</v>
      </c>
      <c r="I45" s="849" t="s">
        <v>603</v>
      </c>
    </row>
    <row r="46" spans="1:23" ht="17.75" customHeight="1"/>
    <row r="47" spans="1:23" ht="17.75" customHeight="1"/>
  </sheetData>
  <mergeCells count="10">
    <mergeCell ref="G34:H34"/>
    <mergeCell ref="I34:J34"/>
    <mergeCell ref="M34:W34"/>
    <mergeCell ref="R1:U1"/>
    <mergeCell ref="O2:R2"/>
    <mergeCell ref="B26:C27"/>
    <mergeCell ref="M28:W28"/>
    <mergeCell ref="G29:H29"/>
    <mergeCell ref="G30:H30"/>
    <mergeCell ref="M33:W33"/>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7F092-32AC-4E70-9537-7F8625874C7C}">
  <sheetPr>
    <pageSetUpPr fitToPage="1"/>
  </sheetPr>
  <dimension ref="A1:AA57"/>
  <sheetViews>
    <sheetView zoomScale="85" zoomScaleNormal="85" zoomScaleSheetLayoutView="115" workbookViewId="0">
      <selection activeCell="H27" sqref="H27"/>
    </sheetView>
  </sheetViews>
  <sheetFormatPr defaultColWidth="9.1796875" defaultRowHeight="12.5"/>
  <cols>
    <col min="1" max="1" width="5.6328125" style="708" customWidth="1"/>
    <col min="2" max="2" width="32.36328125" style="708" customWidth="1"/>
    <col min="3" max="3" width="13.81640625" style="708" bestFit="1" customWidth="1"/>
    <col min="4" max="4" width="8.1796875" style="709" customWidth="1"/>
    <col min="5" max="5" width="7.906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48"/>
      <c r="J10" s="949"/>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27"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27" s="814" customFormat="1" ht="20" customHeight="1">
      <c r="A18" s="920"/>
      <c r="B18" s="906" t="s">
        <v>1049</v>
      </c>
      <c r="C18" s="800" t="str">
        <f>IF(D18="","",VLOOKUP(B18,Data!$B$5:$L$439,2,FALSE))</f>
        <v/>
      </c>
      <c r="D18" s="875"/>
      <c r="E18" s="947" t="str">
        <f>IF(D18="","",VLOOKUP(B18,Data!$B$5:$Q$439,16,FALSE))</f>
        <v/>
      </c>
      <c r="F18" s="924"/>
      <c r="G18" s="803" t="str">
        <f>IF(D18="","",VLOOKUP(B18,Data!$B$5:$L$439,11,FALSE))</f>
        <v/>
      </c>
      <c r="H18" s="804" t="str">
        <f t="shared" ref="H18:H31"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row>
    <row r="19" spans="1:27" s="917" customFormat="1" ht="20" customHeight="1">
      <c r="A19" s="920">
        <v>1</v>
      </c>
      <c r="B19" s="878" t="s">
        <v>383</v>
      </c>
      <c r="C19" s="800" t="e">
        <f>IF(D19="","",VLOOKUP(B19,Data!$B$5:$L$439,2,FALSE))</f>
        <v>#N/A</v>
      </c>
      <c r="D19" s="875">
        <v>1</v>
      </c>
      <c r="E19" s="947" t="e">
        <f>IF(D19="","",VLOOKUP(B19,Data!$B$5:$Q$439,16,FALSE))</f>
        <v>#N/A</v>
      </c>
      <c r="F19" s="924" t="s">
        <v>999</v>
      </c>
      <c r="G19" s="803" t="e">
        <f>IF(D19="","",VLOOKUP(B19,Data!$B$5:$L$439,11,FALSE))</f>
        <v>#N/A</v>
      </c>
      <c r="H19" s="804" t="e">
        <f t="shared" si="0"/>
        <v>#N/A</v>
      </c>
      <c r="I19" s="805" t="e">
        <f>IF(D19="","",VLOOKUP(B19,Data!$B$5:$D$439,3,FALSE))</f>
        <v>#N/A</v>
      </c>
      <c r="J19" s="806" t="e">
        <f>IF(D19="","",VLOOKUP(B19,Data!$B$5:$M$439,12,FALSE))</f>
        <v>#N/A</v>
      </c>
      <c r="K19" s="807" t="s">
        <v>1050</v>
      </c>
      <c r="L19" s="808" t="e">
        <f>IF(D19="","",VLOOKUP(B19,Data!$B$5:$E$439,4,FALSE)*D19)</f>
        <v>#N/A</v>
      </c>
      <c r="M19" s="809" t="e">
        <f>IF(D19="","",VLOOKUP(B19,Data!$B$5:$F$439,5,FALSE)*D19)</f>
        <v>#N/A</v>
      </c>
      <c r="N19" s="804"/>
      <c r="O19" s="810"/>
      <c r="P19" s="811"/>
      <c r="Q19" s="812"/>
      <c r="R19" s="812"/>
      <c r="S19" s="811"/>
      <c r="T19" s="811"/>
      <c r="U19" s="811"/>
      <c r="V19" s="813" t="e">
        <f>IF(D19="","",VLOOKUP(B19,Data!$B$5:$J$439,9,FALSE)*D19)</f>
        <v>#N/A</v>
      </c>
      <c r="W19" s="813" t="e">
        <f>IF(D19="","",VLOOKUP(B19,Data!$B$5:$J$439,9,FALSE)*D19)</f>
        <v>#N/A</v>
      </c>
      <c r="X19" s="916"/>
      <c r="Y19" s="916"/>
      <c r="Z19" s="916"/>
      <c r="AA19" s="916"/>
    </row>
    <row r="20" spans="1:27" s="814" customFormat="1" ht="20" customHeight="1">
      <c r="A20" s="920"/>
      <c r="B20" s="906" t="s">
        <v>1070</v>
      </c>
      <c r="C20" s="800" t="str">
        <f>IF(D20="","",VLOOKUP(B20,Data!$B$5:$L$439,2,FALSE))</f>
        <v/>
      </c>
      <c r="D20" s="875"/>
      <c r="E20" s="947" t="str">
        <f>IF(D20="","",VLOOKUP(B20,Data!$B$5:$Q$439,16,FALSE))</f>
        <v/>
      </c>
      <c r="F20" s="924"/>
      <c r="G20" s="803" t="str">
        <f>IF(D20="","",VLOOKUP(B20,Data!$B$5:$L$439,11,FALSE))</f>
        <v/>
      </c>
      <c r="H20" s="804" t="str">
        <f t="shared" si="0"/>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708"/>
      <c r="Y20" s="708"/>
      <c r="Z20" s="708"/>
      <c r="AA20" s="708"/>
    </row>
    <row r="21" spans="1:27" s="917" customFormat="1" ht="20" customHeight="1">
      <c r="A21" s="920">
        <v>2</v>
      </c>
      <c r="B21" s="878" t="s">
        <v>232</v>
      </c>
      <c r="C21" s="800" t="str">
        <f>IF(D21="","",VLOOKUP(B21,Data!$B$5:$L$439,2,FALSE))</f>
        <v>VFV5630</v>
      </c>
      <c r="D21" s="875">
        <v>1</v>
      </c>
      <c r="E21" s="947" t="str">
        <f>IF(D21="","",VLOOKUP(B21,Data!$B$5:$Q$439,16,FALSE))</f>
        <v>PC</v>
      </c>
      <c r="F21" s="924" t="s">
        <v>1011</v>
      </c>
      <c r="G21" s="803">
        <f>IF(D21="","",VLOOKUP(B21,Data!$B$5:$L$439,11,FALSE))</f>
        <v>5664.17</v>
      </c>
      <c r="H21" s="804">
        <f t="shared" si="0"/>
        <v>5664.17</v>
      </c>
      <c r="I21" s="805" t="str">
        <f>IF(D21="","",VLOOKUP(B21,Data!$B$5:$D$439,3,FALSE))</f>
        <v>C/T</v>
      </c>
      <c r="J21" s="806" t="str">
        <f>IF(D21="","",VLOOKUP(B21,Data!$B$5:$M$439,12,FALSE))</f>
        <v>Indonesia</v>
      </c>
      <c r="K21" s="807" t="s">
        <v>1071</v>
      </c>
      <c r="L21" s="808">
        <f>IF(D21="","",VLOOKUP(B21,Data!$B$5:$E$439,4,FALSE)*D21)</f>
        <v>334</v>
      </c>
      <c r="M21" s="809">
        <f>IF(D21="","",VLOOKUP(B21,Data!$B$5:$F$439,5,FALSE)*D21)</f>
        <v>293</v>
      </c>
      <c r="N21" s="804"/>
      <c r="O21" s="810"/>
      <c r="P21" s="811"/>
      <c r="Q21" s="812"/>
      <c r="R21" s="812"/>
      <c r="S21" s="811"/>
      <c r="T21" s="811"/>
      <c r="U21" s="811"/>
      <c r="V21" s="813">
        <f>IF(D21="","",VLOOKUP(B21,Data!$B$5:$J$439,9,FALSE)*D21)</f>
        <v>1.806</v>
      </c>
      <c r="W21" s="813">
        <f>IF(D21="","",VLOOKUP(B21,Data!$B$5:$J$439,9,FALSE)*D21)</f>
        <v>1.806</v>
      </c>
      <c r="X21" s="916"/>
      <c r="Y21" s="916"/>
      <c r="Z21" s="916"/>
      <c r="AA21" s="916"/>
    </row>
    <row r="22" spans="1:27" s="814" customFormat="1" ht="20" customHeight="1">
      <c r="A22" s="920"/>
      <c r="B22" s="906" t="s">
        <v>1090</v>
      </c>
      <c r="C22" s="800" t="str">
        <f>IF(D22="","",VLOOKUP(B22,Data!$B$5:$L$439,2,FALSE))</f>
        <v/>
      </c>
      <c r="D22" s="875"/>
      <c r="E22" s="947" t="str">
        <f>IF(D22="","",VLOOKUP(B22,Data!$B$5:$Q$439,16,FALSE))</f>
        <v/>
      </c>
      <c r="F22" s="816"/>
      <c r="G22" s="803" t="str">
        <f>IF(D22="","",VLOOKUP(B22,Data!$B$5:$L$439,11,FALSE))</f>
        <v/>
      </c>
      <c r="H22" s="804" t="str">
        <f t="shared" si="0"/>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708"/>
      <c r="Y22" s="708"/>
      <c r="Z22" s="708"/>
      <c r="AA22" s="708"/>
    </row>
    <row r="23" spans="1:27" s="917" customFormat="1" ht="20" customHeight="1">
      <c r="A23" s="920">
        <v>3</v>
      </c>
      <c r="B23" s="878" t="s">
        <v>1120</v>
      </c>
      <c r="C23" s="800" t="str">
        <f>IF(D23="","",VLOOKUP(B23,Data!$B$5:$L$439,2,FALSE))</f>
        <v>WW38380</v>
      </c>
      <c r="D23" s="875">
        <v>2</v>
      </c>
      <c r="E23" s="947" t="str">
        <f>IF(D23="","",VLOOKUP(B23,Data!$B$5:$Q$439,16,FALSE))</f>
        <v>SETS</v>
      </c>
      <c r="F23" s="816" t="s">
        <v>1126</v>
      </c>
      <c r="G23" s="803">
        <f>IF(D23="","",VLOOKUP(B23,Data!$B$5:$L$439,11,FALSE))</f>
        <v>4199.1400000000003</v>
      </c>
      <c r="H23" s="804">
        <f t="shared" si="0"/>
        <v>8398.2800000000007</v>
      </c>
      <c r="I23" s="805" t="str">
        <f>IF(D23="","",VLOOKUP(B23,Data!$B$5:$D$439,3,FALSE))</f>
        <v>C/T</v>
      </c>
      <c r="J23" s="806" t="str">
        <f>IF(D23="","",VLOOKUP(B23,Data!$B$5:$M$439,12,FALSE))</f>
        <v>Indonesia</v>
      </c>
      <c r="K23" s="807" t="s">
        <v>1091</v>
      </c>
      <c r="L23" s="808">
        <f>IF(D23="","",VLOOKUP(B23,Data!$B$5:$E$439,4,FALSE)*D23)</f>
        <v>610</v>
      </c>
      <c r="M23" s="809">
        <f>IF(D23="","",VLOOKUP(B23,Data!$B$5:$F$439,5,FALSE)*D23)</f>
        <v>538</v>
      </c>
      <c r="N23" s="804"/>
      <c r="O23" s="810"/>
      <c r="P23" s="811"/>
      <c r="Q23" s="812"/>
      <c r="R23" s="812"/>
      <c r="S23" s="811"/>
      <c r="T23" s="811"/>
      <c r="U23" s="811"/>
      <c r="V23" s="813">
        <f>IF(D23="","",VLOOKUP(B23,Data!$B$5:$J$439,9,FALSE)*D23)</f>
        <v>3.0680000000000001</v>
      </c>
      <c r="W23" s="813">
        <f>IF(D23="","",VLOOKUP(B23,Data!$B$5:$J$439,9,FALSE)*D23)</f>
        <v>3.0680000000000001</v>
      </c>
      <c r="X23" s="916"/>
      <c r="Y23" s="916"/>
      <c r="Z23" s="916"/>
      <c r="AA23" s="916"/>
    </row>
    <row r="24" spans="1:27" s="917" customFormat="1" ht="20" customHeight="1">
      <c r="A24" s="920">
        <v>4</v>
      </c>
      <c r="B24" s="878" t="s">
        <v>1121</v>
      </c>
      <c r="C24" s="800" t="str">
        <f>IF(D24="","",VLOOKUP(B24,Data!$B$5:$L$439,2,FALSE))</f>
        <v>WW38400</v>
      </c>
      <c r="D24" s="875">
        <v>6</v>
      </c>
      <c r="E24" s="947" t="str">
        <f>IF(D24="","",VLOOKUP(B24,Data!$B$5:$Q$439,16,FALSE))</f>
        <v>SETS</v>
      </c>
      <c r="F24" s="816"/>
      <c r="G24" s="803">
        <f>IF(D24="","",VLOOKUP(B24,Data!$B$5:$L$439,11,FALSE))</f>
        <v>4322.68</v>
      </c>
      <c r="H24" s="804">
        <f t="shared" si="0"/>
        <v>25936.080000000002</v>
      </c>
      <c r="I24" s="805" t="str">
        <f>IF(D24="","",VLOOKUP(B24,Data!$B$5:$D$439,3,FALSE))</f>
        <v>C/T</v>
      </c>
      <c r="J24" s="806" t="str">
        <f>IF(D24="","",VLOOKUP(B24,Data!$B$5:$M$439,12,FALSE))</f>
        <v>Indonesia</v>
      </c>
      <c r="K24" s="807" t="s">
        <v>1091</v>
      </c>
      <c r="L24" s="808">
        <f>IF(D24="","",VLOOKUP(B24,Data!$B$5:$E$439,4,FALSE)*D24)</f>
        <v>1968</v>
      </c>
      <c r="M24" s="809">
        <f>IF(D24="","",VLOOKUP(B24,Data!$B$5:$F$439,5,FALSE)*D24)</f>
        <v>1752</v>
      </c>
      <c r="N24" s="804"/>
      <c r="O24" s="810"/>
      <c r="P24" s="811"/>
      <c r="Q24" s="812"/>
      <c r="R24" s="812"/>
      <c r="S24" s="811"/>
      <c r="T24" s="811"/>
      <c r="U24" s="811"/>
      <c r="V24" s="813">
        <f>IF(D24="","",VLOOKUP(B24,Data!$B$5:$J$439,9,FALSE)*D24)</f>
        <v>10.836</v>
      </c>
      <c r="W24" s="813">
        <f>IF(D24="","",VLOOKUP(B24,Data!$B$5:$J$439,9,FALSE)*D24)</f>
        <v>10.836</v>
      </c>
      <c r="X24" s="916"/>
      <c r="Y24" s="916"/>
      <c r="Z24" s="916"/>
      <c r="AA24" s="916"/>
    </row>
    <row r="25" spans="1:27" s="917" customFormat="1" ht="20" customHeight="1">
      <c r="A25" s="920">
        <v>5</v>
      </c>
      <c r="B25" s="878" t="s">
        <v>1122</v>
      </c>
      <c r="C25" s="800" t="str">
        <f>IF(D25="","",VLOOKUP(B25,Data!$B$5:$L$439,2,FALSE))</f>
        <v>WW38410</v>
      </c>
      <c r="D25" s="875">
        <v>2</v>
      </c>
      <c r="E25" s="947" t="str">
        <f>IF(D25="","",VLOOKUP(B25,Data!$B$5:$Q$439,16,FALSE))</f>
        <v>SETS</v>
      </c>
      <c r="F25" s="816"/>
      <c r="G25" s="803">
        <f>IF(D25="","",VLOOKUP(B25,Data!$B$5:$L$439,11,FALSE))</f>
        <v>4322.58</v>
      </c>
      <c r="H25" s="804">
        <f t="shared" si="0"/>
        <v>8645.16</v>
      </c>
      <c r="I25" s="805" t="str">
        <f>IF(D25="","",VLOOKUP(B25,Data!$B$5:$D$439,3,FALSE))</f>
        <v>C/T</v>
      </c>
      <c r="J25" s="806" t="str">
        <f>IF(D25="","",VLOOKUP(B25,Data!$B$5:$M$439,12,FALSE))</f>
        <v>Indonesia</v>
      </c>
      <c r="K25" s="807" t="s">
        <v>1091</v>
      </c>
      <c r="L25" s="808">
        <f>IF(D25="","",VLOOKUP(B25,Data!$B$5:$E$439,4,FALSE)*D25)</f>
        <v>656</v>
      </c>
      <c r="M25" s="809">
        <f>IF(D25="","",VLOOKUP(B25,Data!$B$5:$F$439,5,FALSE)*D25)</f>
        <v>584</v>
      </c>
      <c r="N25" s="804"/>
      <c r="O25" s="810"/>
      <c r="P25" s="811"/>
      <c r="Q25" s="812"/>
      <c r="R25" s="812"/>
      <c r="S25" s="811"/>
      <c r="T25" s="811"/>
      <c r="U25" s="811"/>
      <c r="V25" s="813">
        <f>IF(D25="","",VLOOKUP(B25,Data!$B$5:$J$439,9,FALSE)*D25)</f>
        <v>3.6120000000000001</v>
      </c>
      <c r="W25" s="813">
        <f>IF(D25="","",VLOOKUP(B25,Data!$B$5:$J$439,9,FALSE)*D25)</f>
        <v>3.6120000000000001</v>
      </c>
      <c r="X25" s="916"/>
      <c r="Y25" s="916"/>
      <c r="Z25" s="916"/>
      <c r="AA25" s="916"/>
    </row>
    <row r="26" spans="1:27" s="814" customFormat="1" ht="20" customHeight="1">
      <c r="A26" s="920"/>
      <c r="B26" s="906" t="s">
        <v>1124</v>
      </c>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708"/>
      <c r="Y26" s="708"/>
      <c r="Z26" s="708"/>
      <c r="AA26" s="708"/>
    </row>
    <row r="27" spans="1:27" s="917" customFormat="1" ht="20" customHeight="1">
      <c r="A27" s="920">
        <v>6</v>
      </c>
      <c r="B27" s="878" t="s">
        <v>387</v>
      </c>
      <c r="C27" s="800" t="str">
        <f>IF(D27="","",VLOOKUP(B27,Data!$B$5:$L$439,2,FALSE))</f>
        <v>VFV5560</v>
      </c>
      <c r="D27" s="875">
        <v>3</v>
      </c>
      <c r="E27" s="947" t="str">
        <f>IF(D27="","",VLOOKUP(B27,Data!$B$5:$Q$439,16,FALSE))</f>
        <v>PC</v>
      </c>
      <c r="F27" s="924"/>
      <c r="G27" s="803">
        <f>IF(D27="","",VLOOKUP(B27,Data!$B$5:$L$439,11,FALSE))</f>
        <v>4224.12</v>
      </c>
      <c r="H27" s="804">
        <f t="shared" si="0"/>
        <v>12672.36</v>
      </c>
      <c r="I27" s="805" t="str">
        <f>IF(D27="","",VLOOKUP(B27,Data!$B$5:$D$439,3,FALSE))</f>
        <v>C/T</v>
      </c>
      <c r="J27" s="806" t="str">
        <f>IF(D27="","",VLOOKUP(B27,Data!$B$5:$M$439,12,FALSE))</f>
        <v>Indonesia</v>
      </c>
      <c r="K27" s="807" t="s">
        <v>1125</v>
      </c>
      <c r="L27" s="808">
        <f>IF(D27="","",VLOOKUP(B27,Data!$B$5:$E$439,4,FALSE)*D27)</f>
        <v>888</v>
      </c>
      <c r="M27" s="809">
        <f>IF(D27="","",VLOOKUP(B27,Data!$B$5:$F$439,5,FALSE)*D27)</f>
        <v>780</v>
      </c>
      <c r="N27" s="804"/>
      <c r="O27" s="810"/>
      <c r="P27" s="811"/>
      <c r="Q27" s="812"/>
      <c r="R27" s="812"/>
      <c r="S27" s="811"/>
      <c r="T27" s="811"/>
      <c r="U27" s="811"/>
      <c r="V27" s="813">
        <f>IF(D27="","",VLOOKUP(B27,Data!$B$5:$J$439,9,FALSE)*D27)</f>
        <v>4.6020000000000003</v>
      </c>
      <c r="W27" s="813">
        <f>IF(D27="","",VLOOKUP(B27,Data!$B$5:$J$439,9,FALSE)*D27)</f>
        <v>4.6020000000000003</v>
      </c>
      <c r="X27" s="916"/>
      <c r="Y27" s="916"/>
      <c r="Z27" s="916"/>
      <c r="AA27" s="916"/>
    </row>
    <row r="28" spans="1:27" s="917" customFormat="1" ht="20" customHeight="1">
      <c r="A28" s="920">
        <v>7</v>
      </c>
      <c r="B28" s="878" t="s">
        <v>389</v>
      </c>
      <c r="C28" s="800" t="str">
        <f>IF(D28="","",VLOOKUP(B28,Data!$B$5:$L$439,2,FALSE))</f>
        <v>VFV5570</v>
      </c>
      <c r="D28" s="875">
        <v>5</v>
      </c>
      <c r="E28" s="947" t="str">
        <f>IF(D28="","",VLOOKUP(B28,Data!$B$5:$Q$439,16,FALSE))</f>
        <v>PC</v>
      </c>
      <c r="F28" s="924"/>
      <c r="G28" s="803">
        <f>IF(D28="","",VLOOKUP(B28,Data!$B$5:$L$439,11,FALSE))</f>
        <v>4224.12</v>
      </c>
      <c r="H28" s="804">
        <f t="shared" si="0"/>
        <v>21120.6</v>
      </c>
      <c r="I28" s="805" t="str">
        <f>IF(D28="","",VLOOKUP(B28,Data!$B$5:$D$439,3,FALSE))</f>
        <v>C/T</v>
      </c>
      <c r="J28" s="806" t="str">
        <f>IF(D28="","",VLOOKUP(B28,Data!$B$5:$M$439,12,FALSE))</f>
        <v>Indonesia</v>
      </c>
      <c r="K28" s="807" t="s">
        <v>1125</v>
      </c>
      <c r="L28" s="808">
        <f>IF(D28="","",VLOOKUP(B28,Data!$B$5:$E$439,4,FALSE)*D28)</f>
        <v>1480</v>
      </c>
      <c r="M28" s="809">
        <f>IF(D28="","",VLOOKUP(B28,Data!$B$5:$F$439,5,FALSE)*D28)</f>
        <v>1300</v>
      </c>
      <c r="N28" s="804"/>
      <c r="O28" s="810"/>
      <c r="P28" s="811"/>
      <c r="Q28" s="812"/>
      <c r="R28" s="812"/>
      <c r="S28" s="811"/>
      <c r="T28" s="811"/>
      <c r="U28" s="811"/>
      <c r="V28" s="813">
        <f>IF(D28="","",VLOOKUP(B28,Data!$B$5:$J$439,9,FALSE)*D28)</f>
        <v>7.67</v>
      </c>
      <c r="W28" s="813">
        <f>IF(D28="","",VLOOKUP(B28,Data!$B$5:$J$439,9,FALSE)*D28)</f>
        <v>7.67</v>
      </c>
      <c r="X28" s="916"/>
      <c r="Y28" s="916"/>
      <c r="Z28" s="916"/>
      <c r="AA28" s="916"/>
    </row>
    <row r="29" spans="1:27" s="917" customFormat="1" ht="20" customHeight="1">
      <c r="A29" s="920">
        <v>8</v>
      </c>
      <c r="B29" s="878" t="s">
        <v>398</v>
      </c>
      <c r="C29" s="800" t="str">
        <f>IF(D29="","",VLOOKUP(B29,Data!$B$5:$L$439,2,FALSE))</f>
        <v>VFV5580</v>
      </c>
      <c r="D29" s="875">
        <v>1</v>
      </c>
      <c r="E29" s="947" t="str">
        <f>IF(D29="","",VLOOKUP(B29,Data!$B$5:$Q$439,16,FALSE))</f>
        <v>PC</v>
      </c>
      <c r="F29" s="924"/>
      <c r="G29" s="803">
        <f>IF(D29="","",VLOOKUP(B29,Data!$B$5:$L$439,11,FALSE))</f>
        <v>4347.66</v>
      </c>
      <c r="H29" s="804">
        <f t="shared" si="0"/>
        <v>4347.66</v>
      </c>
      <c r="I29" s="805" t="str">
        <f>IF(D29="","",VLOOKUP(B29,Data!$B$5:$D$439,3,FALSE))</f>
        <v>C/T</v>
      </c>
      <c r="J29" s="806" t="str">
        <f>IF(D29="","",VLOOKUP(B29,Data!$B$5:$M$439,12,FALSE))</f>
        <v>Indonesia</v>
      </c>
      <c r="K29" s="807" t="s">
        <v>1125</v>
      </c>
      <c r="L29" s="808">
        <f>IF(D29="","",VLOOKUP(B29,Data!$B$5:$E$439,4,FALSE)*D29)</f>
        <v>318</v>
      </c>
      <c r="M29" s="809">
        <f>IF(D29="","",VLOOKUP(B29,Data!$B$5:$F$439,5,FALSE)*D29)</f>
        <v>282</v>
      </c>
      <c r="N29" s="804"/>
      <c r="O29" s="810"/>
      <c r="P29" s="811"/>
      <c r="Q29" s="812"/>
      <c r="R29" s="812"/>
      <c r="S29" s="811"/>
      <c r="T29" s="811"/>
      <c r="U29" s="811"/>
      <c r="V29" s="813">
        <f>IF(D29="","",VLOOKUP(B29,Data!$B$5:$J$439,9,FALSE)*D29)</f>
        <v>1.806</v>
      </c>
      <c r="W29" s="813">
        <f>IF(D29="","",VLOOKUP(B29,Data!$B$5:$J$439,9,FALSE)*D29)</f>
        <v>1.806</v>
      </c>
      <c r="X29" s="916"/>
      <c r="Y29" s="916"/>
      <c r="Z29" s="916"/>
      <c r="AA29" s="916"/>
    </row>
    <row r="30" spans="1:27" s="917" customFormat="1" ht="20" customHeight="1">
      <c r="A30" s="920"/>
      <c r="B30" s="878"/>
      <c r="C30" s="800" t="str">
        <f>IF(D30="","",VLOOKUP(B30,Data!$B$5:$L$439,2,FALSE))</f>
        <v/>
      </c>
      <c r="D30" s="875"/>
      <c r="E30" s="947" t="str">
        <f>IF(D30="","",VLOOKUP(B30,Data!$B$5:$Q$439,16,FALSE))</f>
        <v/>
      </c>
      <c r="F30" s="816"/>
      <c r="G30" s="803" t="str">
        <f>IF(D30="","",VLOOKUP(B30,Data!$B$5:$L$439,11,FALSE))</f>
        <v/>
      </c>
      <c r="H30" s="804" t="str">
        <f t="shared" si="0"/>
        <v>-</v>
      </c>
      <c r="I30" s="805" t="str">
        <f>IF(D30="","",VLOOKUP(B30,Data!$B$5:$D$439,3,FALSE))</f>
        <v/>
      </c>
      <c r="J30" s="806" t="str">
        <f>IF(D30="","",VLOOKUP(B30,Data!$B$5:$M$439,12,FALSE))</f>
        <v/>
      </c>
      <c r="K30" s="807"/>
      <c r="L30" s="808" t="str">
        <f>IF(D30="","",VLOOKUP(B30,Data!$B$5:$E$439,4,FALSE)*D30)</f>
        <v/>
      </c>
      <c r="M30" s="809" t="str">
        <f>IF(D30="","",VLOOKUP(B30,Data!$B$5:$F$439,5,FALSE)*D30)</f>
        <v/>
      </c>
      <c r="N30" s="804"/>
      <c r="O30" s="810"/>
      <c r="P30" s="811"/>
      <c r="Q30" s="812"/>
      <c r="R30" s="812"/>
      <c r="S30" s="811"/>
      <c r="T30" s="811"/>
      <c r="U30" s="811"/>
      <c r="V30" s="813" t="str">
        <f>IF(D30="","",VLOOKUP(B30,Data!$B$5:$J$439,9,FALSE)*D30)</f>
        <v/>
      </c>
      <c r="W30" s="813" t="str">
        <f>IF(D30="","",VLOOKUP(B30,Data!$B$5:$J$439,9,FALSE)*D30)</f>
        <v/>
      </c>
      <c r="X30" s="916"/>
      <c r="Y30" s="916"/>
      <c r="Z30" s="916"/>
      <c r="AA30" s="916"/>
    </row>
    <row r="31" spans="1:27" s="917" customFormat="1" ht="20" customHeight="1">
      <c r="A31" s="920"/>
      <c r="B31" s="878"/>
      <c r="C31" s="800" t="str">
        <f>IF(D31="","",VLOOKUP(B31,Data!$B$5:$L$439,2,FALSE))</f>
        <v/>
      </c>
      <c r="D31" s="875"/>
      <c r="E31" s="947" t="str">
        <f>IF(D31="","",VLOOKUP(B31,Data!$B$5:$Q$439,16,FALSE))</f>
        <v/>
      </c>
      <c r="F31" s="924"/>
      <c r="G31" s="803" t="str">
        <f>IF(D31="","",VLOOKUP(B31,Data!$B$5:$L$439,11,FALSE))</f>
        <v/>
      </c>
      <c r="H31" s="804" t="str">
        <f t="shared" si="0"/>
        <v>-</v>
      </c>
      <c r="I31" s="805" t="str">
        <f>IF(D31="","",VLOOKUP(B31,Data!$B$5:$D$439,3,FALSE))</f>
        <v/>
      </c>
      <c r="J31" s="806" t="str">
        <f>IF(D31="","",VLOOKUP(B31,Data!$B$5:$M$439,12,FALSE))</f>
        <v/>
      </c>
      <c r="K31" s="807"/>
      <c r="L31" s="808" t="str">
        <f>IF(D31="","",VLOOKUP(B31,Data!$B$5:$E$439,4,FALSE)*D31)</f>
        <v/>
      </c>
      <c r="M31" s="809" t="str">
        <f>IF(D31="","",VLOOKUP(B31,Data!$B$5:$F$439,5,FALSE)*D31)</f>
        <v/>
      </c>
      <c r="N31" s="804"/>
      <c r="O31" s="810"/>
      <c r="P31" s="811"/>
      <c r="Q31" s="812"/>
      <c r="R31" s="812"/>
      <c r="S31" s="811"/>
      <c r="T31" s="811"/>
      <c r="U31" s="811"/>
      <c r="V31" s="813" t="str">
        <f>IF(D31="","",VLOOKUP(B31,Data!$B$5:$J$439,9,FALSE)*D31)</f>
        <v/>
      </c>
      <c r="W31" s="813" t="str">
        <f>IF(D31="","",VLOOKUP(B31,Data!$B$5:$J$439,9,FALSE)*D31)</f>
        <v/>
      </c>
      <c r="X31" s="916"/>
      <c r="Y31" s="916"/>
      <c r="Z31" s="916"/>
      <c r="AA31" s="916"/>
    </row>
    <row r="32" spans="1:27" s="814" customFormat="1" ht="23" customHeight="1">
      <c r="A32" s="909"/>
      <c r="B32" s="878"/>
      <c r="C32" s="809"/>
      <c r="D32" s="875"/>
      <c r="E32" s="946" t="str">
        <f>IF(D32="","",VLOOKUP(B32,Data!$B$5:$Q$439,16,FALSE))</f>
        <v/>
      </c>
      <c r="F32" s="889"/>
      <c r="G32" s="821"/>
      <c r="H32" s="821"/>
      <c r="I32" s="821"/>
      <c r="J32" s="820"/>
      <c r="K32" s="807"/>
      <c r="L32" s="821"/>
      <c r="M32" s="821"/>
      <c r="N32" s="821"/>
      <c r="O32" s="822"/>
      <c r="P32" s="823"/>
      <c r="Q32" s="824"/>
      <c r="R32" s="823"/>
      <c r="S32" s="823"/>
      <c r="T32" s="824"/>
      <c r="U32" s="825"/>
      <c r="V32" s="824"/>
      <c r="W32" s="826"/>
      <c r="Z32" s="708"/>
    </row>
    <row r="33" spans="1:26" s="814" customFormat="1" ht="22" customHeight="1">
      <c r="A33" s="798"/>
      <c r="B33" s="1066"/>
      <c r="C33" s="1067"/>
      <c r="D33" s="827">
        <f>SUM(D18:D31)</f>
        <v>21</v>
      </c>
      <c r="E33" s="827"/>
      <c r="F33" s="895"/>
      <c r="G33" s="896"/>
      <c r="H33" s="829" t="e">
        <f>SUM(H18:H32)</f>
        <v>#N/A</v>
      </c>
      <c r="I33" s="897"/>
      <c r="J33" s="897"/>
      <c r="K33" s="897"/>
      <c r="L33" s="829" t="e">
        <f>SUM(L18:L32)</f>
        <v>#N/A</v>
      </c>
      <c r="M33" s="829" t="e">
        <f>SUM(M18:M32)</f>
        <v>#N/A</v>
      </c>
      <c r="N33" s="896"/>
      <c r="O33" s="896"/>
      <c r="P33" s="896">
        <f>SUM(P16:P32)</f>
        <v>0</v>
      </c>
      <c r="Q33" s="896"/>
      <c r="R33" s="896"/>
      <c r="S33" s="896"/>
      <c r="T33" s="896"/>
      <c r="U33" s="896"/>
      <c r="V33" s="896"/>
      <c r="W33" s="830" t="e">
        <f>SUM(W18:W32)</f>
        <v>#N/A</v>
      </c>
      <c r="Z33" s="708"/>
    </row>
    <row r="34" spans="1:26" ht="20" customHeight="1">
      <c r="A34" s="798"/>
      <c r="B34" s="1068"/>
      <c r="C34" s="1069"/>
      <c r="D34" s="831"/>
      <c r="E34" s="887"/>
      <c r="F34" s="754"/>
      <c r="G34" s="832" t="s">
        <v>534</v>
      </c>
      <c r="H34" s="758"/>
      <c r="I34" s="833"/>
      <c r="J34" s="833"/>
      <c r="K34" s="833"/>
      <c r="L34" s="834"/>
      <c r="M34" s="758"/>
      <c r="N34" s="756"/>
      <c r="O34" s="755"/>
      <c r="P34" s="755"/>
      <c r="Q34" s="755"/>
      <c r="R34" s="755"/>
      <c r="S34" s="755"/>
      <c r="T34" s="755"/>
      <c r="U34" s="756"/>
      <c r="V34" s="756"/>
      <c r="W34" s="760"/>
    </row>
    <row r="35" spans="1:26" ht="13">
      <c r="A35" s="721" t="s">
        <v>527</v>
      </c>
      <c r="B35" s="722"/>
      <c r="C35" s="835"/>
      <c r="D35" s="836" t="s">
        <v>82</v>
      </c>
      <c r="E35" s="836"/>
      <c r="F35" s="744"/>
      <c r="G35" s="725" t="s">
        <v>83</v>
      </c>
      <c r="H35" s="837"/>
      <c r="I35" s="772" t="s">
        <v>84</v>
      </c>
      <c r="J35" s="838"/>
      <c r="K35" s="743" t="s">
        <v>85</v>
      </c>
      <c r="L35" s="743"/>
      <c r="M35" s="1070" t="s">
        <v>86</v>
      </c>
      <c r="N35" s="1071"/>
      <c r="O35" s="1071"/>
      <c r="P35" s="1071"/>
      <c r="Q35" s="1071"/>
      <c r="R35" s="1071"/>
      <c r="S35" s="1071"/>
      <c r="T35" s="1071"/>
      <c r="U35" s="1071"/>
      <c r="V35" s="1071"/>
      <c r="W35" s="1072"/>
    </row>
    <row r="36" spans="1:26" ht="13">
      <c r="A36" s="731" t="s">
        <v>528</v>
      </c>
      <c r="C36" s="839"/>
      <c r="D36" s="709" t="s">
        <v>88</v>
      </c>
      <c r="G36" s="1073"/>
      <c r="H36" s="1074"/>
      <c r="I36" s="731" t="s">
        <v>89</v>
      </c>
      <c r="J36" s="840"/>
      <c r="K36" s="746" t="s">
        <v>90</v>
      </c>
      <c r="L36" s="746"/>
      <c r="M36" s="741"/>
      <c r="W36" s="747"/>
    </row>
    <row r="37" spans="1:26">
      <c r="A37" s="731" t="s">
        <v>529</v>
      </c>
      <c r="C37" s="732"/>
      <c r="G37" s="1073"/>
      <c r="H37" s="1074"/>
      <c r="I37" s="731"/>
      <c r="J37" s="840"/>
      <c r="K37" s="746" t="s">
        <v>94</v>
      </c>
      <c r="L37" s="746"/>
      <c r="M37" s="741"/>
      <c r="W37" s="747"/>
    </row>
    <row r="38" spans="1:26">
      <c r="A38" s="754"/>
      <c r="B38" s="755"/>
      <c r="C38" s="841"/>
      <c r="D38" s="709" t="s">
        <v>95</v>
      </c>
      <c r="G38" s="842"/>
      <c r="H38" s="843"/>
      <c r="I38" s="731" t="s">
        <v>96</v>
      </c>
      <c r="J38" s="840"/>
      <c r="K38" s="746"/>
      <c r="L38" s="746"/>
      <c r="M38" s="741"/>
      <c r="W38" s="747"/>
    </row>
    <row r="39" spans="1:26" ht="13">
      <c r="A39" s="721" t="s">
        <v>97</v>
      </c>
      <c r="B39" s="744"/>
      <c r="C39" s="723"/>
      <c r="D39" s="709" t="s">
        <v>98</v>
      </c>
      <c r="G39" s="844" t="s">
        <v>99</v>
      </c>
      <c r="H39" s="845"/>
      <c r="I39" s="731" t="s">
        <v>89</v>
      </c>
      <c r="J39" s="840"/>
      <c r="K39" s="746" t="s">
        <v>100</v>
      </c>
      <c r="L39" s="746"/>
      <c r="M39" s="741"/>
      <c r="W39" s="747"/>
    </row>
    <row r="40" spans="1:26" ht="13">
      <c r="A40" s="731" t="s">
        <v>552</v>
      </c>
      <c r="C40" s="732"/>
      <c r="D40" s="709" t="s">
        <v>101</v>
      </c>
      <c r="G40" s="846"/>
      <c r="H40" s="847"/>
      <c r="I40" s="731" t="s">
        <v>102</v>
      </c>
      <c r="J40" s="840"/>
      <c r="K40" s="746" t="s">
        <v>530</v>
      </c>
      <c r="L40" s="746"/>
      <c r="M40" s="1075" t="s">
        <v>104</v>
      </c>
      <c r="N40" s="1076"/>
      <c r="O40" s="1076"/>
      <c r="P40" s="1076"/>
      <c r="Q40" s="1076"/>
      <c r="R40" s="1076"/>
      <c r="S40" s="1076"/>
      <c r="T40" s="1076"/>
      <c r="U40" s="1076"/>
      <c r="V40" s="1076"/>
      <c r="W40" s="1077"/>
    </row>
    <row r="41" spans="1:26">
      <c r="A41" s="754"/>
      <c r="B41" s="755"/>
      <c r="C41" s="756"/>
      <c r="D41" s="848"/>
      <c r="E41" s="848"/>
      <c r="F41" s="755"/>
      <c r="G41" s="1046" t="s">
        <v>1119</v>
      </c>
      <c r="H41" s="1047"/>
      <c r="I41" s="1046" t="s">
        <v>1118</v>
      </c>
      <c r="J41" s="1047"/>
      <c r="K41" s="759" t="s">
        <v>105</v>
      </c>
      <c r="L41" s="759"/>
      <c r="M41" s="1062" t="s">
        <v>106</v>
      </c>
      <c r="N41" s="1063"/>
      <c r="O41" s="1063"/>
      <c r="P41" s="1063"/>
      <c r="Q41" s="1063"/>
      <c r="R41" s="1063"/>
      <c r="S41" s="1063"/>
      <c r="T41" s="1063"/>
      <c r="U41" s="1063"/>
      <c r="V41" s="1063"/>
      <c r="W41" s="1064"/>
    </row>
    <row r="50" spans="1:9" ht="23.25" customHeight="1">
      <c r="A50" s="849" t="s">
        <v>947</v>
      </c>
      <c r="B50" s="710"/>
      <c r="C50" s="849" t="s">
        <v>603</v>
      </c>
      <c r="D50" s="708"/>
      <c r="E50" s="708"/>
      <c r="G50" s="849" t="s">
        <v>941</v>
      </c>
      <c r="I50" s="849" t="s">
        <v>603</v>
      </c>
    </row>
    <row r="51" spans="1:9" ht="20">
      <c r="A51" s="849" t="s">
        <v>948</v>
      </c>
      <c r="B51" s="710"/>
      <c r="C51" s="849" t="s">
        <v>952</v>
      </c>
      <c r="D51" s="708"/>
      <c r="E51" s="708"/>
      <c r="G51" s="849" t="s">
        <v>942</v>
      </c>
      <c r="I51" s="849" t="s">
        <v>952</v>
      </c>
    </row>
    <row r="52" spans="1:9" ht="20">
      <c r="A52" s="849" t="s">
        <v>949</v>
      </c>
      <c r="B52" s="710"/>
      <c r="C52" s="849" t="s">
        <v>952</v>
      </c>
      <c r="D52" s="708"/>
      <c r="E52" s="708"/>
      <c r="G52" s="849" t="s">
        <v>943</v>
      </c>
      <c r="I52" s="849" t="s">
        <v>603</v>
      </c>
    </row>
    <row r="53" spans="1:9" ht="17.75" customHeight="1">
      <c r="A53" s="849" t="s">
        <v>950</v>
      </c>
      <c r="B53" s="710"/>
      <c r="C53" s="849" t="s">
        <v>603</v>
      </c>
      <c r="D53" s="708"/>
      <c r="E53" s="708"/>
      <c r="G53" s="849" t="s">
        <v>944</v>
      </c>
      <c r="I53" s="849" t="s">
        <v>603</v>
      </c>
    </row>
    <row r="54" spans="1:9" ht="17.75" customHeight="1">
      <c r="A54" s="849" t="s">
        <v>951</v>
      </c>
      <c r="B54" s="710"/>
      <c r="C54" s="849" t="s">
        <v>603</v>
      </c>
      <c r="D54" s="708"/>
      <c r="E54" s="708"/>
      <c r="G54" s="849" t="s">
        <v>946</v>
      </c>
      <c r="I54" s="849" t="s">
        <v>603</v>
      </c>
    </row>
    <row r="55" spans="1:9" ht="17.75" customHeight="1">
      <c r="G55" s="849" t="s">
        <v>945</v>
      </c>
      <c r="I55" s="849" t="s">
        <v>603</v>
      </c>
    </row>
    <row r="56" spans="1:9" ht="17.75" customHeight="1"/>
    <row r="57" spans="1:9" ht="17.75" customHeight="1"/>
  </sheetData>
  <mergeCells count="10">
    <mergeCell ref="B33:C34"/>
    <mergeCell ref="M35:W35"/>
    <mergeCell ref="G36:H36"/>
    <mergeCell ref="G37:H37"/>
    <mergeCell ref="M40:W40"/>
    <mergeCell ref="G41:H41"/>
    <mergeCell ref="I41:J41"/>
    <mergeCell ref="M41:W41"/>
    <mergeCell ref="R1:U1"/>
    <mergeCell ref="O2:R2"/>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D4101-A146-4F57-9AE6-D27CCD5A063E}">
  <sheetPr>
    <pageSetUpPr fitToPage="1"/>
  </sheetPr>
  <dimension ref="A1:AA64"/>
  <sheetViews>
    <sheetView zoomScale="85" zoomScaleNormal="85" zoomScaleSheetLayoutView="115" workbookViewId="0">
      <selection activeCell="H27" sqref="H27"/>
    </sheetView>
  </sheetViews>
  <sheetFormatPr defaultColWidth="9.1796875" defaultRowHeight="12.5"/>
  <cols>
    <col min="1" max="1" width="6.54296875" style="708" customWidth="1"/>
    <col min="2" max="2" width="41.90625" style="708" bestFit="1" customWidth="1"/>
    <col min="3" max="3" width="13.81640625" style="708" bestFit="1" customWidth="1"/>
    <col min="4" max="4" width="8.1796875" style="709" customWidth="1"/>
    <col min="5" max="5" width="7.906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51"/>
      <c r="J10" s="952"/>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27"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27" s="814" customFormat="1" ht="20" customHeight="1">
      <c r="A18" s="920"/>
      <c r="B18" s="906" t="s">
        <v>1070</v>
      </c>
      <c r="C18" s="800" t="str">
        <f>IF(D18="","",VLOOKUP(B18,Data!$B$5:$L$439,2,FALSE))</f>
        <v/>
      </c>
      <c r="D18" s="875"/>
      <c r="E18" s="947" t="str">
        <f>IF(D18="","",VLOOKUP(B18,Data!$B$5:$Q$439,16,FALSE))</f>
        <v/>
      </c>
      <c r="F18" s="924"/>
      <c r="G18" s="803" t="str">
        <f>IF(D18="","",VLOOKUP(B18,Data!$B$5:$L$439,11,FALSE))</f>
        <v/>
      </c>
      <c r="H18" s="804" t="str">
        <f>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row>
    <row r="19" spans="1:27" s="917" customFormat="1" ht="20" customHeight="1">
      <c r="A19" s="920">
        <v>1</v>
      </c>
      <c r="B19" s="878" t="s">
        <v>748</v>
      </c>
      <c r="C19" s="800" t="str">
        <f>IF(D19="","",VLOOKUP(B19,Data!$B$5:$L$439,2,FALSE))</f>
        <v>VAR8150</v>
      </c>
      <c r="D19" s="875">
        <v>1</v>
      </c>
      <c r="E19" s="947" t="str">
        <f>IF(D19="","",VLOOKUP(B19,Data!$B$5:$Q$439,16,FALSE))</f>
        <v>PC</v>
      </c>
      <c r="F19" s="924" t="s">
        <v>999</v>
      </c>
      <c r="G19" s="803">
        <f>IF(D19="","",VLOOKUP(B19,Data!$B$5:$L$439,11,FALSE))</f>
        <v>2209.64</v>
      </c>
      <c r="H19" s="804">
        <f>IF(D19&gt;0,D19*G19,"-")</f>
        <v>2209.64</v>
      </c>
      <c r="I19" s="805" t="str">
        <f>IF(D19="","",VLOOKUP(B19,Data!$B$5:$D$439,3,FALSE))</f>
        <v>C/T</v>
      </c>
      <c r="J19" s="806" t="str">
        <f>IF(D19="","",VLOOKUP(B19,Data!$B$5:$M$439,12,FALSE))</f>
        <v>Indonesia</v>
      </c>
      <c r="K19" s="807" t="s">
        <v>1071</v>
      </c>
      <c r="L19" s="808">
        <f>IF(D19="","",VLOOKUP(B19,Data!$B$5:$E$439,4,FALSE)*D19)</f>
        <v>238</v>
      </c>
      <c r="M19" s="809">
        <f>IF(D19="","",VLOOKUP(B19,Data!$B$5:$F$439,5,FALSE)*D19)</f>
        <v>216</v>
      </c>
      <c r="N19" s="804"/>
      <c r="O19" s="810"/>
      <c r="P19" s="811"/>
      <c r="Q19" s="812"/>
      <c r="R19" s="812"/>
      <c r="S19" s="811"/>
      <c r="T19" s="811"/>
      <c r="U19" s="811"/>
      <c r="V19" s="813">
        <f>IF(D19="","",VLOOKUP(B19,Data!$B$5:$J$439,9,FALSE)*D19)</f>
        <v>1.3140000000000001</v>
      </c>
      <c r="W19" s="813">
        <f>IF(D19="","",VLOOKUP(B19,Data!$B$5:$J$439,9,FALSE)*D19)</f>
        <v>1.3140000000000001</v>
      </c>
      <c r="X19" s="916"/>
      <c r="Y19" s="916"/>
      <c r="Z19" s="916"/>
      <c r="AA19" s="916"/>
    </row>
    <row r="20" spans="1:27" s="814" customFormat="1" ht="20" customHeight="1">
      <c r="A20" s="920"/>
      <c r="B20" s="906" t="s">
        <v>1090</v>
      </c>
      <c r="C20" s="800" t="str">
        <f>IF(D20="","",VLOOKUP(B20,Data!$B$5:$L$439,2,FALSE))</f>
        <v/>
      </c>
      <c r="D20" s="875"/>
      <c r="E20" s="947" t="str">
        <f>IF(D20="","",VLOOKUP(B20,Data!$B$5:$Q$439,16,FALSE))</f>
        <v/>
      </c>
      <c r="F20" s="924"/>
      <c r="G20" s="803" t="str">
        <f>IF(D20="","",VLOOKUP(B20,Data!$B$5:$L$439,11,FALSE))</f>
        <v/>
      </c>
      <c r="H20" s="804" t="str">
        <f>IF(D20&gt;0,D20*G20,"-")</f>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708"/>
      <c r="Y20" s="708"/>
      <c r="Z20" s="708"/>
      <c r="AA20" s="708"/>
    </row>
    <row r="21" spans="1:27" s="917" customFormat="1" ht="20" customHeight="1">
      <c r="A21" s="920">
        <v>2</v>
      </c>
      <c r="B21" s="878" t="s">
        <v>1133</v>
      </c>
      <c r="C21" s="800" t="str">
        <f>IF(D21="","",VLOOKUP(B21,Data!$B$5:$L$439,2,FALSE))</f>
        <v>ZW44840</v>
      </c>
      <c r="D21" s="875">
        <v>1</v>
      </c>
      <c r="E21" s="947" t="str">
        <f>IF(D21="","",VLOOKUP(B21,Data!$B$5:$Q$439,16,FALSE))</f>
        <v>SETS</v>
      </c>
      <c r="F21" s="924" t="s">
        <v>1011</v>
      </c>
      <c r="G21" s="803">
        <f>IF(D21="","",VLOOKUP(B21,Data!$B$5:$L$439,11,FALSE))</f>
        <v>5770.33</v>
      </c>
      <c r="H21" s="804">
        <f>IF(D21&gt;0,D21*G21,"-")</f>
        <v>5770.33</v>
      </c>
      <c r="I21" s="805" t="str">
        <f>IF(D21="","",VLOOKUP(B21,Data!$B$5:$D$439,3,FALSE))</f>
        <v>C/T</v>
      </c>
      <c r="J21" s="806" t="str">
        <f>IF(D21="","",VLOOKUP(B21,Data!$B$5:$M$439,12,FALSE))</f>
        <v>Indonesia</v>
      </c>
      <c r="K21" s="807" t="s">
        <v>1091</v>
      </c>
      <c r="L21" s="808">
        <f>IF(D21="","",VLOOKUP(B21,Data!$B$5:$E$439,4,FALSE)*D21)</f>
        <v>344</v>
      </c>
      <c r="M21" s="809">
        <f>IF(D21="","",VLOOKUP(B21,Data!$B$5:$F$439,5,FALSE)*D21)</f>
        <v>303</v>
      </c>
      <c r="N21" s="804"/>
      <c r="O21" s="810"/>
      <c r="P21" s="811"/>
      <c r="Q21" s="812"/>
      <c r="R21" s="812"/>
      <c r="S21" s="811"/>
      <c r="T21" s="811"/>
      <c r="U21" s="811"/>
      <c r="V21" s="813">
        <f>IF(D21="","",VLOOKUP(B21,Data!$B$5:$J$439,9,FALSE)*D21)</f>
        <v>1.806</v>
      </c>
      <c r="W21" s="813">
        <f>IF(D21="","",VLOOKUP(B21,Data!$B$5:$J$439,9,FALSE)*D21)</f>
        <v>1.806</v>
      </c>
      <c r="X21" s="916"/>
      <c r="Y21" s="916" t="s">
        <v>556</v>
      </c>
      <c r="Z21" s="916" t="b">
        <f>Y21=C21</f>
        <v>1</v>
      </c>
      <c r="AA21" s="916"/>
    </row>
    <row r="22" spans="1:27" s="917" customFormat="1" ht="20" customHeight="1">
      <c r="A22" s="920">
        <v>3</v>
      </c>
      <c r="B22" s="878" t="s">
        <v>1137</v>
      </c>
      <c r="C22" s="800" t="str">
        <f>IF(D22="","",VLOOKUP(B22,Data!$B$5:$L$439,2,FALSE))</f>
        <v>ZW44860</v>
      </c>
      <c r="D22" s="875">
        <v>4</v>
      </c>
      <c r="E22" s="947" t="str">
        <f>IF(D22="","",VLOOKUP(B22,Data!$B$5:$Q$439,16,FALSE))</f>
        <v>SETS</v>
      </c>
      <c r="F22" s="816"/>
      <c r="G22" s="803">
        <f>IF(D22="","",VLOOKUP(B22,Data!$B$5:$L$439,11,FALSE))</f>
        <v>5722.04</v>
      </c>
      <c r="H22" s="804">
        <f t="shared" ref="H22:H34" si="0">IF(D22&gt;0,D22*G22,"-")</f>
        <v>22888.16</v>
      </c>
      <c r="I22" s="805" t="str">
        <f>IF(D22="","",VLOOKUP(B22,Data!$B$5:$D$439,3,FALSE))</f>
        <v>C/T</v>
      </c>
      <c r="J22" s="806" t="str">
        <f>IF(D22="","",VLOOKUP(B22,Data!$B$5:$M$439,12,FALSE))</f>
        <v>Indonesia</v>
      </c>
      <c r="K22" s="807" t="s">
        <v>1091</v>
      </c>
      <c r="L22" s="808">
        <f>IF(D22="","",VLOOKUP(B22,Data!$B$5:$E$439,4,FALSE)*D22)</f>
        <v>1376</v>
      </c>
      <c r="M22" s="809">
        <f>IF(D22="","",VLOOKUP(B22,Data!$B$5:$F$439,5,FALSE)*D22)</f>
        <v>1212</v>
      </c>
      <c r="N22" s="804"/>
      <c r="O22" s="810"/>
      <c r="P22" s="811"/>
      <c r="Q22" s="812"/>
      <c r="R22" s="812"/>
      <c r="S22" s="811"/>
      <c r="T22" s="811"/>
      <c r="U22" s="811"/>
      <c r="V22" s="813">
        <f>IF(D22="","",VLOOKUP(B22,Data!$B$5:$J$439,9,FALSE)*D22)</f>
        <v>7.2240000000000002</v>
      </c>
      <c r="W22" s="813">
        <f>IF(D22="","",VLOOKUP(B22,Data!$B$5:$J$439,9,FALSE)*D22)</f>
        <v>7.2240000000000002</v>
      </c>
      <c r="X22" s="916"/>
      <c r="Y22" s="916" t="s">
        <v>557</v>
      </c>
      <c r="Z22" s="916" t="b">
        <f t="shared" ref="Z22:Z34" si="1">Y22=C22</f>
        <v>1</v>
      </c>
      <c r="AA22" s="916"/>
    </row>
    <row r="23" spans="1:27" s="917" customFormat="1" ht="20" customHeight="1">
      <c r="A23" s="920">
        <v>4</v>
      </c>
      <c r="B23" s="878" t="s">
        <v>1138</v>
      </c>
      <c r="C23" s="800" t="str">
        <f>IF(D23="","",VLOOKUP(B23,Data!$B$5:$L$439,2,FALSE))</f>
        <v>ZW44870</v>
      </c>
      <c r="D23" s="875">
        <v>4</v>
      </c>
      <c r="E23" s="947" t="str">
        <f>IF(D23="","",VLOOKUP(B23,Data!$B$5:$Q$439,16,FALSE))</f>
        <v>SETS</v>
      </c>
      <c r="F23" s="816" t="s">
        <v>1131</v>
      </c>
      <c r="G23" s="803">
        <f>IF(D23="","",VLOOKUP(B23,Data!$B$5:$L$439,11,FALSE))</f>
        <v>5718.01</v>
      </c>
      <c r="H23" s="804">
        <f t="shared" si="0"/>
        <v>22872.04</v>
      </c>
      <c r="I23" s="805" t="str">
        <f>IF(D23="","",VLOOKUP(B23,Data!$B$5:$D$439,3,FALSE))</f>
        <v>C/T</v>
      </c>
      <c r="J23" s="806" t="str">
        <f>IF(D23="","",VLOOKUP(B23,Data!$B$5:$M$439,12,FALSE))</f>
        <v>Indonesia</v>
      </c>
      <c r="K23" s="807" t="s">
        <v>1091</v>
      </c>
      <c r="L23" s="808">
        <f>IF(D23="","",VLOOKUP(B23,Data!$B$5:$E$439,4,FALSE)*D23)</f>
        <v>1376</v>
      </c>
      <c r="M23" s="809">
        <f>IF(D23="","",VLOOKUP(B23,Data!$B$5:$F$439,5,FALSE)*D23)</f>
        <v>1212</v>
      </c>
      <c r="N23" s="804"/>
      <c r="O23" s="810"/>
      <c r="P23" s="811"/>
      <c r="Q23" s="812"/>
      <c r="R23" s="812"/>
      <c r="S23" s="811"/>
      <c r="T23" s="811"/>
      <c r="U23" s="811"/>
      <c r="V23" s="813">
        <f>IF(D23="","",VLOOKUP(B23,Data!$B$5:$J$439,9,FALSE)*D23)</f>
        <v>7.2240000000000002</v>
      </c>
      <c r="W23" s="813">
        <f>IF(D23="","",VLOOKUP(B23,Data!$B$5:$J$439,9,FALSE)*D23)</f>
        <v>7.2240000000000002</v>
      </c>
      <c r="X23" s="916"/>
      <c r="Y23" s="916" t="s">
        <v>558</v>
      </c>
      <c r="Z23" s="916" t="b">
        <f t="shared" si="1"/>
        <v>1</v>
      </c>
      <c r="AA23" s="916"/>
    </row>
    <row r="24" spans="1:27" s="917" customFormat="1" ht="20" customHeight="1">
      <c r="A24" s="920">
        <v>5</v>
      </c>
      <c r="B24" s="878" t="s">
        <v>1130</v>
      </c>
      <c r="C24" s="800" t="str">
        <f>IF(D24="","",VLOOKUP(B24,Data!$B$5:$L$439,2,FALSE))</f>
        <v>ZJ54410</v>
      </c>
      <c r="D24" s="875">
        <v>1</v>
      </c>
      <c r="E24" s="947" t="str">
        <f>IF(D24="","",VLOOKUP(B24,Data!$B$5:$Q$439,16,FALSE))</f>
        <v>SETS</v>
      </c>
      <c r="F24" s="816"/>
      <c r="G24" s="803">
        <f>IF(D24="","",VLOOKUP(B24,Data!$B$5:$L$439,11,FALSE))</f>
        <v>4657.7700000000004</v>
      </c>
      <c r="H24" s="804">
        <f t="shared" si="0"/>
        <v>4657.7700000000004</v>
      </c>
      <c r="I24" s="805" t="str">
        <f>IF(D24="","",VLOOKUP(B24,Data!$B$5:$D$439,3,FALSE))</f>
        <v>C/T</v>
      </c>
      <c r="J24" s="806" t="str">
        <f>IF(D24="","",VLOOKUP(B24,Data!$B$5:$M$439,12,FALSE))</f>
        <v>Indonesia</v>
      </c>
      <c r="K24" s="807" t="s">
        <v>1091</v>
      </c>
      <c r="L24" s="808">
        <f>IF(D24="","",VLOOKUP(B24,Data!$B$5:$E$439,4,FALSE)*D24)</f>
        <v>305</v>
      </c>
      <c r="M24" s="809">
        <f>IF(D24="","",VLOOKUP(B24,Data!$B$5:$F$439,5,FALSE)*D24)</f>
        <v>269</v>
      </c>
      <c r="N24" s="804"/>
      <c r="O24" s="810"/>
      <c r="P24" s="811"/>
      <c r="Q24" s="812"/>
      <c r="R24" s="812"/>
      <c r="S24" s="811"/>
      <c r="T24" s="811"/>
      <c r="U24" s="811"/>
      <c r="V24" s="813">
        <f>IF(D24="","",VLOOKUP(B24,Data!$B$5:$J$439,9,FALSE)*D24)</f>
        <v>1.534</v>
      </c>
      <c r="W24" s="813">
        <f>IF(D24="","",VLOOKUP(B24,Data!$B$5:$J$439,9,FALSE)*D24)</f>
        <v>1.534</v>
      </c>
      <c r="X24" s="916"/>
      <c r="Y24" s="916" t="s">
        <v>41</v>
      </c>
      <c r="Z24" s="916" t="b">
        <f t="shared" si="1"/>
        <v>1</v>
      </c>
      <c r="AA24" s="916"/>
    </row>
    <row r="25" spans="1:27" s="917" customFormat="1" ht="20" customHeight="1">
      <c r="A25" s="920">
        <v>6</v>
      </c>
      <c r="B25" s="878" t="s">
        <v>1136</v>
      </c>
      <c r="C25" s="800" t="str">
        <f>IF(D25="","",VLOOKUP(B25,Data!$B$5:$L$439,2,FALSE))</f>
        <v>ZJ54460</v>
      </c>
      <c r="D25" s="875">
        <v>1</v>
      </c>
      <c r="E25" s="947" t="str">
        <f>IF(D25="","",VLOOKUP(B25,Data!$B$5:$Q$439,16,FALSE))</f>
        <v>SETS</v>
      </c>
      <c r="F25" s="816"/>
      <c r="G25" s="803">
        <f>IF(D25="","",VLOOKUP(B25,Data!$B$5:$L$439,11,FALSE))</f>
        <v>4587.26</v>
      </c>
      <c r="H25" s="804">
        <f t="shared" si="0"/>
        <v>4587.26</v>
      </c>
      <c r="I25" s="805" t="str">
        <f>IF(D25="","",VLOOKUP(B25,Data!$B$5:$D$439,3,FALSE))</f>
        <v>C/T</v>
      </c>
      <c r="J25" s="806" t="str">
        <f>IF(D25="","",VLOOKUP(B25,Data!$B$5:$M$439,12,FALSE))</f>
        <v>Indonesia</v>
      </c>
      <c r="K25" s="807" t="s">
        <v>1091</v>
      </c>
      <c r="L25" s="808">
        <f>IF(D25="","",VLOOKUP(B25,Data!$B$5:$E$439,4,FALSE)*D25)</f>
        <v>305</v>
      </c>
      <c r="M25" s="809">
        <f>IF(D25="","",VLOOKUP(B25,Data!$B$5:$F$439,5,FALSE)*D25)</f>
        <v>269</v>
      </c>
      <c r="N25" s="804"/>
      <c r="O25" s="810"/>
      <c r="P25" s="811"/>
      <c r="Q25" s="812"/>
      <c r="R25" s="812"/>
      <c r="S25" s="811"/>
      <c r="T25" s="811"/>
      <c r="U25" s="811"/>
      <c r="V25" s="813">
        <f>IF(D25="","",VLOOKUP(B25,Data!$B$5:$J$439,9,FALSE)*D25)</f>
        <v>1.534</v>
      </c>
      <c r="W25" s="813">
        <f>IF(D25="","",VLOOKUP(B25,Data!$B$5:$J$439,9,FALSE)*D25)</f>
        <v>1.534</v>
      </c>
      <c r="X25" s="916"/>
      <c r="Y25" s="916" t="s">
        <v>496</v>
      </c>
      <c r="Z25" s="916" t="b">
        <f t="shared" si="1"/>
        <v>1</v>
      </c>
      <c r="AA25" s="916"/>
    </row>
    <row r="26" spans="1:27" s="917" customFormat="1" ht="20" customHeight="1">
      <c r="A26" s="920">
        <v>7</v>
      </c>
      <c r="B26" s="878" t="s">
        <v>1122</v>
      </c>
      <c r="C26" s="800" t="str">
        <f>IF(D26="","",VLOOKUP(B26,Data!$B$5:$L$439,2,FALSE))</f>
        <v>WW38410</v>
      </c>
      <c r="D26" s="875">
        <v>1</v>
      </c>
      <c r="E26" s="947" t="str">
        <f>IF(D26="","",VLOOKUP(B26,Data!$B$5:$Q$439,16,FALSE))</f>
        <v>SETS</v>
      </c>
      <c r="F26" s="816"/>
      <c r="G26" s="803">
        <f>IF(D26="","",VLOOKUP(B26,Data!$B$5:$L$439,11,FALSE))</f>
        <v>4322.58</v>
      </c>
      <c r="H26" s="804">
        <f t="shared" si="0"/>
        <v>4322.58</v>
      </c>
      <c r="I26" s="805" t="str">
        <f>IF(D26="","",VLOOKUP(B26,Data!$B$5:$D$439,3,FALSE))</f>
        <v>C/T</v>
      </c>
      <c r="J26" s="806" t="str">
        <f>IF(D26="","",VLOOKUP(B26,Data!$B$5:$M$439,12,FALSE))</f>
        <v>Indonesia</v>
      </c>
      <c r="K26" s="807" t="s">
        <v>1091</v>
      </c>
      <c r="L26" s="808">
        <f>IF(D26="","",VLOOKUP(B26,Data!$B$5:$E$439,4,FALSE)*D26)</f>
        <v>328</v>
      </c>
      <c r="M26" s="809">
        <f>IF(D26="","",VLOOKUP(B26,Data!$B$5:$F$439,5,FALSE)*D26)</f>
        <v>292</v>
      </c>
      <c r="N26" s="804"/>
      <c r="O26" s="810"/>
      <c r="P26" s="811"/>
      <c r="Q26" s="812"/>
      <c r="R26" s="812"/>
      <c r="S26" s="811"/>
      <c r="T26" s="811"/>
      <c r="U26" s="811"/>
      <c r="V26" s="813">
        <f>IF(D26="","",VLOOKUP(B26,Data!$B$5:$J$439,9,FALSE)*D26)</f>
        <v>1.806</v>
      </c>
      <c r="W26" s="813">
        <f>IF(D26="","",VLOOKUP(B26,Data!$B$5:$J$439,9,FALSE)*D26)</f>
        <v>1.806</v>
      </c>
      <c r="X26" s="916"/>
      <c r="Y26" s="916" t="s">
        <v>401</v>
      </c>
      <c r="Z26" s="916" t="b">
        <f t="shared" si="1"/>
        <v>1</v>
      </c>
      <c r="AA26" s="916"/>
    </row>
    <row r="27" spans="1:27" s="917" customFormat="1" ht="20" customHeight="1">
      <c r="A27" s="920">
        <v>8</v>
      </c>
      <c r="B27" s="878" t="s">
        <v>660</v>
      </c>
      <c r="C27" s="800" t="str">
        <f>IF(D27="","",VLOOKUP(B27,Data!$B$5:$L$439,2,FALSE))</f>
        <v>VAN1280</v>
      </c>
      <c r="D27" s="875">
        <v>46</v>
      </c>
      <c r="E27" s="947" t="str">
        <f>IF(D27="","",VLOOKUP(B27,Data!$B$5:$Q$439,16,FALSE))</f>
        <v>PC</v>
      </c>
      <c r="F27" s="816"/>
      <c r="G27" s="803">
        <f>IF(D27="","",VLOOKUP(B27,Data!$B$5:$L$439,11,FALSE))</f>
        <v>2162.66</v>
      </c>
      <c r="H27" s="804">
        <f t="shared" si="0"/>
        <v>99482.359999999986</v>
      </c>
      <c r="I27" s="805" t="str">
        <f>IF(D27="","",VLOOKUP(B27,Data!$B$5:$D$439,3,FALSE))</f>
        <v>C/T</v>
      </c>
      <c r="J27" s="806" t="str">
        <f>IF(D27="","",VLOOKUP(B27,Data!$B$5:$M$439,12,FALSE))</f>
        <v>Indonesia</v>
      </c>
      <c r="K27" s="807" t="s">
        <v>1091</v>
      </c>
      <c r="L27" s="808">
        <f>IF(D27="","",VLOOKUP(B27,Data!$B$5:$E$439,4,FALSE)*D27)</f>
        <v>12052</v>
      </c>
      <c r="M27" s="809">
        <f>IF(D27="","",VLOOKUP(B27,Data!$B$5:$F$439,5,FALSE)*D27)</f>
        <v>10902</v>
      </c>
      <c r="N27" s="804"/>
      <c r="O27" s="810"/>
      <c r="P27" s="811"/>
      <c r="Q27" s="812"/>
      <c r="R27" s="812"/>
      <c r="S27" s="811"/>
      <c r="T27" s="811"/>
      <c r="U27" s="811"/>
      <c r="V27" s="813">
        <f>IF(D27="","",VLOOKUP(B27,Data!$B$5:$J$439,9,FALSE)*D27)</f>
        <v>68.447999999999993</v>
      </c>
      <c r="W27" s="813">
        <f>IF(D27="","",VLOOKUP(B27,Data!$B$5:$J$439,9,FALSE)*D27)</f>
        <v>68.447999999999993</v>
      </c>
      <c r="X27" s="916"/>
      <c r="Y27" s="916" t="s">
        <v>663</v>
      </c>
      <c r="Z27" s="916" t="b">
        <f t="shared" si="1"/>
        <v>1</v>
      </c>
      <c r="AA27" s="916"/>
    </row>
    <row r="28" spans="1:27" s="917" customFormat="1" ht="20" customHeight="1">
      <c r="A28" s="920">
        <v>9</v>
      </c>
      <c r="B28" s="878" t="s">
        <v>661</v>
      </c>
      <c r="C28" s="800" t="str">
        <f>IF(D28="","",VLOOKUP(B28,Data!$B$5:$L$439,2,FALSE))</f>
        <v>VAN1290</v>
      </c>
      <c r="D28" s="875">
        <v>70</v>
      </c>
      <c r="E28" s="947" t="str">
        <f>IF(D28="","",VLOOKUP(B28,Data!$B$5:$Q$439,16,FALSE))</f>
        <v>PC</v>
      </c>
      <c r="F28" s="816"/>
      <c r="G28" s="803">
        <f>IF(D28="","",VLOOKUP(B28,Data!$B$5:$L$439,11,FALSE))</f>
        <v>2162.66</v>
      </c>
      <c r="H28" s="804">
        <f t="shared" si="0"/>
        <v>151386.19999999998</v>
      </c>
      <c r="I28" s="805" t="str">
        <f>IF(D28="","",VLOOKUP(B28,Data!$B$5:$D$439,3,FALSE))</f>
        <v>C/T</v>
      </c>
      <c r="J28" s="806" t="str">
        <f>IF(D28="","",VLOOKUP(B28,Data!$B$5:$M$439,12,FALSE))</f>
        <v>Indonesia</v>
      </c>
      <c r="K28" s="807" t="s">
        <v>1091</v>
      </c>
      <c r="L28" s="808">
        <f>IF(D28="","",VLOOKUP(B28,Data!$B$5:$E$439,4,FALSE)*D28)</f>
        <v>18340</v>
      </c>
      <c r="M28" s="809">
        <f>IF(D28="","",VLOOKUP(B28,Data!$B$5:$F$439,5,FALSE)*D28)</f>
        <v>16590</v>
      </c>
      <c r="N28" s="804"/>
      <c r="O28" s="810"/>
      <c r="P28" s="811"/>
      <c r="Q28" s="812"/>
      <c r="R28" s="812"/>
      <c r="S28" s="811"/>
      <c r="T28" s="811"/>
      <c r="U28" s="811"/>
      <c r="V28" s="813">
        <f>IF(D28="","",VLOOKUP(B28,Data!$B$5:$J$439,9,FALSE)*D28)</f>
        <v>104.16</v>
      </c>
      <c r="W28" s="813">
        <f>IF(D28="","",VLOOKUP(B28,Data!$B$5:$J$439,9,FALSE)*D28)</f>
        <v>104.16</v>
      </c>
      <c r="X28" s="916"/>
      <c r="Y28" s="916" t="s">
        <v>662</v>
      </c>
      <c r="Z28" s="916" t="b">
        <f t="shared" si="1"/>
        <v>1</v>
      </c>
      <c r="AA28" s="916"/>
    </row>
    <row r="29" spans="1:27" s="917" customFormat="1" ht="20" customHeight="1">
      <c r="A29" s="920">
        <v>10</v>
      </c>
      <c r="B29" s="878" t="s">
        <v>262</v>
      </c>
      <c r="C29" s="800" t="e">
        <f>IF(D29="","",VLOOKUP(B29,Data!$B$5:$L$439,2,FALSE))</f>
        <v>#N/A</v>
      </c>
      <c r="D29" s="875">
        <v>1</v>
      </c>
      <c r="E29" s="947" t="e">
        <f>IF(D29="","",VLOOKUP(B29,Data!$B$5:$Q$439,16,FALSE))</f>
        <v>#N/A</v>
      </c>
      <c r="F29" s="816"/>
      <c r="G29" s="803" t="e">
        <f>IF(D29="","",VLOOKUP(B29,Data!$B$5:$L$439,11,FALSE))</f>
        <v>#N/A</v>
      </c>
      <c r="H29" s="804" t="e">
        <f>IF(D29&gt;0,D29*G29,"-")</f>
        <v>#N/A</v>
      </c>
      <c r="I29" s="805" t="e">
        <f>IF(D29="","",VLOOKUP(B29,Data!$B$5:$D$439,3,FALSE))</f>
        <v>#N/A</v>
      </c>
      <c r="J29" s="806" t="e">
        <f>IF(D29="","",VLOOKUP(B29,Data!$B$5:$M$439,12,FALSE))</f>
        <v>#N/A</v>
      </c>
      <c r="K29" s="807" t="s">
        <v>1091</v>
      </c>
      <c r="L29" s="808" t="e">
        <f>IF(D29="","",VLOOKUP(B29,Data!$B$5:$E$439,4,FALSE)*D29)</f>
        <v>#N/A</v>
      </c>
      <c r="M29" s="809" t="e">
        <f>IF(D29="","",VLOOKUP(B29,Data!$B$5:$F$439,5,FALSE)*D29)</f>
        <v>#N/A</v>
      </c>
      <c r="N29" s="804"/>
      <c r="O29" s="810"/>
      <c r="P29" s="811"/>
      <c r="Q29" s="812"/>
      <c r="R29" s="812"/>
      <c r="S29" s="811"/>
      <c r="T29" s="811"/>
      <c r="U29" s="811"/>
      <c r="V29" s="813" t="e">
        <f>IF(D29="","",VLOOKUP(B29,Data!$B$5:$J$439,9,FALSE)*D29)</f>
        <v>#N/A</v>
      </c>
      <c r="W29" s="813" t="e">
        <f>IF(D29="","",VLOOKUP(B29,Data!$B$5:$J$439,9,FALSE)*D29)</f>
        <v>#N/A</v>
      </c>
      <c r="X29" s="916"/>
      <c r="Y29" s="916" t="s">
        <v>263</v>
      </c>
      <c r="Z29" s="916" t="e">
        <f t="shared" si="1"/>
        <v>#N/A</v>
      </c>
      <c r="AA29" s="916"/>
    </row>
    <row r="30" spans="1:27" s="917" customFormat="1" ht="20" customHeight="1">
      <c r="A30" s="920">
        <v>11</v>
      </c>
      <c r="B30" s="878" t="s">
        <v>258</v>
      </c>
      <c r="C30" s="800" t="e">
        <f>IF(D30="","",VLOOKUP(B30,Data!$B$5:$L$439,2,FALSE))</f>
        <v>#N/A</v>
      </c>
      <c r="D30" s="875">
        <v>1</v>
      </c>
      <c r="E30" s="947" t="e">
        <f>IF(D30="","",VLOOKUP(B30,Data!$B$5:$Q$439,16,FALSE))</f>
        <v>#N/A</v>
      </c>
      <c r="F30" s="816"/>
      <c r="G30" s="803" t="e">
        <f>IF(D30="","",VLOOKUP(B30,Data!$B$5:$L$439,11,FALSE))</f>
        <v>#N/A</v>
      </c>
      <c r="H30" s="804" t="e">
        <f>IF(D30&gt;0,D30*G30,"-")</f>
        <v>#N/A</v>
      </c>
      <c r="I30" s="805" t="e">
        <f>IF(D30="","",VLOOKUP(B30,Data!$B$5:$D$439,3,FALSE))</f>
        <v>#N/A</v>
      </c>
      <c r="J30" s="806" t="e">
        <f>IF(D30="","",VLOOKUP(B30,Data!$B$5:$M$439,12,FALSE))</f>
        <v>#N/A</v>
      </c>
      <c r="K30" s="807" t="s">
        <v>1091</v>
      </c>
      <c r="L30" s="808" t="e">
        <f>IF(D30="","",VLOOKUP(B30,Data!$B$5:$E$439,4,FALSE)*D30)</f>
        <v>#N/A</v>
      </c>
      <c r="M30" s="809" t="e">
        <f>IF(D30="","",VLOOKUP(B30,Data!$B$5:$F$439,5,FALSE)*D30)</f>
        <v>#N/A</v>
      </c>
      <c r="N30" s="804"/>
      <c r="O30" s="810"/>
      <c r="P30" s="811"/>
      <c r="Q30" s="812"/>
      <c r="R30" s="812"/>
      <c r="S30" s="811"/>
      <c r="T30" s="811"/>
      <c r="U30" s="811"/>
      <c r="V30" s="813" t="e">
        <f>IF(D30="","",VLOOKUP(B30,Data!$B$5:$J$439,9,FALSE)*D30)</f>
        <v>#N/A</v>
      </c>
      <c r="W30" s="813" t="e">
        <f>IF(D30="","",VLOOKUP(B30,Data!$B$5:$J$439,9,FALSE)*D30)</f>
        <v>#N/A</v>
      </c>
      <c r="X30" s="916"/>
      <c r="Y30" s="916" t="s">
        <v>259</v>
      </c>
      <c r="Z30" s="916" t="e">
        <f t="shared" si="1"/>
        <v>#N/A</v>
      </c>
      <c r="AA30" s="916"/>
    </row>
    <row r="31" spans="1:27" s="917" customFormat="1" ht="20" customHeight="1">
      <c r="A31" s="920">
        <v>12</v>
      </c>
      <c r="B31" s="878" t="s">
        <v>747</v>
      </c>
      <c r="C31" s="800" t="str">
        <f>IF(D31="","",VLOOKUP(B31,Data!$B$5:$L$439,2,FALSE))</f>
        <v>VAR8140</v>
      </c>
      <c r="D31" s="875">
        <v>2</v>
      </c>
      <c r="E31" s="947" t="str">
        <f>IF(D31="","",VLOOKUP(B31,Data!$B$5:$Q$439,16,FALSE))</f>
        <v>PC</v>
      </c>
      <c r="F31" s="816"/>
      <c r="G31" s="803">
        <f>IF(D31="","",VLOOKUP(B31,Data!$B$5:$L$439,11,FALSE))</f>
        <v>2209.64</v>
      </c>
      <c r="H31" s="804">
        <f>IF(D31&gt;0,D31*G31,"-")</f>
        <v>4419.28</v>
      </c>
      <c r="I31" s="805" t="str">
        <f>IF(D31="","",VLOOKUP(B31,Data!$B$5:$D$439,3,FALSE))</f>
        <v>C/T</v>
      </c>
      <c r="J31" s="806" t="str">
        <f>IF(D31="","",VLOOKUP(B31,Data!$B$5:$M$439,12,FALSE))</f>
        <v>Indonesia</v>
      </c>
      <c r="K31" s="807" t="s">
        <v>1091</v>
      </c>
      <c r="L31" s="808">
        <f>IF(D31="","",VLOOKUP(B31,Data!$B$5:$E$439,4,FALSE)*D31)</f>
        <v>476</v>
      </c>
      <c r="M31" s="809">
        <f>IF(D31="","",VLOOKUP(B31,Data!$B$5:$F$439,5,FALSE)*D31)</f>
        <v>432</v>
      </c>
      <c r="N31" s="804"/>
      <c r="O31" s="810"/>
      <c r="P31" s="811"/>
      <c r="Q31" s="812"/>
      <c r="R31" s="812"/>
      <c r="S31" s="811"/>
      <c r="T31" s="811"/>
      <c r="U31" s="811"/>
      <c r="V31" s="813">
        <f>IF(D31="","",VLOOKUP(B31,Data!$B$5:$J$439,9,FALSE)*D31)</f>
        <v>2.6280000000000001</v>
      </c>
      <c r="W31" s="813">
        <f>IF(D31="","",VLOOKUP(B31,Data!$B$5:$J$439,9,FALSE)*D31)</f>
        <v>2.6280000000000001</v>
      </c>
      <c r="X31" s="916"/>
      <c r="Y31" s="916" t="s">
        <v>751</v>
      </c>
      <c r="Z31" s="916" t="b">
        <f t="shared" si="1"/>
        <v>1</v>
      </c>
      <c r="AA31" s="916"/>
    </row>
    <row r="32" spans="1:27" s="917" customFormat="1" ht="20" customHeight="1">
      <c r="A32" s="920">
        <v>13</v>
      </c>
      <c r="B32" s="878" t="s">
        <v>748</v>
      </c>
      <c r="C32" s="800" t="str">
        <f>IF(D32="","",VLOOKUP(B32,Data!$B$5:$L$439,2,FALSE))</f>
        <v>VAR8150</v>
      </c>
      <c r="D32" s="875">
        <v>1</v>
      </c>
      <c r="E32" s="947" t="str">
        <f>IF(D32="","",VLOOKUP(B32,Data!$B$5:$Q$439,16,FALSE))</f>
        <v>PC</v>
      </c>
      <c r="F32" s="816"/>
      <c r="G32" s="803">
        <f>IF(D32="","",VLOOKUP(B32,Data!$B$5:$L$439,11,FALSE))</f>
        <v>2209.64</v>
      </c>
      <c r="H32" s="804">
        <f>IF(D32&gt;0,D32*G32,"-")</f>
        <v>2209.64</v>
      </c>
      <c r="I32" s="805" t="str">
        <f>IF(D32="","",VLOOKUP(B32,Data!$B$5:$D$439,3,FALSE))</f>
        <v>C/T</v>
      </c>
      <c r="J32" s="806" t="str">
        <f>IF(D32="","",VLOOKUP(B32,Data!$B$5:$M$439,12,FALSE))</f>
        <v>Indonesia</v>
      </c>
      <c r="K32" s="807" t="s">
        <v>1091</v>
      </c>
      <c r="L32" s="808">
        <f>IF(D32="","",VLOOKUP(B32,Data!$B$5:$E$439,4,FALSE)*D32)</f>
        <v>238</v>
      </c>
      <c r="M32" s="809">
        <f>IF(D32="","",VLOOKUP(B32,Data!$B$5:$F$439,5,FALSE)*D32)</f>
        <v>216</v>
      </c>
      <c r="N32" s="804"/>
      <c r="O32" s="810"/>
      <c r="P32" s="811"/>
      <c r="Q32" s="812"/>
      <c r="R32" s="812"/>
      <c r="S32" s="811"/>
      <c r="T32" s="811"/>
      <c r="U32" s="811"/>
      <c r="V32" s="813">
        <f>IF(D32="","",VLOOKUP(B32,Data!$B$5:$J$439,9,FALSE)*D32)</f>
        <v>1.3140000000000001</v>
      </c>
      <c r="W32" s="813">
        <f>IF(D32="","",VLOOKUP(B32,Data!$B$5:$J$439,9,FALSE)*D32)</f>
        <v>1.3140000000000001</v>
      </c>
      <c r="X32" s="916"/>
      <c r="Y32" s="916" t="s">
        <v>752</v>
      </c>
      <c r="Z32" s="916" t="b">
        <f t="shared" si="1"/>
        <v>1</v>
      </c>
      <c r="AA32" s="916"/>
    </row>
    <row r="33" spans="1:27" s="917" customFormat="1" ht="20" customHeight="1">
      <c r="A33" s="920">
        <v>14</v>
      </c>
      <c r="B33" s="878" t="s">
        <v>749</v>
      </c>
      <c r="C33" s="800" t="str">
        <f>IF(D33="","",VLOOKUP(B33,Data!$B$5:$L$439,2,FALSE))</f>
        <v>VAR8160</v>
      </c>
      <c r="D33" s="875">
        <v>11</v>
      </c>
      <c r="E33" s="947" t="str">
        <f>IF(D33="","",VLOOKUP(B33,Data!$B$5:$Q$439,16,FALSE))</f>
        <v>PC</v>
      </c>
      <c r="F33" s="816"/>
      <c r="G33" s="803">
        <f>IF(D33="","",VLOOKUP(B33,Data!$B$5:$L$439,11,FALSE))</f>
        <v>2438.41</v>
      </c>
      <c r="H33" s="804">
        <f>IF(D33&gt;0,D33*G33,"-")</f>
        <v>26822.51</v>
      </c>
      <c r="I33" s="805" t="str">
        <f>IF(D33="","",VLOOKUP(B33,Data!$B$5:$D$439,3,FALSE))</f>
        <v>C/T</v>
      </c>
      <c r="J33" s="806" t="str">
        <f>IF(D33="","",VLOOKUP(B33,Data!$B$5:$M$439,12,FALSE))</f>
        <v>Indonesia</v>
      </c>
      <c r="K33" s="807" t="s">
        <v>1091</v>
      </c>
      <c r="L33" s="808">
        <f>IF(D33="","",VLOOKUP(B33,Data!$B$5:$E$439,4,FALSE)*D33)</f>
        <v>2794</v>
      </c>
      <c r="M33" s="809">
        <f>IF(D33="","",VLOOKUP(B33,Data!$B$5:$F$439,5,FALSE)*D33)</f>
        <v>2519</v>
      </c>
      <c r="N33" s="804"/>
      <c r="O33" s="810"/>
      <c r="P33" s="811"/>
      <c r="Q33" s="812"/>
      <c r="R33" s="812"/>
      <c r="S33" s="811"/>
      <c r="T33" s="811"/>
      <c r="U33" s="811"/>
      <c r="V33" s="813">
        <f>IF(D33="","",VLOOKUP(B33,Data!$B$5:$J$439,9,FALSE)*D33)</f>
        <v>16.323999999999998</v>
      </c>
      <c r="W33" s="813">
        <f>IF(D33="","",VLOOKUP(B33,Data!$B$5:$J$439,9,FALSE)*D33)</f>
        <v>16.323999999999998</v>
      </c>
      <c r="X33" s="916"/>
      <c r="Y33" s="916" t="s">
        <v>753</v>
      </c>
      <c r="Z33" s="916" t="b">
        <f t="shared" si="1"/>
        <v>1</v>
      </c>
      <c r="AA33" s="916"/>
    </row>
    <row r="34" spans="1:27" s="917" customFormat="1" ht="20" customHeight="1">
      <c r="A34" s="920">
        <v>15</v>
      </c>
      <c r="B34" s="878" t="s">
        <v>750</v>
      </c>
      <c r="C34" s="800" t="str">
        <f>IF(D34="","",VLOOKUP(B34,Data!$B$5:$L$439,2,FALSE))</f>
        <v>VAR8170</v>
      </c>
      <c r="D34" s="875">
        <v>2</v>
      </c>
      <c r="E34" s="947" t="str">
        <f>IF(D34="","",VLOOKUP(B34,Data!$B$5:$Q$439,16,FALSE))</f>
        <v>PC</v>
      </c>
      <c r="F34" s="816"/>
      <c r="G34" s="803">
        <f>IF(D34="","",VLOOKUP(B34,Data!$B$5:$L$439,11,FALSE))</f>
        <v>2438.41</v>
      </c>
      <c r="H34" s="804">
        <f t="shared" si="0"/>
        <v>4876.82</v>
      </c>
      <c r="I34" s="805" t="str">
        <f>IF(D34="","",VLOOKUP(B34,Data!$B$5:$D$439,3,FALSE))</f>
        <v>C/T</v>
      </c>
      <c r="J34" s="806" t="str">
        <f>IF(D34="","",VLOOKUP(B34,Data!$B$5:$M$439,12,FALSE))</f>
        <v>Indonesia</v>
      </c>
      <c r="K34" s="807" t="s">
        <v>1091</v>
      </c>
      <c r="L34" s="808">
        <f>IF(D34="","",VLOOKUP(B34,Data!$B$5:$E$439,4,FALSE)*D34)</f>
        <v>508</v>
      </c>
      <c r="M34" s="809">
        <f>IF(D34="","",VLOOKUP(B34,Data!$B$5:$F$439,5,FALSE)*D34)</f>
        <v>458</v>
      </c>
      <c r="N34" s="804"/>
      <c r="O34" s="810"/>
      <c r="P34" s="811"/>
      <c r="Q34" s="812"/>
      <c r="R34" s="812"/>
      <c r="S34" s="811"/>
      <c r="T34" s="811"/>
      <c r="U34" s="811"/>
      <c r="V34" s="813">
        <f>IF(D34="","",VLOOKUP(B34,Data!$B$5:$J$439,9,FALSE)*D34)</f>
        <v>2.968</v>
      </c>
      <c r="W34" s="813">
        <f>IF(D34="","",VLOOKUP(B34,Data!$B$5:$J$439,9,FALSE)*D34)</f>
        <v>2.968</v>
      </c>
      <c r="X34" s="916"/>
      <c r="Y34" s="916" t="s">
        <v>754</v>
      </c>
      <c r="Z34" s="916" t="b">
        <f t="shared" si="1"/>
        <v>1</v>
      </c>
      <c r="AA34" s="916"/>
    </row>
    <row r="35" spans="1:27" s="814" customFormat="1" ht="20" customHeight="1">
      <c r="A35" s="920"/>
      <c r="B35" s="906" t="s">
        <v>1124</v>
      </c>
      <c r="C35" s="800" t="str">
        <f>IF(D35="","",VLOOKUP(B35,Data!$B$5:$L$439,2,FALSE))</f>
        <v/>
      </c>
      <c r="D35" s="875"/>
      <c r="E35" s="947" t="str">
        <f>IF(D35="","",VLOOKUP(B35,Data!$B$5:$Q$439,16,FALSE))</f>
        <v/>
      </c>
      <c r="F35" s="924"/>
      <c r="G35" s="803" t="str">
        <f>IF(D35="","",VLOOKUP(B35,Data!$B$5:$L$439,11,FALSE))</f>
        <v/>
      </c>
      <c r="H35" s="804" t="str">
        <f>IF(D35&gt;0,D35*G35,"-")</f>
        <v>-</v>
      </c>
      <c r="I35" s="805" t="str">
        <f>IF(D35="","",VLOOKUP(B35,Data!$B$5:$D$439,3,FALSE))</f>
        <v/>
      </c>
      <c r="J35" s="806" t="str">
        <f>IF(D35="","",VLOOKUP(B35,Data!$B$5:$M$439,12,FALSE))</f>
        <v/>
      </c>
      <c r="K35" s="807"/>
      <c r="L35" s="808" t="str">
        <f>IF(D35="","",VLOOKUP(B35,Data!$B$5:$E$439,4,FALSE)*D35)</f>
        <v/>
      </c>
      <c r="M35" s="809" t="str">
        <f>IF(D35="","",VLOOKUP(B35,Data!$B$5:$F$439,5,FALSE)*D35)</f>
        <v/>
      </c>
      <c r="N35" s="804"/>
      <c r="O35" s="810"/>
      <c r="P35" s="811"/>
      <c r="Q35" s="812"/>
      <c r="R35" s="812"/>
      <c r="S35" s="811"/>
      <c r="T35" s="811"/>
      <c r="U35" s="811"/>
      <c r="V35" s="813" t="str">
        <f>IF(D35="","",VLOOKUP(B35,Data!$B$5:$J$439,9,FALSE)*D35)</f>
        <v/>
      </c>
      <c r="W35" s="813" t="str">
        <f>IF(D35="","",VLOOKUP(B35,Data!$B$5:$J$439,9,FALSE)*D35)</f>
        <v/>
      </c>
      <c r="X35" s="708"/>
      <c r="Y35" s="708"/>
      <c r="Z35" s="708"/>
      <c r="AA35" s="708"/>
    </row>
    <row r="36" spans="1:27" s="917" customFormat="1" ht="20" customHeight="1">
      <c r="A36" s="920">
        <v>16</v>
      </c>
      <c r="B36" s="878" t="s">
        <v>387</v>
      </c>
      <c r="C36" s="800" t="str">
        <f>IF(D36="","",VLOOKUP(B36,Data!$B$5:$L$439,2,FALSE))</f>
        <v>VFV5560</v>
      </c>
      <c r="D36" s="875">
        <v>17</v>
      </c>
      <c r="E36" s="947" t="str">
        <f>IF(D36="","",VLOOKUP(B36,Data!$B$5:$Q$439,16,FALSE))</f>
        <v>PC</v>
      </c>
      <c r="F36" s="924"/>
      <c r="G36" s="803">
        <f>IF(D36="","",VLOOKUP(B36,Data!$B$5:$L$439,11,FALSE))</f>
        <v>4224.12</v>
      </c>
      <c r="H36" s="804">
        <f>IF(D36&gt;0,D36*G36,"-")</f>
        <v>71810.039999999994</v>
      </c>
      <c r="I36" s="805" t="str">
        <f>IF(D36="","",VLOOKUP(B36,Data!$B$5:$D$439,3,FALSE))</f>
        <v>C/T</v>
      </c>
      <c r="J36" s="806" t="str">
        <f>IF(D36="","",VLOOKUP(B36,Data!$B$5:$M$439,12,FALSE))</f>
        <v>Indonesia</v>
      </c>
      <c r="K36" s="807" t="s">
        <v>1125</v>
      </c>
      <c r="L36" s="808">
        <f>IF(D36="","",VLOOKUP(B36,Data!$B$5:$E$439,4,FALSE)*D36)</f>
        <v>5032</v>
      </c>
      <c r="M36" s="809">
        <f>IF(D36="","",VLOOKUP(B36,Data!$B$5:$F$439,5,FALSE)*D36)</f>
        <v>4420</v>
      </c>
      <c r="N36" s="804"/>
      <c r="O36" s="810"/>
      <c r="P36" s="811"/>
      <c r="Q36" s="812"/>
      <c r="R36" s="812"/>
      <c r="S36" s="811"/>
      <c r="T36" s="811"/>
      <c r="U36" s="811"/>
      <c r="V36" s="813">
        <f>IF(D36="","",VLOOKUP(B36,Data!$B$5:$J$439,9,FALSE)*D36)</f>
        <v>26.077999999999999</v>
      </c>
      <c r="W36" s="813">
        <f>IF(D36="","",VLOOKUP(B36,Data!$B$5:$J$439,9,FALSE)*D36)</f>
        <v>26.077999999999999</v>
      </c>
      <c r="X36" s="916"/>
      <c r="Y36" s="916"/>
      <c r="Z36" s="916"/>
      <c r="AA36" s="916"/>
    </row>
    <row r="37" spans="1:27" s="917" customFormat="1" ht="20" customHeight="1">
      <c r="A37" s="920">
        <v>17</v>
      </c>
      <c r="B37" s="878" t="s">
        <v>389</v>
      </c>
      <c r="C37" s="800" t="str">
        <f>IF(D37="","",VLOOKUP(B37,Data!$B$5:$L$439,2,FALSE))</f>
        <v>VFV5570</v>
      </c>
      <c r="D37" s="875">
        <v>20</v>
      </c>
      <c r="E37" s="947" t="str">
        <f>IF(D37="","",VLOOKUP(B37,Data!$B$5:$Q$439,16,FALSE))</f>
        <v>PC</v>
      </c>
      <c r="F37" s="924"/>
      <c r="G37" s="803">
        <f>IF(D37="","",VLOOKUP(B37,Data!$B$5:$L$439,11,FALSE))</f>
        <v>4224.12</v>
      </c>
      <c r="H37" s="804">
        <f>IF(D37&gt;0,D37*G37,"-")</f>
        <v>84482.4</v>
      </c>
      <c r="I37" s="805" t="str">
        <f>IF(D37="","",VLOOKUP(B37,Data!$B$5:$D$439,3,FALSE))</f>
        <v>C/T</v>
      </c>
      <c r="J37" s="806" t="str">
        <f>IF(D37="","",VLOOKUP(B37,Data!$B$5:$M$439,12,FALSE))</f>
        <v>Indonesia</v>
      </c>
      <c r="K37" s="807" t="s">
        <v>1125</v>
      </c>
      <c r="L37" s="808">
        <f>IF(D37="","",VLOOKUP(B37,Data!$B$5:$E$439,4,FALSE)*D37)</f>
        <v>5920</v>
      </c>
      <c r="M37" s="809">
        <f>IF(D37="","",VLOOKUP(B37,Data!$B$5:$F$439,5,FALSE)*D37)</f>
        <v>5200</v>
      </c>
      <c r="N37" s="804"/>
      <c r="O37" s="810"/>
      <c r="P37" s="811"/>
      <c r="Q37" s="812"/>
      <c r="R37" s="812"/>
      <c r="S37" s="811"/>
      <c r="T37" s="811"/>
      <c r="U37" s="811"/>
      <c r="V37" s="813">
        <f>IF(D37="","",VLOOKUP(B37,Data!$B$5:$J$439,9,FALSE)*D37)</f>
        <v>30.68</v>
      </c>
      <c r="W37" s="813">
        <f>IF(D37="","",VLOOKUP(B37,Data!$B$5:$J$439,9,FALSE)*D37)</f>
        <v>30.68</v>
      </c>
      <c r="X37" s="916"/>
      <c r="Y37" s="916"/>
      <c r="Z37" s="916"/>
      <c r="AA37" s="916"/>
    </row>
    <row r="38" spans="1:27" s="917" customFormat="1" ht="20" customHeight="1">
      <c r="A38" s="920"/>
      <c r="B38" s="878"/>
      <c r="C38" s="800" t="str">
        <f>IF(D38="","",VLOOKUP(B38,Data!$B$5:$L$439,2,FALSE))</f>
        <v/>
      </c>
      <c r="D38" s="875"/>
      <c r="E38" s="947" t="str">
        <f>IF(D38="","",VLOOKUP(B38,Data!$B$5:$Q$439,16,FALSE))</f>
        <v/>
      </c>
      <c r="F38" s="924"/>
      <c r="G38" s="803" t="str">
        <f>IF(D38="","",VLOOKUP(B38,Data!$B$5:$L$439,11,FALSE))</f>
        <v/>
      </c>
      <c r="H38" s="804" t="str">
        <f>IF(D38&gt;0,D38*G38,"-")</f>
        <v>-</v>
      </c>
      <c r="I38" s="805" t="str">
        <f>IF(D38="","",VLOOKUP(B38,Data!$B$5:$D$439,3,FALSE))</f>
        <v/>
      </c>
      <c r="J38" s="806" t="str">
        <f>IF(D38="","",VLOOKUP(B38,Data!$B$5:$M$439,12,FALSE))</f>
        <v/>
      </c>
      <c r="K38" s="807" t="s">
        <v>1125</v>
      </c>
      <c r="L38" s="808" t="str">
        <f>IF(D38="","",VLOOKUP(B38,Data!$B$5:$E$439,4,FALSE)*D38)</f>
        <v/>
      </c>
      <c r="M38" s="809" t="str">
        <f>IF(D38="","",VLOOKUP(B38,Data!$B$5:$F$439,5,FALSE)*D38)</f>
        <v/>
      </c>
      <c r="N38" s="804"/>
      <c r="O38" s="810"/>
      <c r="P38" s="811"/>
      <c r="Q38" s="812"/>
      <c r="R38" s="812"/>
      <c r="S38" s="811"/>
      <c r="T38" s="811"/>
      <c r="U38" s="811"/>
      <c r="V38" s="813" t="str">
        <f>IF(D38="","",VLOOKUP(B38,Data!$B$5:$J$439,9,FALSE)*D38)</f>
        <v/>
      </c>
      <c r="W38" s="813" t="str">
        <f>IF(D38="","",VLOOKUP(B38,Data!$B$5:$J$439,9,FALSE)*D38)</f>
        <v/>
      </c>
      <c r="X38" s="916"/>
      <c r="Y38" s="916"/>
      <c r="Z38" s="916"/>
      <c r="AA38" s="916"/>
    </row>
    <row r="39" spans="1:27" s="814" customFormat="1" ht="23" customHeight="1">
      <c r="A39" s="909"/>
      <c r="B39" s="878"/>
      <c r="C39" s="809"/>
      <c r="D39" s="875"/>
      <c r="E39" s="946" t="str">
        <f>IF(D39="","",VLOOKUP(B39,Data!$B$5:$Q$439,16,FALSE))</f>
        <v/>
      </c>
      <c r="F39" s="889"/>
      <c r="G39" s="821"/>
      <c r="H39" s="821"/>
      <c r="I39" s="821"/>
      <c r="J39" s="820"/>
      <c r="K39" s="807"/>
      <c r="L39" s="821"/>
      <c r="M39" s="821"/>
      <c r="N39" s="821"/>
      <c r="O39" s="822"/>
      <c r="P39" s="823"/>
      <c r="Q39" s="824"/>
      <c r="R39" s="823"/>
      <c r="S39" s="823"/>
      <c r="T39" s="824"/>
      <c r="U39" s="825"/>
      <c r="V39" s="824"/>
      <c r="W39" s="826"/>
      <c r="Z39" s="708"/>
    </row>
    <row r="40" spans="1:27" s="814" customFormat="1" ht="22" customHeight="1">
      <c r="A40" s="798"/>
      <c r="B40" s="1066"/>
      <c r="C40" s="1067"/>
      <c r="D40" s="827">
        <f>SUM(D18:D38)</f>
        <v>184</v>
      </c>
      <c r="E40" s="827"/>
      <c r="F40" s="895"/>
      <c r="G40" s="896"/>
      <c r="H40" s="829" t="e">
        <f>SUM(H18:H39)</f>
        <v>#N/A</v>
      </c>
      <c r="I40" s="897"/>
      <c r="J40" s="897"/>
      <c r="K40" s="897"/>
      <c r="L40" s="829" t="e">
        <f>SUM(L18:L39)</f>
        <v>#N/A</v>
      </c>
      <c r="M40" s="829" t="e">
        <f>SUM(M18:M39)</f>
        <v>#N/A</v>
      </c>
      <c r="N40" s="896"/>
      <c r="O40" s="896"/>
      <c r="P40" s="896">
        <f>SUM(P16:P39)</f>
        <v>0</v>
      </c>
      <c r="Q40" s="896"/>
      <c r="R40" s="896"/>
      <c r="S40" s="896"/>
      <c r="T40" s="896"/>
      <c r="U40" s="896"/>
      <c r="V40" s="896"/>
      <c r="W40" s="830" t="e">
        <f>SUM(W18:W39)</f>
        <v>#N/A</v>
      </c>
      <c r="Z40" s="708"/>
    </row>
    <row r="41" spans="1:27" ht="20" customHeight="1">
      <c r="A41" s="798"/>
      <c r="B41" s="1068"/>
      <c r="C41" s="1069"/>
      <c r="D41" s="831"/>
      <c r="E41" s="887"/>
      <c r="F41" s="754"/>
      <c r="G41" s="832" t="s">
        <v>534</v>
      </c>
      <c r="H41" s="758"/>
      <c r="I41" s="833"/>
      <c r="J41" s="833"/>
      <c r="K41" s="833"/>
      <c r="L41" s="834"/>
      <c r="M41" s="758"/>
      <c r="N41" s="756"/>
      <c r="O41" s="755"/>
      <c r="P41" s="755"/>
      <c r="Q41" s="755"/>
      <c r="R41" s="755"/>
      <c r="S41" s="755"/>
      <c r="T41" s="755"/>
      <c r="U41" s="756"/>
      <c r="V41" s="756"/>
      <c r="W41" s="760"/>
    </row>
    <row r="42" spans="1:27" ht="13">
      <c r="A42" s="721" t="s">
        <v>527</v>
      </c>
      <c r="B42" s="722"/>
      <c r="C42" s="835"/>
      <c r="D42" s="836" t="s">
        <v>82</v>
      </c>
      <c r="E42" s="836"/>
      <c r="F42" s="744"/>
      <c r="G42" s="725" t="s">
        <v>83</v>
      </c>
      <c r="H42" s="837"/>
      <c r="I42" s="772" t="s">
        <v>84</v>
      </c>
      <c r="J42" s="838"/>
      <c r="K42" s="743" t="s">
        <v>85</v>
      </c>
      <c r="L42" s="743"/>
      <c r="M42" s="1070" t="s">
        <v>86</v>
      </c>
      <c r="N42" s="1071"/>
      <c r="O42" s="1071"/>
      <c r="P42" s="1071"/>
      <c r="Q42" s="1071"/>
      <c r="R42" s="1071"/>
      <c r="S42" s="1071"/>
      <c r="T42" s="1071"/>
      <c r="U42" s="1071"/>
      <c r="V42" s="1071"/>
      <c r="W42" s="1072"/>
    </row>
    <row r="43" spans="1:27" ht="13">
      <c r="A43" s="731" t="s">
        <v>528</v>
      </c>
      <c r="C43" s="839"/>
      <c r="D43" s="709" t="s">
        <v>88</v>
      </c>
      <c r="G43" s="1073"/>
      <c r="H43" s="1074"/>
      <c r="I43" s="731" t="s">
        <v>89</v>
      </c>
      <c r="J43" s="840"/>
      <c r="K43" s="746" t="s">
        <v>90</v>
      </c>
      <c r="L43" s="746"/>
      <c r="M43" s="741"/>
      <c r="W43" s="747"/>
    </row>
    <row r="44" spans="1:27">
      <c r="A44" s="731" t="s">
        <v>529</v>
      </c>
      <c r="C44" s="732"/>
      <c r="G44" s="1073"/>
      <c r="H44" s="1074"/>
      <c r="I44" s="731"/>
      <c r="J44" s="840"/>
      <c r="K44" s="746" t="s">
        <v>94</v>
      </c>
      <c r="L44" s="746"/>
      <c r="M44" s="741"/>
      <c r="W44" s="747"/>
    </row>
    <row r="45" spans="1:27">
      <c r="A45" s="754"/>
      <c r="B45" s="755"/>
      <c r="C45" s="841"/>
      <c r="D45" s="709" t="s">
        <v>95</v>
      </c>
      <c r="G45" s="842"/>
      <c r="H45" s="843"/>
      <c r="I45" s="731" t="s">
        <v>96</v>
      </c>
      <c r="J45" s="840"/>
      <c r="K45" s="746"/>
      <c r="L45" s="746"/>
      <c r="M45" s="741"/>
      <c r="W45" s="747"/>
    </row>
    <row r="46" spans="1:27" ht="13">
      <c r="A46" s="721" t="s">
        <v>97</v>
      </c>
      <c r="B46" s="744"/>
      <c r="C46" s="723"/>
      <c r="D46" s="709" t="s">
        <v>98</v>
      </c>
      <c r="G46" s="844" t="s">
        <v>99</v>
      </c>
      <c r="H46" s="845"/>
      <c r="I46" s="731" t="s">
        <v>89</v>
      </c>
      <c r="J46" s="840"/>
      <c r="K46" s="746" t="s">
        <v>100</v>
      </c>
      <c r="L46" s="746"/>
      <c r="M46" s="741"/>
      <c r="W46" s="747"/>
    </row>
    <row r="47" spans="1:27" ht="13">
      <c r="A47" s="731" t="s">
        <v>552</v>
      </c>
      <c r="C47" s="732"/>
      <c r="D47" s="709" t="s">
        <v>101</v>
      </c>
      <c r="G47" s="846"/>
      <c r="H47" s="847"/>
      <c r="I47" s="731" t="s">
        <v>102</v>
      </c>
      <c r="J47" s="840"/>
      <c r="K47" s="746" t="s">
        <v>530</v>
      </c>
      <c r="L47" s="746"/>
      <c r="M47" s="1075" t="s">
        <v>104</v>
      </c>
      <c r="N47" s="1076"/>
      <c r="O47" s="1076"/>
      <c r="P47" s="1076"/>
      <c r="Q47" s="1076"/>
      <c r="R47" s="1076"/>
      <c r="S47" s="1076"/>
      <c r="T47" s="1076"/>
      <c r="U47" s="1076"/>
      <c r="V47" s="1076"/>
      <c r="W47" s="1077"/>
    </row>
    <row r="48" spans="1:27">
      <c r="A48" s="754"/>
      <c r="B48" s="755"/>
      <c r="C48" s="756"/>
      <c r="D48" s="848"/>
      <c r="E48" s="848"/>
      <c r="F48" s="755"/>
      <c r="G48" s="1046" t="s">
        <v>1132</v>
      </c>
      <c r="H48" s="1047"/>
      <c r="I48" s="1046" t="s">
        <v>1132</v>
      </c>
      <c r="J48" s="1047"/>
      <c r="K48" s="759" t="s">
        <v>105</v>
      </c>
      <c r="L48" s="759"/>
      <c r="M48" s="1062" t="s">
        <v>106</v>
      </c>
      <c r="N48" s="1063"/>
      <c r="O48" s="1063"/>
      <c r="P48" s="1063"/>
      <c r="Q48" s="1063"/>
      <c r="R48" s="1063"/>
      <c r="S48" s="1063"/>
      <c r="T48" s="1063"/>
      <c r="U48" s="1063"/>
      <c r="V48" s="1063"/>
      <c r="W48" s="1064"/>
    </row>
    <row r="57" spans="1:9" ht="23.25" customHeight="1">
      <c r="A57" s="849" t="s">
        <v>947</v>
      </c>
      <c r="B57" s="710"/>
      <c r="C57" s="849" t="s">
        <v>603</v>
      </c>
      <c r="D57" s="708"/>
      <c r="E57" s="708"/>
      <c r="G57" s="849" t="s">
        <v>941</v>
      </c>
      <c r="I57" s="849" t="s">
        <v>603</v>
      </c>
    </row>
    <row r="58" spans="1:9" ht="20">
      <c r="A58" s="849" t="s">
        <v>948</v>
      </c>
      <c r="B58" s="710"/>
      <c r="C58" s="849" t="s">
        <v>952</v>
      </c>
      <c r="D58" s="708"/>
      <c r="E58" s="708"/>
      <c r="G58" s="849" t="s">
        <v>942</v>
      </c>
      <c r="I58" s="849" t="s">
        <v>952</v>
      </c>
    </row>
    <row r="59" spans="1:9" ht="20">
      <c r="A59" s="849" t="s">
        <v>949</v>
      </c>
      <c r="B59" s="710"/>
      <c r="C59" s="849" t="s">
        <v>952</v>
      </c>
      <c r="D59" s="708"/>
      <c r="E59" s="708"/>
      <c r="G59" s="849" t="s">
        <v>943</v>
      </c>
      <c r="I59" s="849" t="s">
        <v>603</v>
      </c>
    </row>
    <row r="60" spans="1:9" ht="17.75" customHeight="1">
      <c r="A60" s="849" t="s">
        <v>950</v>
      </c>
      <c r="B60" s="710"/>
      <c r="C60" s="849" t="s">
        <v>603</v>
      </c>
      <c r="D60" s="708"/>
      <c r="E60" s="708"/>
      <c r="G60" s="849" t="s">
        <v>944</v>
      </c>
      <c r="I60" s="849" t="s">
        <v>603</v>
      </c>
    </row>
    <row r="61" spans="1:9" ht="17.75" customHeight="1">
      <c r="A61" s="849" t="s">
        <v>951</v>
      </c>
      <c r="B61" s="710"/>
      <c r="C61" s="849" t="s">
        <v>603</v>
      </c>
      <c r="D61" s="708"/>
      <c r="E61" s="708"/>
      <c r="G61" s="849" t="s">
        <v>946</v>
      </c>
      <c r="I61" s="849" t="s">
        <v>603</v>
      </c>
    </row>
    <row r="62" spans="1:9" ht="17.75" customHeight="1">
      <c r="G62" s="849" t="s">
        <v>945</v>
      </c>
      <c r="I62" s="849" t="s">
        <v>603</v>
      </c>
    </row>
    <row r="63" spans="1:9" ht="17.75" customHeight="1"/>
    <row r="64" spans="1:9" ht="17.75" customHeight="1"/>
  </sheetData>
  <mergeCells count="10">
    <mergeCell ref="B40:C41"/>
    <mergeCell ref="M42:W42"/>
    <mergeCell ref="G43:H43"/>
    <mergeCell ref="G44:H44"/>
    <mergeCell ref="M47:W47"/>
    <mergeCell ref="G48:H48"/>
    <mergeCell ref="I48:J48"/>
    <mergeCell ref="M48:W48"/>
    <mergeCell ref="R1:U1"/>
    <mergeCell ref="O2:R2"/>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A1D3E-7079-4599-82A3-D555D3E580A3}">
  <sheetPr>
    <pageSetUpPr fitToPage="1"/>
  </sheetPr>
  <dimension ref="A1:AI48"/>
  <sheetViews>
    <sheetView topLeftCell="A10" zoomScale="85" zoomScaleNormal="85" zoomScaleSheetLayoutView="115" workbookViewId="0">
      <selection activeCell="H27" sqref="H27"/>
    </sheetView>
  </sheetViews>
  <sheetFormatPr defaultColWidth="9.1796875" defaultRowHeight="12.5"/>
  <cols>
    <col min="1" max="1" width="6.54296875" style="708" customWidth="1"/>
    <col min="2" max="2" width="41.90625" style="708" bestFit="1" customWidth="1"/>
    <col min="3" max="3" width="13.81640625" style="708" bestFit="1" customWidth="1"/>
    <col min="4" max="4" width="8.1796875" style="709" customWidth="1"/>
    <col min="5" max="5" width="7.906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53"/>
      <c r="J10" s="954"/>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1070</v>
      </c>
      <c r="C18" s="800" t="str">
        <f>IF(D18="","",VLOOKUP(B18,Data!$B$5:$L$439,2,FALSE))</f>
        <v/>
      </c>
      <c r="D18" s="875"/>
      <c r="E18" s="947" t="str">
        <f>IF(D18="","",VLOOKUP(B18,Data!$B$5:$Q$439,16,FALSE))</f>
        <v/>
      </c>
      <c r="F18" s="924"/>
      <c r="G18" s="803" t="str">
        <f>IF(D18="","",VLOOKUP(B18,Data!$B$5:$L$439,11,FALSE))</f>
        <v/>
      </c>
      <c r="H18" s="804" t="str">
        <f t="shared" ref="H18:H25"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557</v>
      </c>
      <c r="AH18" s="814" t="s">
        <v>1134</v>
      </c>
      <c r="AI18" s="814">
        <v>1</v>
      </c>
    </row>
    <row r="19" spans="1:35" s="917" customFormat="1" ht="20" customHeight="1">
      <c r="A19" s="920">
        <v>1</v>
      </c>
      <c r="B19" s="878" t="s">
        <v>383</v>
      </c>
      <c r="C19" s="800" t="e">
        <f>IF(D19="","",VLOOKUP(B19,Data!$B$5:$L$439,2,FALSE))</f>
        <v>#N/A</v>
      </c>
      <c r="D19" s="875">
        <v>1</v>
      </c>
      <c r="E19" s="947" t="e">
        <f>IF(D19="","",VLOOKUP(B19,Data!$B$5:$Q$439,16,FALSE))</f>
        <v>#N/A</v>
      </c>
      <c r="F19" s="924" t="s">
        <v>999</v>
      </c>
      <c r="G19" s="803" t="e">
        <f>IF(D19="","",VLOOKUP(B19,Data!$B$5:$L$439,11,FALSE))</f>
        <v>#N/A</v>
      </c>
      <c r="H19" s="804" t="e">
        <f t="shared" si="0"/>
        <v>#N/A</v>
      </c>
      <c r="I19" s="805" t="e">
        <f>IF(D19="","",VLOOKUP(B19,Data!$B$5:$D$439,3,FALSE))</f>
        <v>#N/A</v>
      </c>
      <c r="J19" s="806" t="e">
        <f>IF(D19="","",VLOOKUP(B19,Data!$B$5:$M$439,12,FALSE))</f>
        <v>#N/A</v>
      </c>
      <c r="K19" s="807" t="s">
        <v>1071</v>
      </c>
      <c r="L19" s="808" t="e">
        <f>IF(D19="","",VLOOKUP(B19,Data!$B$5:$E$439,4,FALSE)*D19)</f>
        <v>#N/A</v>
      </c>
      <c r="M19" s="809" t="e">
        <f>IF(D19="","",VLOOKUP(B19,Data!$B$5:$F$439,5,FALSE)*D19)</f>
        <v>#N/A</v>
      </c>
      <c r="N19" s="804"/>
      <c r="O19" s="810"/>
      <c r="P19" s="811"/>
      <c r="Q19" s="812"/>
      <c r="R19" s="812"/>
      <c r="S19" s="811"/>
      <c r="T19" s="811"/>
      <c r="U19" s="811"/>
      <c r="V19" s="813" t="e">
        <f>IF(D19="","",VLOOKUP(B19,Data!$B$5:$J$439,9,FALSE)*D19)</f>
        <v>#N/A</v>
      </c>
      <c r="W19" s="813" t="e">
        <f>IF(D19="","",VLOOKUP(B19,Data!$B$5:$J$439,9,FALSE)*D19)</f>
        <v>#N/A</v>
      </c>
      <c r="X19" s="916"/>
      <c r="Y19" s="916"/>
      <c r="Z19" s="916"/>
      <c r="AA19" s="916"/>
      <c r="AF19" s="917">
        <v>210710</v>
      </c>
      <c r="AG19" s="917" t="s">
        <v>558</v>
      </c>
      <c r="AH19" s="917" t="s">
        <v>1135</v>
      </c>
      <c r="AI19" s="917">
        <v>2</v>
      </c>
    </row>
    <row r="20" spans="1:35" s="814" customFormat="1" ht="20" customHeight="1">
      <c r="A20" s="920"/>
      <c r="B20" s="906" t="s">
        <v>1090</v>
      </c>
      <c r="C20" s="800" t="str">
        <f>IF(D20="","",VLOOKUP(B20,Data!$B$5:$L$439,2,FALSE))</f>
        <v/>
      </c>
      <c r="D20" s="875"/>
      <c r="E20" s="947" t="str">
        <f>IF(D20="","",VLOOKUP(B20,Data!$B$5:$Q$439,16,FALSE))</f>
        <v/>
      </c>
      <c r="F20" s="924"/>
      <c r="G20" s="803" t="str">
        <f>IF(D20="","",VLOOKUP(B20,Data!$B$5:$L$439,11,FALSE))</f>
        <v/>
      </c>
      <c r="H20" s="804" t="str">
        <f t="shared" si="0"/>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708"/>
      <c r="Y20" s="708"/>
      <c r="Z20" s="708"/>
      <c r="AA20" s="708"/>
      <c r="AF20" s="814">
        <v>210710</v>
      </c>
      <c r="AG20" s="814" t="s">
        <v>496</v>
      </c>
      <c r="AH20" s="814" t="s">
        <v>1136</v>
      </c>
      <c r="AI20" s="814">
        <v>1</v>
      </c>
    </row>
    <row r="21" spans="1:35" s="917" customFormat="1" ht="20" customHeight="1">
      <c r="A21" s="920">
        <v>2</v>
      </c>
      <c r="B21" s="878" t="s">
        <v>661</v>
      </c>
      <c r="C21" s="800" t="str">
        <f>IF(D21="","",VLOOKUP(B21,Data!$B$5:$L$439,2,FALSE))</f>
        <v>VAN1290</v>
      </c>
      <c r="D21" s="875">
        <v>36</v>
      </c>
      <c r="E21" s="947" t="str">
        <f>IF(D21="","",VLOOKUP(B21,Data!$B$5:$Q$439,16,FALSE))</f>
        <v>PC</v>
      </c>
      <c r="F21" s="924" t="s">
        <v>1011</v>
      </c>
      <c r="G21" s="803">
        <f>IF(D21="","",VLOOKUP(B21,Data!$B$5:$L$439,11,FALSE))</f>
        <v>2162.66</v>
      </c>
      <c r="H21" s="804">
        <f t="shared" si="0"/>
        <v>77855.759999999995</v>
      </c>
      <c r="I21" s="805" t="str">
        <f>IF(D21="","",VLOOKUP(B21,Data!$B$5:$D$439,3,FALSE))</f>
        <v>C/T</v>
      </c>
      <c r="J21" s="806" t="str">
        <f>IF(D21="","",VLOOKUP(B21,Data!$B$5:$M$439,12,FALSE))</f>
        <v>Indonesia</v>
      </c>
      <c r="K21" s="807" t="s">
        <v>1091</v>
      </c>
      <c r="L21" s="808">
        <f>IF(D21="","",VLOOKUP(B21,Data!$B$5:$E$439,4,FALSE)*D21)</f>
        <v>9432</v>
      </c>
      <c r="M21" s="809">
        <f>IF(D21="","",VLOOKUP(B21,Data!$B$5:$F$439,5,FALSE)*D21)</f>
        <v>8532</v>
      </c>
      <c r="N21" s="804"/>
      <c r="O21" s="810"/>
      <c r="P21" s="811"/>
      <c r="Q21" s="812"/>
      <c r="R21" s="812"/>
      <c r="S21" s="811"/>
      <c r="T21" s="811"/>
      <c r="U21" s="811"/>
      <c r="V21" s="813">
        <f>IF(D21="","",VLOOKUP(B21,Data!$B$5:$J$439,9,FALSE)*D21)</f>
        <v>53.567999999999998</v>
      </c>
      <c r="W21" s="813">
        <f>IF(D21="","",VLOOKUP(B21,Data!$B$5:$J$439,9,FALSE)*D21)</f>
        <v>53.567999999999998</v>
      </c>
      <c r="X21" s="916"/>
      <c r="Y21" s="708"/>
      <c r="Z21" s="708"/>
      <c r="AA21" s="916"/>
    </row>
    <row r="22" spans="1:35" s="917" customFormat="1" ht="20" customHeight="1">
      <c r="A22" s="920">
        <v>3</v>
      </c>
      <c r="B22" s="878" t="s">
        <v>933</v>
      </c>
      <c r="C22" s="800" t="str">
        <f>IF(D22="","",VLOOKUP(B22,Data!$B$5:$L$439,2,FALSE))</f>
        <v>VEH3640</v>
      </c>
      <c r="D22" s="910">
        <v>29</v>
      </c>
      <c r="E22" s="947" t="str">
        <f>IF(D22="","",VLOOKUP(B22,Data!$B$5:$Q$439,16,FALSE))</f>
        <v>PC</v>
      </c>
      <c r="F22" s="816"/>
      <c r="G22" s="803">
        <f>IF(D22="","",VLOOKUP(B22,Data!$B$5:$L$439,11,FALSE))</f>
        <v>2539.81</v>
      </c>
      <c r="H22" s="804">
        <f t="shared" si="0"/>
        <v>73654.490000000005</v>
      </c>
      <c r="I22" s="805" t="str">
        <f>IF(D22="","",VLOOKUP(B22,Data!$B$5:$D$439,3,FALSE))</f>
        <v>C/T</v>
      </c>
      <c r="J22" s="806" t="str">
        <f>IF(D22="","",VLOOKUP(B22,Data!$B$5:$M$439,12,FALSE))</f>
        <v>Indonesia</v>
      </c>
      <c r="K22" s="807" t="s">
        <v>1091</v>
      </c>
      <c r="L22" s="808">
        <f>IF(D22="","",VLOOKUP(B22,Data!$B$5:$E$439,4,FALSE)*D22)</f>
        <v>7743</v>
      </c>
      <c r="M22" s="809">
        <f>IF(D22="","",VLOOKUP(B22,Data!$B$5:$F$439,5,FALSE)*D22)</f>
        <v>7018</v>
      </c>
      <c r="N22" s="804"/>
      <c r="O22" s="810"/>
      <c r="P22" s="811"/>
      <c r="Q22" s="812"/>
      <c r="R22" s="812"/>
      <c r="S22" s="811"/>
      <c r="T22" s="811"/>
      <c r="U22" s="811"/>
      <c r="V22" s="813">
        <f>IF(D22="","",VLOOKUP(B22,Data!$B$5:$J$439,9,FALSE)*D22)</f>
        <v>43.152000000000001</v>
      </c>
      <c r="W22" s="813">
        <f>IF(D22="","",VLOOKUP(B22,Data!$B$5:$J$439,9,FALSE)*D22)</f>
        <v>43.152000000000001</v>
      </c>
      <c r="X22" s="916"/>
      <c r="Y22" s="708"/>
      <c r="Z22" s="708"/>
      <c r="AA22" s="916"/>
      <c r="AF22" s="917">
        <v>211713</v>
      </c>
      <c r="AG22" s="917" t="s">
        <v>663</v>
      </c>
      <c r="AH22" s="917" t="s">
        <v>660</v>
      </c>
      <c r="AI22" s="917">
        <v>218</v>
      </c>
    </row>
    <row r="23" spans="1:35" s="917" customFormat="1" ht="20" customHeight="1">
      <c r="A23" s="920">
        <v>4</v>
      </c>
      <c r="B23" s="878" t="s">
        <v>932</v>
      </c>
      <c r="C23" s="800" t="str">
        <f>IF(D23="","",VLOOKUP(B23,Data!$B$5:$L$439,2,FALSE))</f>
        <v>VEH3630</v>
      </c>
      <c r="D23" s="910">
        <v>21</v>
      </c>
      <c r="E23" s="947" t="str">
        <f>IF(D23="","",VLOOKUP(B23,Data!$B$5:$Q$439,16,FALSE))</f>
        <v>PC</v>
      </c>
      <c r="F23" s="816" t="s">
        <v>1143</v>
      </c>
      <c r="G23" s="803">
        <f>IF(D23="","",VLOOKUP(B23,Data!$B$5:$L$439,11,FALSE))</f>
        <v>2539.81</v>
      </c>
      <c r="H23" s="804">
        <f t="shared" si="0"/>
        <v>53336.01</v>
      </c>
      <c r="I23" s="805" t="str">
        <f>IF(D23="","",VLOOKUP(B23,Data!$B$5:$D$439,3,FALSE))</f>
        <v>C/T</v>
      </c>
      <c r="J23" s="806" t="str">
        <f>IF(D23="","",VLOOKUP(B23,Data!$B$5:$M$439,12,FALSE))</f>
        <v>Indonesia</v>
      </c>
      <c r="K23" s="807" t="s">
        <v>1091</v>
      </c>
      <c r="L23" s="808">
        <f>IF(D23="","",VLOOKUP(B23,Data!$B$5:$E$439,4,FALSE)*D23)</f>
        <v>5607</v>
      </c>
      <c r="M23" s="809">
        <f>IF(D23="","",VLOOKUP(B23,Data!$B$5:$F$439,5,FALSE)*D23)</f>
        <v>5082</v>
      </c>
      <c r="N23" s="804"/>
      <c r="O23" s="810"/>
      <c r="P23" s="811"/>
      <c r="Q23" s="812"/>
      <c r="R23" s="812"/>
      <c r="S23" s="811"/>
      <c r="T23" s="811"/>
      <c r="U23" s="811"/>
      <c r="V23" s="813">
        <f>IF(D23="","",VLOOKUP(B23,Data!$B$5:$J$439,9,FALSE)*D23)</f>
        <v>31.248000000000001</v>
      </c>
      <c r="W23" s="813">
        <f>IF(D23="","",VLOOKUP(B23,Data!$B$5:$J$439,9,FALSE)*D23)</f>
        <v>31.248000000000001</v>
      </c>
      <c r="X23" s="916"/>
      <c r="Y23" s="708"/>
      <c r="Z23" s="708"/>
      <c r="AA23" s="916"/>
      <c r="AF23" s="917">
        <v>211713</v>
      </c>
      <c r="AG23" s="917" t="s">
        <v>662</v>
      </c>
      <c r="AH23" s="917" t="s">
        <v>661</v>
      </c>
      <c r="AI23" s="917">
        <v>160</v>
      </c>
    </row>
    <row r="24" spans="1:35" s="917" customFormat="1" ht="20" customHeight="1">
      <c r="A24" s="920"/>
      <c r="B24" s="878"/>
      <c r="C24" s="800" t="str">
        <f>IF(D24="","",VLOOKUP(B24,Data!$B$5:$L$439,2,FALSE))</f>
        <v/>
      </c>
      <c r="D24" s="875"/>
      <c r="E24" s="947" t="str">
        <f>IF(D24="","",VLOOKUP(B24,Data!$B$5:$Q$439,16,FALSE))</f>
        <v/>
      </c>
      <c r="F24" s="924"/>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916"/>
      <c r="AA24" s="916"/>
    </row>
    <row r="25" spans="1:35" s="917" customFormat="1" ht="20" customHeight="1">
      <c r="A25" s="920"/>
      <c r="B25" s="878"/>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916"/>
      <c r="AA25" s="916"/>
    </row>
    <row r="26" spans="1:35" s="814" customFormat="1" ht="23" customHeight="1">
      <c r="A26" s="909"/>
      <c r="B26" s="878"/>
      <c r="C26" s="809"/>
      <c r="D26" s="875"/>
      <c r="E26" s="946" t="str">
        <f>IF(D26="","",VLOOKUP(B26,Data!$B$5:$Q$439,16,FALSE))</f>
        <v/>
      </c>
      <c r="F26" s="889"/>
      <c r="G26" s="821"/>
      <c r="H26" s="821"/>
      <c r="I26" s="821"/>
      <c r="J26" s="820"/>
      <c r="K26" s="807"/>
      <c r="L26" s="821"/>
      <c r="M26" s="821"/>
      <c r="N26" s="821"/>
      <c r="O26" s="822"/>
      <c r="P26" s="823"/>
      <c r="Q26" s="824"/>
      <c r="R26" s="823"/>
      <c r="S26" s="823"/>
      <c r="T26" s="824"/>
      <c r="U26" s="825"/>
      <c r="V26" s="824"/>
      <c r="W26" s="826"/>
      <c r="Z26" s="708"/>
    </row>
    <row r="27" spans="1:35" s="814" customFormat="1" ht="22" customHeight="1">
      <c r="A27" s="798"/>
      <c r="B27" s="1066"/>
      <c r="C27" s="1067"/>
      <c r="D27" s="827">
        <f>SUM(D18:D25)</f>
        <v>87</v>
      </c>
      <c r="E27" s="827"/>
      <c r="F27" s="895"/>
      <c r="G27" s="896"/>
      <c r="H27" s="829" t="e">
        <f>SUM(H18:H26)</f>
        <v>#N/A</v>
      </c>
      <c r="I27" s="897"/>
      <c r="J27" s="897"/>
      <c r="K27" s="897"/>
      <c r="L27" s="829" t="e">
        <f>SUM(L18:L26)</f>
        <v>#N/A</v>
      </c>
      <c r="M27" s="829" t="e">
        <f>SUM(M18:M26)</f>
        <v>#N/A</v>
      </c>
      <c r="N27" s="896"/>
      <c r="O27" s="896"/>
      <c r="P27" s="896">
        <f>SUM(P16:P26)</f>
        <v>0</v>
      </c>
      <c r="Q27" s="896"/>
      <c r="R27" s="896"/>
      <c r="S27" s="896"/>
      <c r="T27" s="896"/>
      <c r="U27" s="896"/>
      <c r="V27" s="896"/>
      <c r="W27" s="830" t="e">
        <f>SUM(W18:W26)</f>
        <v>#N/A</v>
      </c>
      <c r="Z27" s="708"/>
    </row>
    <row r="28" spans="1:35" ht="20" customHeight="1">
      <c r="A28" s="798"/>
      <c r="B28" s="1068"/>
      <c r="C28" s="1069"/>
      <c r="D28" s="831"/>
      <c r="E28" s="887"/>
      <c r="F28" s="754"/>
      <c r="G28" s="832" t="s">
        <v>534</v>
      </c>
      <c r="H28" s="758"/>
      <c r="I28" s="833"/>
      <c r="J28" s="833"/>
      <c r="K28" s="833"/>
      <c r="L28" s="834"/>
      <c r="M28" s="758"/>
      <c r="N28" s="756"/>
      <c r="O28" s="755"/>
      <c r="P28" s="755"/>
      <c r="Q28" s="755"/>
      <c r="R28" s="755"/>
      <c r="S28" s="755"/>
      <c r="T28" s="755"/>
      <c r="U28" s="756"/>
      <c r="V28" s="756"/>
      <c r="W28" s="760"/>
    </row>
    <row r="29" spans="1:35" ht="13">
      <c r="A29" s="721" t="s">
        <v>527</v>
      </c>
      <c r="B29" s="722"/>
      <c r="C29" s="835"/>
      <c r="D29" s="836" t="s">
        <v>82</v>
      </c>
      <c r="E29" s="836"/>
      <c r="F29" s="744"/>
      <c r="G29" s="725" t="s">
        <v>83</v>
      </c>
      <c r="H29" s="837"/>
      <c r="I29" s="772" t="s">
        <v>84</v>
      </c>
      <c r="J29" s="838"/>
      <c r="K29" s="743" t="s">
        <v>85</v>
      </c>
      <c r="L29" s="743"/>
      <c r="M29" s="1070" t="s">
        <v>86</v>
      </c>
      <c r="N29" s="1071"/>
      <c r="O29" s="1071"/>
      <c r="P29" s="1071"/>
      <c r="Q29" s="1071"/>
      <c r="R29" s="1071"/>
      <c r="S29" s="1071"/>
      <c r="T29" s="1071"/>
      <c r="U29" s="1071"/>
      <c r="V29" s="1071"/>
      <c r="W29" s="1072"/>
    </row>
    <row r="30" spans="1:35" ht="13">
      <c r="A30" s="731" t="s">
        <v>528</v>
      </c>
      <c r="C30" s="839"/>
      <c r="D30" s="709" t="s">
        <v>88</v>
      </c>
      <c r="G30" s="1073"/>
      <c r="H30" s="1074"/>
      <c r="I30" s="731" t="s">
        <v>89</v>
      </c>
      <c r="J30" s="840"/>
      <c r="K30" s="746" t="s">
        <v>90</v>
      </c>
      <c r="L30" s="746"/>
      <c r="M30" s="741"/>
      <c r="W30" s="747"/>
    </row>
    <row r="31" spans="1:35">
      <c r="A31" s="731" t="s">
        <v>529</v>
      </c>
      <c r="C31" s="732"/>
      <c r="G31" s="1073"/>
      <c r="H31" s="1074"/>
      <c r="I31" s="731"/>
      <c r="J31" s="840"/>
      <c r="K31" s="746" t="s">
        <v>94</v>
      </c>
      <c r="L31" s="746"/>
      <c r="M31" s="741"/>
      <c r="W31" s="747"/>
    </row>
    <row r="32" spans="1:35">
      <c r="A32" s="754"/>
      <c r="B32" s="755"/>
      <c r="C32" s="841"/>
      <c r="D32" s="709" t="s">
        <v>95</v>
      </c>
      <c r="G32" s="842"/>
      <c r="H32" s="843"/>
      <c r="I32" s="731" t="s">
        <v>96</v>
      </c>
      <c r="J32" s="840"/>
      <c r="K32" s="746"/>
      <c r="L32" s="746"/>
      <c r="M32" s="741"/>
      <c r="W32" s="747"/>
    </row>
    <row r="33" spans="1:23" ht="13">
      <c r="A33" s="721" t="s">
        <v>97</v>
      </c>
      <c r="B33" s="744"/>
      <c r="C33" s="723"/>
      <c r="D33" s="709" t="s">
        <v>98</v>
      </c>
      <c r="G33" s="844" t="s">
        <v>99</v>
      </c>
      <c r="H33" s="845"/>
      <c r="I33" s="731" t="s">
        <v>89</v>
      </c>
      <c r="J33" s="840"/>
      <c r="K33" s="746" t="s">
        <v>100</v>
      </c>
      <c r="L33" s="746"/>
      <c r="M33" s="741"/>
      <c r="W33" s="747"/>
    </row>
    <row r="34" spans="1:23" ht="13">
      <c r="A34" s="731" t="s">
        <v>552</v>
      </c>
      <c r="C34" s="732"/>
      <c r="D34" s="709" t="s">
        <v>101</v>
      </c>
      <c r="G34" s="846"/>
      <c r="H34" s="847"/>
      <c r="I34" s="731" t="s">
        <v>102</v>
      </c>
      <c r="J34" s="840"/>
      <c r="K34" s="746" t="s">
        <v>530</v>
      </c>
      <c r="L34" s="746"/>
      <c r="M34" s="1075" t="s">
        <v>104</v>
      </c>
      <c r="N34" s="1076"/>
      <c r="O34" s="1076"/>
      <c r="P34" s="1076"/>
      <c r="Q34" s="1076"/>
      <c r="R34" s="1076"/>
      <c r="S34" s="1076"/>
      <c r="T34" s="1076"/>
      <c r="U34" s="1076"/>
      <c r="V34" s="1076"/>
      <c r="W34" s="1077"/>
    </row>
    <row r="35" spans="1:23">
      <c r="A35" s="754"/>
      <c r="B35" s="755"/>
      <c r="C35" s="756"/>
      <c r="D35" s="848"/>
      <c r="E35" s="848"/>
      <c r="F35" s="755"/>
      <c r="G35" s="1046" t="s">
        <v>1142</v>
      </c>
      <c r="H35" s="1047"/>
      <c r="I35" s="1046" t="s">
        <v>1141</v>
      </c>
      <c r="J35" s="1047"/>
      <c r="K35" s="759" t="s">
        <v>105</v>
      </c>
      <c r="L35" s="759"/>
      <c r="M35" s="1062" t="s">
        <v>106</v>
      </c>
      <c r="N35" s="1063"/>
      <c r="O35" s="1063"/>
      <c r="P35" s="1063"/>
      <c r="Q35" s="1063"/>
      <c r="R35" s="1063"/>
      <c r="S35" s="1063"/>
      <c r="T35" s="1063"/>
      <c r="U35" s="1063"/>
      <c r="V35" s="1063"/>
      <c r="W35" s="1064"/>
    </row>
    <row r="41" spans="1:23" ht="23.25" customHeight="1">
      <c r="A41" s="849" t="s">
        <v>947</v>
      </c>
      <c r="B41" s="710"/>
      <c r="C41" s="849" t="s">
        <v>603</v>
      </c>
      <c r="D41" s="708"/>
      <c r="E41" s="708"/>
      <c r="G41" s="849" t="s">
        <v>941</v>
      </c>
      <c r="I41" s="849" t="s">
        <v>603</v>
      </c>
    </row>
    <row r="42" spans="1:23" ht="20">
      <c r="A42" s="849" t="s">
        <v>948</v>
      </c>
      <c r="B42" s="710"/>
      <c r="C42" s="849" t="s">
        <v>952</v>
      </c>
      <c r="D42" s="708"/>
      <c r="E42" s="708"/>
      <c r="G42" s="849" t="s">
        <v>942</v>
      </c>
      <c r="I42" s="849" t="s">
        <v>952</v>
      </c>
    </row>
    <row r="43" spans="1:23" ht="20">
      <c r="A43" s="849" t="s">
        <v>949</v>
      </c>
      <c r="B43" s="710"/>
      <c r="C43" s="849" t="s">
        <v>952</v>
      </c>
      <c r="D43" s="708"/>
      <c r="E43" s="708"/>
      <c r="G43" s="849" t="s">
        <v>943</v>
      </c>
      <c r="I43" s="849" t="s">
        <v>603</v>
      </c>
    </row>
    <row r="44" spans="1:23" ht="17.75" customHeight="1">
      <c r="A44" s="849" t="s">
        <v>950</v>
      </c>
      <c r="B44" s="710"/>
      <c r="C44" s="849" t="s">
        <v>603</v>
      </c>
      <c r="D44" s="708"/>
      <c r="E44" s="708"/>
      <c r="G44" s="849" t="s">
        <v>944</v>
      </c>
      <c r="I44" s="849" t="s">
        <v>603</v>
      </c>
    </row>
    <row r="45" spans="1:23" ht="17.75" customHeight="1">
      <c r="A45" s="849" t="s">
        <v>951</v>
      </c>
      <c r="B45" s="710"/>
      <c r="C45" s="849" t="s">
        <v>603</v>
      </c>
      <c r="D45" s="708"/>
      <c r="E45" s="708"/>
      <c r="G45" s="849" t="s">
        <v>946</v>
      </c>
      <c r="I45" s="849" t="s">
        <v>603</v>
      </c>
    </row>
    <row r="46" spans="1:23" ht="17.75" customHeight="1">
      <c r="G46" s="849" t="s">
        <v>945</v>
      </c>
      <c r="I46" s="849" t="s">
        <v>603</v>
      </c>
    </row>
    <row r="47" spans="1:23" ht="17.75" customHeight="1"/>
    <row r="48" spans="1:23" ht="17.75" customHeight="1"/>
  </sheetData>
  <mergeCells count="10">
    <mergeCell ref="G35:H35"/>
    <mergeCell ref="I35:J35"/>
    <mergeCell ref="M35:W35"/>
    <mergeCell ref="R1:U1"/>
    <mergeCell ref="O2:R2"/>
    <mergeCell ref="B27:C28"/>
    <mergeCell ref="M29:W29"/>
    <mergeCell ref="G30:H30"/>
    <mergeCell ref="G31:H31"/>
    <mergeCell ref="M34:W34"/>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CFFB5-3405-4A20-8A89-29275C95052E}">
  <sheetPr>
    <pageSetUpPr fitToPage="1"/>
  </sheetPr>
  <dimension ref="A1:AA64"/>
  <sheetViews>
    <sheetView topLeftCell="A19" zoomScale="70" zoomScaleNormal="70" zoomScaleSheetLayoutView="115" workbookViewId="0">
      <selection activeCell="H27" sqref="H27"/>
    </sheetView>
  </sheetViews>
  <sheetFormatPr defaultColWidth="9.1796875" defaultRowHeight="12.5"/>
  <cols>
    <col min="1" max="1" width="6.1796875" style="708" customWidth="1"/>
    <col min="2" max="2" width="41.90625" style="708" bestFit="1" customWidth="1"/>
    <col min="3" max="3" width="13.81640625" style="708" bestFit="1" customWidth="1"/>
    <col min="4" max="4" width="8.1796875" style="709" customWidth="1"/>
    <col min="5" max="5" width="7.906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55"/>
      <c r="J10" s="956"/>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27"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27" s="814" customFormat="1" ht="20" customHeight="1">
      <c r="A18" s="920"/>
      <c r="B18" s="906" t="s">
        <v>1090</v>
      </c>
      <c r="C18" s="800" t="str">
        <f>IF(D18="","",VLOOKUP(B18,Data!$B$5:$L$439,2,FALSE))</f>
        <v/>
      </c>
      <c r="D18" s="875"/>
      <c r="E18" s="947" t="str">
        <f>IF(D18="","",VLOOKUP(B18,Data!$B$5:$Q$439,16,FALSE))</f>
        <v/>
      </c>
      <c r="F18" s="924"/>
      <c r="G18" s="803" t="str">
        <f>IF(D18="","",VLOOKUP(B18,Data!$B$5:$L$439,11,FALSE))</f>
        <v/>
      </c>
      <c r="H18" s="804" t="str">
        <f t="shared" ref="H18:H38"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row>
    <row r="19" spans="1:27" s="917" customFormat="1" ht="20" customHeight="1">
      <c r="A19" s="920">
        <v>1</v>
      </c>
      <c r="B19" s="878" t="s">
        <v>1133</v>
      </c>
      <c r="C19" s="800" t="str">
        <f>IF(D19="","",VLOOKUP(B19,Data!$B$5:$L$439,2,FALSE))</f>
        <v>ZW44840</v>
      </c>
      <c r="D19" s="875">
        <v>1</v>
      </c>
      <c r="E19" s="947" t="str">
        <f>IF(D19="","",VLOOKUP(B19,Data!$B$5:$Q$439,16,FALSE))</f>
        <v>SETS</v>
      </c>
      <c r="F19" s="924" t="s">
        <v>999</v>
      </c>
      <c r="G19" s="803">
        <f>IF(D19="","",VLOOKUP(B19,Data!$B$5:$L$439,11,FALSE))</f>
        <v>5770.33</v>
      </c>
      <c r="H19" s="804">
        <f t="shared" si="0"/>
        <v>5770.33</v>
      </c>
      <c r="I19" s="805" t="str">
        <f>IF(D19="","",VLOOKUP(B19,Data!$B$5:$D$439,3,FALSE))</f>
        <v>C/T</v>
      </c>
      <c r="J19" s="806" t="str">
        <f>IF(D19="","",VLOOKUP(B19,Data!$B$5:$M$439,12,FALSE))</f>
        <v>Indonesia</v>
      </c>
      <c r="K19" s="807" t="s">
        <v>1091</v>
      </c>
      <c r="L19" s="808">
        <f>IF(D19="","",VLOOKUP(B19,Data!$B$5:$E$439,4,FALSE)*D19)</f>
        <v>344</v>
      </c>
      <c r="M19" s="809">
        <f>IF(D19="","",VLOOKUP(B19,Data!$B$5:$F$439,5,FALSE)*D19)</f>
        <v>303</v>
      </c>
      <c r="N19" s="804"/>
      <c r="O19" s="810"/>
      <c r="P19" s="811"/>
      <c r="Q19" s="812"/>
      <c r="R19" s="812"/>
      <c r="S19" s="811"/>
      <c r="T19" s="811"/>
      <c r="U19" s="811"/>
      <c r="V19" s="813">
        <f>IF(D19="","",VLOOKUP(B19,Data!$B$5:$J$439,9,FALSE)*D19)</f>
        <v>1.806</v>
      </c>
      <c r="W19" s="813">
        <f>IF(D19="","",VLOOKUP(B19,Data!$B$5:$J$439,9,FALSE)*D19)</f>
        <v>1.806</v>
      </c>
      <c r="X19" s="916"/>
      <c r="Y19" s="916"/>
      <c r="Z19" s="916"/>
      <c r="AA19" s="916"/>
    </row>
    <row r="20" spans="1:27" s="917" customFormat="1" ht="20" customHeight="1">
      <c r="A20" s="920">
        <v>2</v>
      </c>
      <c r="B20" s="878" t="s">
        <v>1139</v>
      </c>
      <c r="C20" s="800" t="str">
        <f>IF(D20="","",VLOOKUP(B20,Data!$B$5:$L$439,2,FALSE))</f>
        <v>ZW44850</v>
      </c>
      <c r="D20" s="875">
        <v>2</v>
      </c>
      <c r="E20" s="947" t="str">
        <f>IF(D20="","",VLOOKUP(B20,Data!$B$5:$Q$439,16,FALSE))</f>
        <v>SETS</v>
      </c>
      <c r="F20" s="924"/>
      <c r="G20" s="803">
        <f>IF(D20="","",VLOOKUP(B20,Data!$B$5:$L$439,11,FALSE))</f>
        <v>5770.31</v>
      </c>
      <c r="H20" s="804">
        <f t="shared" si="0"/>
        <v>11540.62</v>
      </c>
      <c r="I20" s="805" t="str">
        <f>IF(D20="","",VLOOKUP(B20,Data!$B$5:$D$439,3,FALSE))</f>
        <v>C/T</v>
      </c>
      <c r="J20" s="806" t="str">
        <f>IF(D20="","",VLOOKUP(B20,Data!$B$5:$M$439,12,FALSE))</f>
        <v>Indonesia</v>
      </c>
      <c r="K20" s="807" t="s">
        <v>1091</v>
      </c>
      <c r="L20" s="808">
        <f>IF(D20="","",VLOOKUP(B20,Data!$B$5:$E$439,4,FALSE)*D20)</f>
        <v>688</v>
      </c>
      <c r="M20" s="809">
        <f>IF(D20="","",VLOOKUP(B20,Data!$B$5:$F$439,5,FALSE)*D20)</f>
        <v>606</v>
      </c>
      <c r="N20" s="804"/>
      <c r="O20" s="810"/>
      <c r="P20" s="811"/>
      <c r="Q20" s="812"/>
      <c r="R20" s="812"/>
      <c r="S20" s="811"/>
      <c r="T20" s="811"/>
      <c r="U20" s="811"/>
      <c r="V20" s="813">
        <f>IF(D20="","",VLOOKUP(B20,Data!$B$5:$J$439,9,FALSE)*D20)</f>
        <v>3.6120000000000001</v>
      </c>
      <c r="W20" s="813">
        <f>IF(D20="","",VLOOKUP(B20,Data!$B$5:$J$439,9,FALSE)*D20)</f>
        <v>3.6120000000000001</v>
      </c>
      <c r="X20" s="916"/>
      <c r="Y20" s="916"/>
      <c r="Z20" s="916"/>
      <c r="AA20" s="916"/>
    </row>
    <row r="21" spans="1:27" s="917" customFormat="1" ht="20" customHeight="1">
      <c r="A21" s="920">
        <v>3</v>
      </c>
      <c r="B21" s="878" t="s">
        <v>1137</v>
      </c>
      <c r="C21" s="800" t="str">
        <f>IF(D21="","",VLOOKUP(B21,Data!$B$5:$L$439,2,FALSE))</f>
        <v>ZW44860</v>
      </c>
      <c r="D21" s="875">
        <v>1</v>
      </c>
      <c r="E21" s="947" t="str">
        <f>IF(D21="","",VLOOKUP(B21,Data!$B$5:$Q$439,16,FALSE))</f>
        <v>SETS</v>
      </c>
      <c r="F21" s="924" t="s">
        <v>1011</v>
      </c>
      <c r="G21" s="803">
        <f>IF(D21="","",VLOOKUP(B21,Data!$B$5:$L$439,11,FALSE))</f>
        <v>5722.04</v>
      </c>
      <c r="H21" s="804">
        <f t="shared" si="0"/>
        <v>5722.04</v>
      </c>
      <c r="I21" s="805" t="str">
        <f>IF(D21="","",VLOOKUP(B21,Data!$B$5:$D$439,3,FALSE))</f>
        <v>C/T</v>
      </c>
      <c r="J21" s="806" t="str">
        <f>IF(D21="","",VLOOKUP(B21,Data!$B$5:$M$439,12,FALSE))</f>
        <v>Indonesia</v>
      </c>
      <c r="K21" s="807" t="s">
        <v>1091</v>
      </c>
      <c r="L21" s="808">
        <f>IF(D21="","",VLOOKUP(B21,Data!$B$5:$E$439,4,FALSE)*D21)</f>
        <v>344</v>
      </c>
      <c r="M21" s="809">
        <f>IF(D21="","",VLOOKUP(B21,Data!$B$5:$F$439,5,FALSE)*D21)</f>
        <v>303</v>
      </c>
      <c r="N21" s="804"/>
      <c r="O21" s="810"/>
      <c r="P21" s="811"/>
      <c r="Q21" s="812"/>
      <c r="R21" s="812"/>
      <c r="S21" s="811"/>
      <c r="T21" s="811"/>
      <c r="U21" s="811"/>
      <c r="V21" s="813">
        <f>IF(D21="","",VLOOKUP(B21,Data!$B$5:$J$439,9,FALSE)*D21)</f>
        <v>1.806</v>
      </c>
      <c r="W21" s="813">
        <f>IF(D21="","",VLOOKUP(B21,Data!$B$5:$J$439,9,FALSE)*D21)</f>
        <v>1.806</v>
      </c>
      <c r="X21" s="916"/>
      <c r="Y21" s="916"/>
      <c r="Z21" s="916"/>
      <c r="AA21" s="916"/>
    </row>
    <row r="22" spans="1:27" s="917" customFormat="1" ht="20" customHeight="1">
      <c r="A22" s="920">
        <v>4</v>
      </c>
      <c r="B22" s="878" t="s">
        <v>1138</v>
      </c>
      <c r="C22" s="800" t="str">
        <f>IF(D22="","",VLOOKUP(B22,Data!$B$5:$L$439,2,FALSE))</f>
        <v>ZW44870</v>
      </c>
      <c r="D22" s="875">
        <v>2</v>
      </c>
      <c r="E22" s="947" t="str">
        <f>IF(D22="","",VLOOKUP(B22,Data!$B$5:$Q$439,16,FALSE))</f>
        <v>SETS</v>
      </c>
      <c r="F22" s="816"/>
      <c r="G22" s="803">
        <f>IF(D22="","",VLOOKUP(B22,Data!$B$5:$L$439,11,FALSE))</f>
        <v>5718.01</v>
      </c>
      <c r="H22" s="804">
        <f t="shared" si="0"/>
        <v>11436.02</v>
      </c>
      <c r="I22" s="805" t="str">
        <f>IF(D22="","",VLOOKUP(B22,Data!$B$5:$D$439,3,FALSE))</f>
        <v>C/T</v>
      </c>
      <c r="J22" s="806" t="str">
        <f>IF(D22="","",VLOOKUP(B22,Data!$B$5:$M$439,12,FALSE))</f>
        <v>Indonesia</v>
      </c>
      <c r="K22" s="807" t="s">
        <v>1091</v>
      </c>
      <c r="L22" s="808">
        <f>IF(D22="","",VLOOKUP(B22,Data!$B$5:$E$439,4,FALSE)*D22)</f>
        <v>688</v>
      </c>
      <c r="M22" s="809">
        <f>IF(D22="","",VLOOKUP(B22,Data!$B$5:$F$439,5,FALSE)*D22)</f>
        <v>606</v>
      </c>
      <c r="N22" s="804"/>
      <c r="O22" s="810"/>
      <c r="P22" s="811"/>
      <c r="Q22" s="812"/>
      <c r="R22" s="812"/>
      <c r="S22" s="811"/>
      <c r="T22" s="811"/>
      <c r="U22" s="811"/>
      <c r="V22" s="813">
        <f>IF(D22="","",VLOOKUP(B22,Data!$B$5:$J$439,9,FALSE)*D22)</f>
        <v>3.6120000000000001</v>
      </c>
      <c r="W22" s="813">
        <f>IF(D22="","",VLOOKUP(B22,Data!$B$5:$J$439,9,FALSE)*D22)</f>
        <v>3.6120000000000001</v>
      </c>
      <c r="X22" s="916"/>
      <c r="Y22" s="916"/>
      <c r="Z22" s="916"/>
      <c r="AA22" s="916"/>
    </row>
    <row r="23" spans="1:27" s="917" customFormat="1" ht="20" customHeight="1">
      <c r="A23" s="920">
        <v>5</v>
      </c>
      <c r="B23" s="878" t="s">
        <v>933</v>
      </c>
      <c r="C23" s="800" t="str">
        <f>IF(D23="","",VLOOKUP(B23,Data!$B$5:$L$439,2,FALSE))</f>
        <v>VEH3640</v>
      </c>
      <c r="D23" s="875">
        <v>8</v>
      </c>
      <c r="E23" s="947" t="str">
        <f>IF(D23="","",VLOOKUP(B23,Data!$B$5:$Q$439,16,FALSE))</f>
        <v>PC</v>
      </c>
      <c r="F23" s="816" t="s">
        <v>1145</v>
      </c>
      <c r="G23" s="803">
        <f>IF(D23="","",VLOOKUP(B23,Data!$B$5:$L$439,11,FALSE))</f>
        <v>2539.81</v>
      </c>
      <c r="H23" s="804">
        <f t="shared" si="0"/>
        <v>20318.48</v>
      </c>
      <c r="I23" s="805" t="str">
        <f>IF(D23="","",VLOOKUP(B23,Data!$B$5:$D$439,3,FALSE))</f>
        <v>C/T</v>
      </c>
      <c r="J23" s="806" t="str">
        <f>IF(D23="","",VLOOKUP(B23,Data!$B$5:$M$439,12,FALSE))</f>
        <v>Indonesia</v>
      </c>
      <c r="K23" s="807" t="s">
        <v>1091</v>
      </c>
      <c r="L23" s="808">
        <f>IF(D23="","",VLOOKUP(B23,Data!$B$5:$E$439,4,FALSE)*D23)</f>
        <v>2136</v>
      </c>
      <c r="M23" s="809">
        <f>IF(D23="","",VLOOKUP(B23,Data!$B$5:$F$439,5,FALSE)*D23)</f>
        <v>1936</v>
      </c>
      <c r="N23" s="804"/>
      <c r="O23" s="810"/>
      <c r="P23" s="811"/>
      <c r="Q23" s="812"/>
      <c r="R23" s="812"/>
      <c r="S23" s="811"/>
      <c r="T23" s="811"/>
      <c r="U23" s="811"/>
      <c r="V23" s="813">
        <f>IF(D23="","",VLOOKUP(B23,Data!$B$5:$J$439,9,FALSE)*D23)</f>
        <v>11.904</v>
      </c>
      <c r="W23" s="813">
        <f>IF(D23="","",VLOOKUP(B23,Data!$B$5:$J$439,9,FALSE)*D23)</f>
        <v>11.904</v>
      </c>
      <c r="X23" s="916"/>
      <c r="Y23" s="916"/>
      <c r="Z23" s="916"/>
      <c r="AA23" s="916"/>
    </row>
    <row r="24" spans="1:27" s="917" customFormat="1" ht="20" customHeight="1">
      <c r="A24" s="920">
        <v>6</v>
      </c>
      <c r="B24" s="878" t="s">
        <v>932</v>
      </c>
      <c r="C24" s="800" t="str">
        <f>IF(D24="","",VLOOKUP(B24,Data!$B$5:$L$439,2,FALSE))</f>
        <v>VEH3630</v>
      </c>
      <c r="D24" s="875">
        <v>24</v>
      </c>
      <c r="E24" s="947" t="str">
        <f>IF(D24="","",VLOOKUP(B24,Data!$B$5:$Q$439,16,FALSE))</f>
        <v>PC</v>
      </c>
      <c r="F24" s="816"/>
      <c r="G24" s="803">
        <f>IF(D24="","",VLOOKUP(B24,Data!$B$5:$L$439,11,FALSE))</f>
        <v>2539.81</v>
      </c>
      <c r="H24" s="804">
        <f t="shared" si="0"/>
        <v>60955.44</v>
      </c>
      <c r="I24" s="805" t="str">
        <f>IF(D24="","",VLOOKUP(B24,Data!$B$5:$D$439,3,FALSE))</f>
        <v>C/T</v>
      </c>
      <c r="J24" s="806" t="str">
        <f>IF(D24="","",VLOOKUP(B24,Data!$B$5:$M$439,12,FALSE))</f>
        <v>Indonesia</v>
      </c>
      <c r="K24" s="807" t="s">
        <v>1091</v>
      </c>
      <c r="L24" s="808">
        <f>IF(D24="","",VLOOKUP(B24,Data!$B$5:$E$439,4,FALSE)*D24)</f>
        <v>6408</v>
      </c>
      <c r="M24" s="809">
        <f>IF(D24="","",VLOOKUP(B24,Data!$B$5:$F$439,5,FALSE)*D24)</f>
        <v>5808</v>
      </c>
      <c r="N24" s="804"/>
      <c r="O24" s="810"/>
      <c r="P24" s="811"/>
      <c r="Q24" s="812"/>
      <c r="R24" s="812"/>
      <c r="S24" s="811"/>
      <c r="T24" s="811"/>
      <c r="U24" s="811"/>
      <c r="V24" s="813">
        <f>IF(D24="","",VLOOKUP(B24,Data!$B$5:$J$439,9,FALSE)*D24)</f>
        <v>35.712000000000003</v>
      </c>
      <c r="W24" s="813">
        <f>IF(D24="","",VLOOKUP(B24,Data!$B$5:$J$439,9,FALSE)*D24)</f>
        <v>35.712000000000003</v>
      </c>
      <c r="X24" s="916"/>
      <c r="Y24" s="916"/>
      <c r="Z24" s="916"/>
      <c r="AA24" s="916"/>
    </row>
    <row r="25" spans="1:27" s="814" customFormat="1" ht="20" customHeight="1">
      <c r="A25" s="920"/>
      <c r="B25" s="906" t="s">
        <v>1124</v>
      </c>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708"/>
      <c r="Y25" s="708"/>
      <c r="Z25" s="708"/>
      <c r="AA25" s="708"/>
    </row>
    <row r="26" spans="1:27" s="917" customFormat="1" ht="20" customHeight="1">
      <c r="A26" s="920">
        <v>7</v>
      </c>
      <c r="B26" s="878" t="s">
        <v>354</v>
      </c>
      <c r="C26" s="800" t="str">
        <f>IF(D26="","",VLOOKUP(B26,Data!$B$5:$L$439,2,FALSE))</f>
        <v>VFV5540</v>
      </c>
      <c r="D26" s="875">
        <v>5</v>
      </c>
      <c r="E26" s="947" t="str">
        <f>IF(D26="","",VLOOKUP(B26,Data!$B$5:$Q$439,16,FALSE))</f>
        <v>PC</v>
      </c>
      <c r="F26" s="924"/>
      <c r="G26" s="803">
        <f>IF(D26="","",VLOOKUP(B26,Data!$B$5:$L$439,11,FALSE))</f>
        <v>4274.5</v>
      </c>
      <c r="H26" s="804">
        <f t="shared" si="0"/>
        <v>21372.5</v>
      </c>
      <c r="I26" s="805" t="str">
        <f>IF(D26="","",VLOOKUP(B26,Data!$B$5:$D$439,3,FALSE))</f>
        <v>C/T</v>
      </c>
      <c r="J26" s="806" t="str">
        <f>IF(D26="","",VLOOKUP(B26,Data!$B$5:$M$439,12,FALSE))</f>
        <v>Indonesia</v>
      </c>
      <c r="K26" s="807" t="s">
        <v>1125</v>
      </c>
      <c r="L26" s="808">
        <f>IF(D26="","",VLOOKUP(B26,Data!$B$5:$E$439,4,FALSE)*D26)</f>
        <v>1525</v>
      </c>
      <c r="M26" s="809">
        <f>IF(D26="","",VLOOKUP(B26,Data!$B$5:$F$439,5,FALSE)*D26)</f>
        <v>1310</v>
      </c>
      <c r="N26" s="804"/>
      <c r="O26" s="810"/>
      <c r="P26" s="811"/>
      <c r="Q26" s="812"/>
      <c r="R26" s="812"/>
      <c r="S26" s="811"/>
      <c r="T26" s="811"/>
      <c r="U26" s="811"/>
      <c r="V26" s="813">
        <f>IF(D26="","",VLOOKUP(B26,Data!$B$5:$J$439,9,FALSE)*D26)</f>
        <v>7.67</v>
      </c>
      <c r="W26" s="813">
        <f>IF(D26="","",VLOOKUP(B26,Data!$B$5:$J$439,9,FALSE)*D26)</f>
        <v>7.67</v>
      </c>
      <c r="X26" s="916"/>
      <c r="Y26" s="916"/>
      <c r="Z26" s="916"/>
      <c r="AA26" s="916"/>
    </row>
    <row r="27" spans="1:27" s="917" customFormat="1" ht="20" customHeight="1">
      <c r="A27" s="920">
        <v>8</v>
      </c>
      <c r="B27" s="878" t="s">
        <v>358</v>
      </c>
      <c r="C27" s="800" t="str">
        <f>IF(D27="","",VLOOKUP(B27,Data!$B$5:$L$439,2,FALSE))</f>
        <v>VFV5550</v>
      </c>
      <c r="D27" s="875">
        <v>10</v>
      </c>
      <c r="E27" s="947" t="str">
        <f>IF(D27="","",VLOOKUP(B27,Data!$B$5:$Q$439,16,FALSE))</f>
        <v>PC</v>
      </c>
      <c r="F27" s="924"/>
      <c r="G27" s="803">
        <f>IF(D27="","",VLOOKUP(B27,Data!$B$5:$L$439,11,FALSE))</f>
        <v>4274.57</v>
      </c>
      <c r="H27" s="804">
        <f t="shared" si="0"/>
        <v>42745.7</v>
      </c>
      <c r="I27" s="805" t="str">
        <f>IF(D27="","",VLOOKUP(B27,Data!$B$5:$D$439,3,FALSE))</f>
        <v>C/T</v>
      </c>
      <c r="J27" s="806" t="str">
        <f>IF(D27="","",VLOOKUP(B27,Data!$B$5:$M$439,12,FALSE))</f>
        <v>Indonesia</v>
      </c>
      <c r="K27" s="807" t="s">
        <v>1125</v>
      </c>
      <c r="L27" s="808">
        <f>IF(D27="","",VLOOKUP(B27,Data!$B$5:$E$439,4,FALSE)*D27)</f>
        <v>3050</v>
      </c>
      <c r="M27" s="809">
        <f>IF(D27="","",VLOOKUP(B27,Data!$B$5:$F$439,5,FALSE)*D27)</f>
        <v>2620</v>
      </c>
      <c r="N27" s="804"/>
      <c r="O27" s="810"/>
      <c r="P27" s="811"/>
      <c r="Q27" s="812"/>
      <c r="R27" s="812"/>
      <c r="S27" s="811"/>
      <c r="T27" s="811"/>
      <c r="U27" s="811"/>
      <c r="V27" s="813">
        <f>IF(D27="","",VLOOKUP(B27,Data!$B$5:$J$439,9,FALSE)*D27)</f>
        <v>15.34</v>
      </c>
      <c r="W27" s="813">
        <f>IF(D27="","",VLOOKUP(B27,Data!$B$5:$J$439,9,FALSE)*D27)</f>
        <v>15.34</v>
      </c>
      <c r="X27" s="916"/>
      <c r="Y27" s="916"/>
      <c r="Z27" s="916"/>
      <c r="AA27" s="916"/>
    </row>
    <row r="28" spans="1:27" s="917" customFormat="1" ht="20" customHeight="1">
      <c r="A28" s="920">
        <v>9</v>
      </c>
      <c r="B28" s="878" t="s">
        <v>387</v>
      </c>
      <c r="C28" s="800" t="str">
        <f>IF(D28="","",VLOOKUP(B28,Data!$B$5:$L$439,2,FALSE))</f>
        <v>VFV5560</v>
      </c>
      <c r="D28" s="875">
        <v>10</v>
      </c>
      <c r="E28" s="947" t="str">
        <f>IF(D28="","",VLOOKUP(B28,Data!$B$5:$Q$439,16,FALSE))</f>
        <v>PC</v>
      </c>
      <c r="F28" s="924"/>
      <c r="G28" s="803">
        <f>IF(D28="","",VLOOKUP(B28,Data!$B$5:$L$439,11,FALSE))</f>
        <v>4224.12</v>
      </c>
      <c r="H28" s="804">
        <f t="shared" si="0"/>
        <v>42241.2</v>
      </c>
      <c r="I28" s="805" t="str">
        <f>IF(D28="","",VLOOKUP(B28,Data!$B$5:$D$439,3,FALSE))</f>
        <v>C/T</v>
      </c>
      <c r="J28" s="806" t="str">
        <f>IF(D28="","",VLOOKUP(B28,Data!$B$5:$M$439,12,FALSE))</f>
        <v>Indonesia</v>
      </c>
      <c r="K28" s="807" t="s">
        <v>1091</v>
      </c>
      <c r="L28" s="808">
        <f>IF(D28="","",VLOOKUP(B28,Data!$B$5:$E$439,4,FALSE)*D28)</f>
        <v>2960</v>
      </c>
      <c r="M28" s="809">
        <f>IF(D28="","",VLOOKUP(B28,Data!$B$5:$F$439,5,FALSE)*D28)</f>
        <v>2600</v>
      </c>
      <c r="N28" s="804"/>
      <c r="O28" s="810"/>
      <c r="P28" s="811"/>
      <c r="Q28" s="812"/>
      <c r="R28" s="812"/>
      <c r="S28" s="811"/>
      <c r="T28" s="811"/>
      <c r="U28" s="811"/>
      <c r="V28" s="813">
        <f>IF(D28="","",VLOOKUP(B28,Data!$B$5:$J$439,9,FALSE)*D28)</f>
        <v>15.34</v>
      </c>
      <c r="W28" s="813">
        <f>IF(D28="","",VLOOKUP(B28,Data!$B$5:$J$439,9,FALSE)*D28)</f>
        <v>15.34</v>
      </c>
      <c r="X28" s="916"/>
      <c r="Y28" s="916"/>
      <c r="Z28" s="916"/>
      <c r="AA28" s="916"/>
    </row>
    <row r="29" spans="1:27" s="917" customFormat="1" ht="20" customHeight="1">
      <c r="A29" s="920">
        <v>10</v>
      </c>
      <c r="B29" s="878" t="s">
        <v>389</v>
      </c>
      <c r="C29" s="800" t="str">
        <f>IF(D29="","",VLOOKUP(B29,Data!$B$5:$L$439,2,FALSE))</f>
        <v>VFV5570</v>
      </c>
      <c r="D29" s="875">
        <v>24</v>
      </c>
      <c r="E29" s="947" t="str">
        <f>IF(D29="","",VLOOKUP(B29,Data!$B$5:$Q$439,16,FALSE))</f>
        <v>PC</v>
      </c>
      <c r="F29" s="924"/>
      <c r="G29" s="803">
        <f>IF(D29="","",VLOOKUP(B29,Data!$B$5:$L$439,11,FALSE))</f>
        <v>4224.12</v>
      </c>
      <c r="H29" s="804">
        <f t="shared" si="0"/>
        <v>101378.88</v>
      </c>
      <c r="I29" s="805" t="str">
        <f>IF(D29="","",VLOOKUP(B29,Data!$B$5:$D$439,3,FALSE))</f>
        <v>C/T</v>
      </c>
      <c r="J29" s="806" t="str">
        <f>IF(D29="","",VLOOKUP(B29,Data!$B$5:$M$439,12,FALSE))</f>
        <v>Indonesia</v>
      </c>
      <c r="K29" s="807" t="s">
        <v>1091</v>
      </c>
      <c r="L29" s="808">
        <f>IF(D29="","",VLOOKUP(B29,Data!$B$5:$E$439,4,FALSE)*D29)</f>
        <v>7104</v>
      </c>
      <c r="M29" s="809">
        <f>IF(D29="","",VLOOKUP(B29,Data!$B$5:$F$439,5,FALSE)*D29)</f>
        <v>6240</v>
      </c>
      <c r="N29" s="804"/>
      <c r="O29" s="810"/>
      <c r="P29" s="811"/>
      <c r="Q29" s="812"/>
      <c r="R29" s="812"/>
      <c r="S29" s="811"/>
      <c r="T29" s="811"/>
      <c r="U29" s="811"/>
      <c r="V29" s="813">
        <f>IF(D29="","",VLOOKUP(B29,Data!$B$5:$J$439,9,FALSE)*D29)</f>
        <v>36.816000000000003</v>
      </c>
      <c r="W29" s="813">
        <f>IF(D29="","",VLOOKUP(B29,Data!$B$5:$J$439,9,FALSE)*D29)</f>
        <v>36.816000000000003</v>
      </c>
      <c r="X29" s="916"/>
      <c r="Y29" s="916"/>
      <c r="Z29" s="916"/>
      <c r="AA29" s="916"/>
    </row>
    <row r="30" spans="1:27" s="917" customFormat="1" ht="20" customHeight="1">
      <c r="A30" s="920">
        <v>11</v>
      </c>
      <c r="B30" s="878" t="s">
        <v>398</v>
      </c>
      <c r="C30" s="800" t="str">
        <f>IF(D30="","",VLOOKUP(B30,Data!$B$5:$L$439,2,FALSE))</f>
        <v>VFV5580</v>
      </c>
      <c r="D30" s="875">
        <v>4</v>
      </c>
      <c r="E30" s="947" t="str">
        <f>IF(D30="","",VLOOKUP(B30,Data!$B$5:$Q$439,16,FALSE))</f>
        <v>PC</v>
      </c>
      <c r="F30" s="924"/>
      <c r="G30" s="803">
        <f>IF(D30="","",VLOOKUP(B30,Data!$B$5:$L$439,11,FALSE))</f>
        <v>4347.66</v>
      </c>
      <c r="H30" s="804">
        <f t="shared" si="0"/>
        <v>17390.64</v>
      </c>
      <c r="I30" s="805" t="str">
        <f>IF(D30="","",VLOOKUP(B30,Data!$B$5:$D$439,3,FALSE))</f>
        <v>C/T</v>
      </c>
      <c r="J30" s="806" t="str">
        <f>IF(D30="","",VLOOKUP(B30,Data!$B$5:$M$439,12,FALSE))</f>
        <v>Indonesia</v>
      </c>
      <c r="K30" s="807" t="s">
        <v>1091</v>
      </c>
      <c r="L30" s="808">
        <f>IF(D30="","",VLOOKUP(B30,Data!$B$5:$E$439,4,FALSE)*D30)</f>
        <v>1272</v>
      </c>
      <c r="M30" s="809">
        <f>IF(D30="","",VLOOKUP(B30,Data!$B$5:$F$439,5,FALSE)*D30)</f>
        <v>1128</v>
      </c>
      <c r="N30" s="804"/>
      <c r="O30" s="810"/>
      <c r="P30" s="811"/>
      <c r="Q30" s="812"/>
      <c r="R30" s="812"/>
      <c r="S30" s="811"/>
      <c r="T30" s="811"/>
      <c r="U30" s="811"/>
      <c r="V30" s="813">
        <f>IF(D30="","",VLOOKUP(B30,Data!$B$5:$J$439,9,FALSE)*D30)</f>
        <v>7.2240000000000002</v>
      </c>
      <c r="W30" s="813">
        <f>IF(D30="","",VLOOKUP(B30,Data!$B$5:$J$439,9,FALSE)*D30)</f>
        <v>7.2240000000000002</v>
      </c>
      <c r="X30" s="916"/>
      <c r="Y30" s="916"/>
      <c r="Z30" s="916"/>
      <c r="AA30" s="916"/>
    </row>
    <row r="31" spans="1:27" s="917" customFormat="1" ht="20" customHeight="1">
      <c r="A31" s="920">
        <v>12</v>
      </c>
      <c r="B31" s="878" t="s">
        <v>400</v>
      </c>
      <c r="C31" s="800" t="str">
        <f>IF(D31="","",VLOOKUP(B31,Data!$B$5:$L$439,2,FALSE))</f>
        <v>VFV5590</v>
      </c>
      <c r="D31" s="875">
        <v>7</v>
      </c>
      <c r="E31" s="947" t="str">
        <f>IF(D31="","",VLOOKUP(B31,Data!$B$5:$Q$439,16,FALSE))</f>
        <v>PC</v>
      </c>
      <c r="F31" s="924"/>
      <c r="G31" s="803">
        <f>IF(D31="","",VLOOKUP(B31,Data!$B$5:$L$439,11,FALSE))</f>
        <v>4347.5600000000004</v>
      </c>
      <c r="H31" s="804">
        <f t="shared" si="0"/>
        <v>30432.920000000002</v>
      </c>
      <c r="I31" s="805" t="str">
        <f>IF(D31="","",VLOOKUP(B31,Data!$B$5:$D$439,3,FALSE))</f>
        <v>C/T</v>
      </c>
      <c r="J31" s="806" t="str">
        <f>IF(D31="","",VLOOKUP(B31,Data!$B$5:$M$439,12,FALSE))</f>
        <v>Indonesia</v>
      </c>
      <c r="K31" s="807" t="s">
        <v>1091</v>
      </c>
      <c r="L31" s="808">
        <f>IF(D31="","",VLOOKUP(B31,Data!$B$5:$E$439,4,FALSE)*D31)</f>
        <v>2226</v>
      </c>
      <c r="M31" s="809">
        <f>IF(D31="","",VLOOKUP(B31,Data!$B$5:$F$439,5,FALSE)*D31)</f>
        <v>1974</v>
      </c>
      <c r="N31" s="804"/>
      <c r="O31" s="810"/>
      <c r="P31" s="811"/>
      <c r="Q31" s="812"/>
      <c r="R31" s="812"/>
      <c r="S31" s="811"/>
      <c r="T31" s="811"/>
      <c r="U31" s="811"/>
      <c r="V31" s="813">
        <f>IF(D31="","",VLOOKUP(B31,Data!$B$5:$J$439,9,FALSE)*D31)</f>
        <v>12.641999999999999</v>
      </c>
      <c r="W31" s="813">
        <f>IF(D31="","",VLOOKUP(B31,Data!$B$5:$J$439,9,FALSE)*D31)</f>
        <v>12.641999999999999</v>
      </c>
      <c r="X31" s="916"/>
      <c r="Y31" s="916"/>
      <c r="Z31" s="916"/>
      <c r="AA31" s="916"/>
    </row>
    <row r="32" spans="1:27" s="814" customFormat="1" ht="20" customHeight="1">
      <c r="A32" s="920"/>
      <c r="B32" s="906" t="s">
        <v>1148</v>
      </c>
      <c r="C32" s="800" t="str">
        <f>IF(D32="","",VLOOKUP(B32,Data!$B$5:$L$439,2,FALSE))</f>
        <v/>
      </c>
      <c r="D32" s="875"/>
      <c r="E32" s="947" t="str">
        <f>IF(D32="","",VLOOKUP(B32,Data!$B$5:$Q$439,16,FALSE))</f>
        <v/>
      </c>
      <c r="F32" s="924"/>
      <c r="G32" s="803" t="str">
        <f>IF(D32="","",VLOOKUP(B32,Data!$B$5:$L$439,11,FALSE))</f>
        <v/>
      </c>
      <c r="H32" s="804" t="str">
        <f t="shared" si="0"/>
        <v>-</v>
      </c>
      <c r="I32" s="805" t="str">
        <f>IF(D32="","",VLOOKUP(B32,Data!$B$5:$D$439,3,FALSE))</f>
        <v/>
      </c>
      <c r="J32" s="806" t="str">
        <f>IF(D32="","",VLOOKUP(B32,Data!$B$5:$M$439,12,FALSE))</f>
        <v/>
      </c>
      <c r="K32" s="807"/>
      <c r="L32" s="808" t="str">
        <f>IF(D32="","",VLOOKUP(B32,Data!$B$5:$E$439,4,FALSE)*D32)</f>
        <v/>
      </c>
      <c r="M32" s="809" t="str">
        <f>IF(D32="","",VLOOKUP(B32,Data!$B$5:$F$439,5,FALSE)*D32)</f>
        <v/>
      </c>
      <c r="N32" s="804"/>
      <c r="O32" s="810"/>
      <c r="P32" s="811"/>
      <c r="Q32" s="812"/>
      <c r="R32" s="812"/>
      <c r="S32" s="811"/>
      <c r="T32" s="811"/>
      <c r="U32" s="811"/>
      <c r="V32" s="813" t="str">
        <f>IF(D32="","",VLOOKUP(B32,Data!$B$5:$J$439,9,FALSE)*D32)</f>
        <v/>
      </c>
      <c r="W32" s="813" t="str">
        <f>IF(D32="","",VLOOKUP(B32,Data!$B$5:$J$439,9,FALSE)*D32)</f>
        <v/>
      </c>
      <c r="X32" s="708"/>
      <c r="Y32" s="708"/>
      <c r="Z32" s="708"/>
      <c r="AA32" s="708"/>
    </row>
    <row r="33" spans="1:27" s="917" customFormat="1" ht="20" customHeight="1">
      <c r="A33" s="920">
        <v>13</v>
      </c>
      <c r="B33" s="878" t="s">
        <v>747</v>
      </c>
      <c r="C33" s="800" t="str">
        <f>IF(D33="","",VLOOKUP(B33,Data!$B$5:$L$439,2,FALSE))</f>
        <v>VAR8140</v>
      </c>
      <c r="D33" s="875">
        <v>3</v>
      </c>
      <c r="E33" s="947" t="str">
        <f>IF(D33="","",VLOOKUP(B33,Data!$B$5:$Q$439,16,FALSE))</f>
        <v>PC</v>
      </c>
      <c r="F33" s="924"/>
      <c r="G33" s="803">
        <f>IF(D33="","",VLOOKUP(B33,Data!$B$5:$L$439,11,FALSE))</f>
        <v>2209.64</v>
      </c>
      <c r="H33" s="804">
        <f t="shared" si="0"/>
        <v>6628.92</v>
      </c>
      <c r="I33" s="805" t="str">
        <f>IF(D33="","",VLOOKUP(B33,Data!$B$5:$D$439,3,FALSE))</f>
        <v>C/T</v>
      </c>
      <c r="J33" s="806" t="str">
        <f>IF(D33="","",VLOOKUP(B33,Data!$B$5:$M$439,12,FALSE))</f>
        <v>Indonesia</v>
      </c>
      <c r="K33" s="807" t="s">
        <v>1129</v>
      </c>
      <c r="L33" s="808">
        <f>IF(D33="","",VLOOKUP(B33,Data!$B$5:$E$439,4,FALSE)*D33)</f>
        <v>714</v>
      </c>
      <c r="M33" s="809">
        <f>IF(D33="","",VLOOKUP(B33,Data!$B$5:$F$439,5,FALSE)*D33)</f>
        <v>648</v>
      </c>
      <c r="N33" s="804"/>
      <c r="O33" s="810"/>
      <c r="P33" s="811"/>
      <c r="Q33" s="812"/>
      <c r="R33" s="812"/>
      <c r="S33" s="811"/>
      <c r="T33" s="811"/>
      <c r="U33" s="811"/>
      <c r="V33" s="813">
        <f>IF(D33="","",VLOOKUP(B33,Data!$B$5:$J$439,9,FALSE)*D33)</f>
        <v>3.9420000000000002</v>
      </c>
      <c r="W33" s="813">
        <f>IF(D33="","",VLOOKUP(B33,Data!$B$5:$J$439,9,FALSE)*D33)</f>
        <v>3.9420000000000002</v>
      </c>
      <c r="X33" s="916"/>
      <c r="Y33" s="916"/>
      <c r="Z33" s="916"/>
      <c r="AA33" s="916"/>
    </row>
    <row r="34" spans="1:27" s="917" customFormat="1" ht="20" customHeight="1">
      <c r="A34" s="920">
        <v>14</v>
      </c>
      <c r="B34" s="878" t="s">
        <v>748</v>
      </c>
      <c r="C34" s="800" t="str">
        <f>IF(D34="","",VLOOKUP(B34,Data!$B$5:$L$439,2,FALSE))</f>
        <v>VAR8150</v>
      </c>
      <c r="D34" s="875">
        <v>4</v>
      </c>
      <c r="E34" s="947" t="str">
        <f>IF(D34="","",VLOOKUP(B34,Data!$B$5:$Q$439,16,FALSE))</f>
        <v>PC</v>
      </c>
      <c r="F34" s="924"/>
      <c r="G34" s="803">
        <f>IF(D34="","",VLOOKUP(B34,Data!$B$5:$L$439,11,FALSE))</f>
        <v>2209.64</v>
      </c>
      <c r="H34" s="804">
        <f t="shared" si="0"/>
        <v>8838.56</v>
      </c>
      <c r="I34" s="805" t="str">
        <f>IF(D34="","",VLOOKUP(B34,Data!$B$5:$D$439,3,FALSE))</f>
        <v>C/T</v>
      </c>
      <c r="J34" s="806" t="str">
        <f>IF(D34="","",VLOOKUP(B34,Data!$B$5:$M$439,12,FALSE))</f>
        <v>Indonesia</v>
      </c>
      <c r="K34" s="807" t="s">
        <v>1129</v>
      </c>
      <c r="L34" s="808">
        <f>IF(D34="","",VLOOKUP(B34,Data!$B$5:$E$439,4,FALSE)*D34)</f>
        <v>952</v>
      </c>
      <c r="M34" s="809">
        <f>IF(D34="","",VLOOKUP(B34,Data!$B$5:$F$439,5,FALSE)*D34)</f>
        <v>864</v>
      </c>
      <c r="N34" s="804"/>
      <c r="O34" s="810"/>
      <c r="P34" s="811"/>
      <c r="Q34" s="812"/>
      <c r="R34" s="812"/>
      <c r="S34" s="811"/>
      <c r="T34" s="811"/>
      <c r="U34" s="811"/>
      <c r="V34" s="813">
        <f>IF(D34="","",VLOOKUP(B34,Data!$B$5:$J$439,9,FALSE)*D34)</f>
        <v>5.2560000000000002</v>
      </c>
      <c r="W34" s="813">
        <f>IF(D34="","",VLOOKUP(B34,Data!$B$5:$J$439,9,FALSE)*D34)</f>
        <v>5.2560000000000002</v>
      </c>
      <c r="X34" s="916"/>
      <c r="Y34" s="916"/>
      <c r="Z34" s="916"/>
      <c r="AA34" s="916"/>
    </row>
    <row r="35" spans="1:27" s="917" customFormat="1" ht="20" customHeight="1">
      <c r="A35" s="920">
        <v>15</v>
      </c>
      <c r="B35" s="878" t="s">
        <v>749</v>
      </c>
      <c r="C35" s="800" t="str">
        <f>IF(D35="","",VLOOKUP(B35,Data!$B$5:$L$439,2,FALSE))</f>
        <v>VAR8160</v>
      </c>
      <c r="D35" s="875">
        <v>6</v>
      </c>
      <c r="E35" s="947" t="str">
        <f>IF(D35="","",VLOOKUP(B35,Data!$B$5:$Q$439,16,FALSE))</f>
        <v>PC</v>
      </c>
      <c r="F35" s="924"/>
      <c r="G35" s="803">
        <f>IF(D35="","",VLOOKUP(B35,Data!$B$5:$L$439,11,FALSE))</f>
        <v>2438.41</v>
      </c>
      <c r="H35" s="804">
        <f t="shared" si="0"/>
        <v>14630.46</v>
      </c>
      <c r="I35" s="805" t="str">
        <f>IF(D35="","",VLOOKUP(B35,Data!$B$5:$D$439,3,FALSE))</f>
        <v>C/T</v>
      </c>
      <c r="J35" s="806" t="str">
        <f>IF(D35="","",VLOOKUP(B35,Data!$B$5:$M$439,12,FALSE))</f>
        <v>Indonesia</v>
      </c>
      <c r="K35" s="807" t="s">
        <v>1129</v>
      </c>
      <c r="L35" s="808">
        <f>IF(D35="","",VLOOKUP(B35,Data!$B$5:$E$439,4,FALSE)*D35)</f>
        <v>1524</v>
      </c>
      <c r="M35" s="809">
        <f>IF(D35="","",VLOOKUP(B35,Data!$B$5:$F$439,5,FALSE)*D35)</f>
        <v>1374</v>
      </c>
      <c r="N35" s="804"/>
      <c r="O35" s="810"/>
      <c r="P35" s="811"/>
      <c r="Q35" s="812"/>
      <c r="R35" s="812"/>
      <c r="S35" s="811"/>
      <c r="T35" s="811"/>
      <c r="U35" s="811"/>
      <c r="V35" s="813">
        <f>IF(D35="","",VLOOKUP(B35,Data!$B$5:$J$439,9,FALSE)*D35)</f>
        <v>8.9039999999999999</v>
      </c>
      <c r="W35" s="813">
        <f>IF(D35="","",VLOOKUP(B35,Data!$B$5:$J$439,9,FALSE)*D35)</f>
        <v>8.9039999999999999</v>
      </c>
      <c r="X35" s="916"/>
      <c r="Y35" s="916"/>
      <c r="Z35" s="916"/>
      <c r="AA35" s="916"/>
    </row>
    <row r="36" spans="1:27" s="917" customFormat="1" ht="20" customHeight="1">
      <c r="A36" s="920">
        <v>16</v>
      </c>
      <c r="B36" s="878" t="s">
        <v>750</v>
      </c>
      <c r="C36" s="800" t="str">
        <f>IF(D36="","",VLOOKUP(B36,Data!$B$5:$L$439,2,FALSE))</f>
        <v>VAR8170</v>
      </c>
      <c r="D36" s="875">
        <v>14</v>
      </c>
      <c r="E36" s="947" t="str">
        <f>IF(D36="","",VLOOKUP(B36,Data!$B$5:$Q$439,16,FALSE))</f>
        <v>PC</v>
      </c>
      <c r="F36" s="924"/>
      <c r="G36" s="803">
        <f>IF(D36="","",VLOOKUP(B36,Data!$B$5:$L$439,11,FALSE))</f>
        <v>2438.41</v>
      </c>
      <c r="H36" s="804">
        <f t="shared" si="0"/>
        <v>34137.74</v>
      </c>
      <c r="I36" s="805" t="str">
        <f>IF(D36="","",VLOOKUP(B36,Data!$B$5:$D$439,3,FALSE))</f>
        <v>C/T</v>
      </c>
      <c r="J36" s="806" t="str">
        <f>IF(D36="","",VLOOKUP(B36,Data!$B$5:$M$439,12,FALSE))</f>
        <v>Indonesia</v>
      </c>
      <c r="K36" s="807" t="s">
        <v>1129</v>
      </c>
      <c r="L36" s="808">
        <f>IF(D36="","",VLOOKUP(B36,Data!$B$5:$E$439,4,FALSE)*D36)</f>
        <v>3556</v>
      </c>
      <c r="M36" s="809">
        <f>IF(D36="","",VLOOKUP(B36,Data!$B$5:$F$439,5,FALSE)*D36)</f>
        <v>3206</v>
      </c>
      <c r="N36" s="804"/>
      <c r="O36" s="810"/>
      <c r="P36" s="811"/>
      <c r="Q36" s="812"/>
      <c r="R36" s="812"/>
      <c r="S36" s="811"/>
      <c r="T36" s="811"/>
      <c r="U36" s="811"/>
      <c r="V36" s="813">
        <f>IF(D36="","",VLOOKUP(B36,Data!$B$5:$J$439,9,FALSE)*D36)</f>
        <v>20.776</v>
      </c>
      <c r="W36" s="813">
        <f>IF(D36="","",VLOOKUP(B36,Data!$B$5:$J$439,9,FALSE)*D36)</f>
        <v>20.776</v>
      </c>
      <c r="X36" s="916"/>
      <c r="Y36" s="916"/>
      <c r="Z36" s="916"/>
      <c r="AA36" s="916"/>
    </row>
    <row r="37" spans="1:27" s="917" customFormat="1" ht="20" customHeight="1">
      <c r="A37" s="920"/>
      <c r="B37" s="878"/>
      <c r="C37" s="800" t="str">
        <f>IF(D37="","",VLOOKUP(B37,Data!$B$5:$L$439,2,FALSE))</f>
        <v/>
      </c>
      <c r="D37" s="875"/>
      <c r="E37" s="947" t="str">
        <f>IF(D37="","",VLOOKUP(B37,Data!$B$5:$Q$439,16,FALSE))</f>
        <v/>
      </c>
      <c r="F37" s="816"/>
      <c r="G37" s="803" t="str">
        <f>IF(D37="","",VLOOKUP(B37,Data!$B$5:$L$439,11,FALSE))</f>
        <v/>
      </c>
      <c r="H37" s="804" t="str">
        <f t="shared" si="0"/>
        <v>-</v>
      </c>
      <c r="I37" s="805" t="str">
        <f>IF(D37="","",VLOOKUP(B37,Data!$B$5:$D$439,3,FALSE))</f>
        <v/>
      </c>
      <c r="J37" s="806" t="str">
        <f>IF(D37="","",VLOOKUP(B37,Data!$B$5:$M$439,12,FALSE))</f>
        <v/>
      </c>
      <c r="K37" s="807"/>
      <c r="L37" s="808" t="str">
        <f>IF(D37="","",VLOOKUP(B37,Data!$B$5:$E$439,4,FALSE)*D37)</f>
        <v/>
      </c>
      <c r="M37" s="809" t="str">
        <f>IF(D37="","",VLOOKUP(B37,Data!$B$5:$F$439,5,FALSE)*D37)</f>
        <v/>
      </c>
      <c r="N37" s="804"/>
      <c r="O37" s="810"/>
      <c r="P37" s="811"/>
      <c r="Q37" s="812"/>
      <c r="R37" s="812"/>
      <c r="S37" s="811"/>
      <c r="T37" s="811"/>
      <c r="U37" s="811"/>
      <c r="V37" s="813" t="str">
        <f>IF(D37="","",VLOOKUP(B37,Data!$B$5:$J$439,9,FALSE)*D37)</f>
        <v/>
      </c>
      <c r="W37" s="813" t="str">
        <f>IF(D37="","",VLOOKUP(B37,Data!$B$5:$J$439,9,FALSE)*D37)</f>
        <v/>
      </c>
      <c r="X37" s="916"/>
      <c r="Y37" s="916"/>
      <c r="Z37" s="916"/>
      <c r="AA37" s="916"/>
    </row>
    <row r="38" spans="1:27" s="917" customFormat="1" ht="20" customHeight="1">
      <c r="A38" s="920"/>
      <c r="B38" s="878"/>
      <c r="C38" s="800" t="str">
        <f>IF(D38="","",VLOOKUP(B38,Data!$B$5:$L$439,2,FALSE))</f>
        <v/>
      </c>
      <c r="D38" s="875"/>
      <c r="E38" s="947" t="str">
        <f>IF(D38="","",VLOOKUP(B38,Data!$B$5:$Q$439,16,FALSE))</f>
        <v/>
      </c>
      <c r="F38" s="924"/>
      <c r="G38" s="803" t="str">
        <f>IF(D38="","",VLOOKUP(B38,Data!$B$5:$L$439,11,FALSE))</f>
        <v/>
      </c>
      <c r="H38" s="804" t="str">
        <f t="shared" si="0"/>
        <v>-</v>
      </c>
      <c r="I38" s="805" t="str">
        <f>IF(D38="","",VLOOKUP(B38,Data!$B$5:$D$439,3,FALSE))</f>
        <v/>
      </c>
      <c r="J38" s="806" t="str">
        <f>IF(D38="","",VLOOKUP(B38,Data!$B$5:$M$439,12,FALSE))</f>
        <v/>
      </c>
      <c r="K38" s="807"/>
      <c r="L38" s="808" t="str">
        <f>IF(D38="","",VLOOKUP(B38,Data!$B$5:$E$439,4,FALSE)*D38)</f>
        <v/>
      </c>
      <c r="M38" s="809" t="str">
        <f>IF(D38="","",VLOOKUP(B38,Data!$B$5:$F$439,5,FALSE)*D38)</f>
        <v/>
      </c>
      <c r="N38" s="804"/>
      <c r="O38" s="810"/>
      <c r="P38" s="811"/>
      <c r="Q38" s="812"/>
      <c r="R38" s="812"/>
      <c r="S38" s="811"/>
      <c r="T38" s="811"/>
      <c r="U38" s="811"/>
      <c r="V38" s="813" t="str">
        <f>IF(D38="","",VLOOKUP(B38,Data!$B$5:$J$439,9,FALSE)*D38)</f>
        <v/>
      </c>
      <c r="W38" s="813" t="str">
        <f>IF(D38="","",VLOOKUP(B38,Data!$B$5:$J$439,9,FALSE)*D38)</f>
        <v/>
      </c>
      <c r="X38" s="916"/>
      <c r="Y38" s="916"/>
      <c r="Z38" s="916"/>
      <c r="AA38" s="916"/>
    </row>
    <row r="39" spans="1:27" s="814" customFormat="1" ht="23" customHeight="1">
      <c r="A39" s="909"/>
      <c r="B39" s="878"/>
      <c r="C39" s="809"/>
      <c r="D39" s="875"/>
      <c r="E39" s="946" t="str">
        <f>IF(D39="","",VLOOKUP(B39,Data!$B$5:$Q$439,16,FALSE))</f>
        <v/>
      </c>
      <c r="F39" s="889"/>
      <c r="G39" s="821"/>
      <c r="H39" s="821"/>
      <c r="I39" s="821"/>
      <c r="J39" s="820"/>
      <c r="K39" s="807"/>
      <c r="L39" s="821"/>
      <c r="M39" s="821"/>
      <c r="N39" s="821"/>
      <c r="O39" s="822"/>
      <c r="P39" s="823"/>
      <c r="Q39" s="824"/>
      <c r="R39" s="823"/>
      <c r="S39" s="823"/>
      <c r="T39" s="824"/>
      <c r="U39" s="825"/>
      <c r="V39" s="824"/>
      <c r="W39" s="826"/>
      <c r="Z39" s="708"/>
    </row>
    <row r="40" spans="1:27" s="814" customFormat="1" ht="22" customHeight="1">
      <c r="A40" s="798"/>
      <c r="B40" s="1066" t="s">
        <v>1149</v>
      </c>
      <c r="C40" s="1067"/>
      <c r="D40" s="827">
        <f>SUM(D18:D38)</f>
        <v>125</v>
      </c>
      <c r="E40" s="827"/>
      <c r="F40" s="895"/>
      <c r="G40" s="896"/>
      <c r="H40" s="829">
        <f>SUM(H18:H39)</f>
        <v>435540.45</v>
      </c>
      <c r="I40" s="897"/>
      <c r="J40" s="897"/>
      <c r="K40" s="897"/>
      <c r="L40" s="829">
        <f>SUM(L18:L39)</f>
        <v>35491</v>
      </c>
      <c r="M40" s="829">
        <f>SUM(M18:M39)</f>
        <v>31526</v>
      </c>
      <c r="N40" s="896"/>
      <c r="O40" s="896"/>
      <c r="P40" s="896">
        <f>SUM(P16:P39)</f>
        <v>0</v>
      </c>
      <c r="Q40" s="896"/>
      <c r="R40" s="896"/>
      <c r="S40" s="896"/>
      <c r="T40" s="896"/>
      <c r="U40" s="896"/>
      <c r="V40" s="896"/>
      <c r="W40" s="830">
        <f>SUM(W18:W39)</f>
        <v>192.36199999999999</v>
      </c>
      <c r="Z40" s="708"/>
    </row>
    <row r="41" spans="1:27" ht="20" customHeight="1">
      <c r="A41" s="798"/>
      <c r="B41" s="1068"/>
      <c r="C41" s="1069"/>
      <c r="D41" s="831"/>
      <c r="E41" s="887"/>
      <c r="F41" s="754"/>
      <c r="G41" s="832" t="s">
        <v>534</v>
      </c>
      <c r="H41" s="758"/>
      <c r="I41" s="833"/>
      <c r="J41" s="833"/>
      <c r="K41" s="833"/>
      <c r="L41" s="834"/>
      <c r="M41" s="758"/>
      <c r="N41" s="756"/>
      <c r="O41" s="755"/>
      <c r="P41" s="755"/>
      <c r="Q41" s="755"/>
      <c r="R41" s="755"/>
      <c r="S41" s="755"/>
      <c r="T41" s="755"/>
      <c r="U41" s="756"/>
      <c r="V41" s="756"/>
      <c r="W41" s="760"/>
    </row>
    <row r="42" spans="1:27" ht="13">
      <c r="A42" s="721" t="s">
        <v>527</v>
      </c>
      <c r="B42" s="722"/>
      <c r="C42" s="835"/>
      <c r="D42" s="836" t="s">
        <v>82</v>
      </c>
      <c r="E42" s="836"/>
      <c r="F42" s="744"/>
      <c r="G42" s="725" t="s">
        <v>83</v>
      </c>
      <c r="H42" s="837"/>
      <c r="I42" s="772" t="s">
        <v>84</v>
      </c>
      <c r="J42" s="838"/>
      <c r="K42" s="743" t="s">
        <v>85</v>
      </c>
      <c r="L42" s="743"/>
      <c r="M42" s="1070" t="s">
        <v>86</v>
      </c>
      <c r="N42" s="1071"/>
      <c r="O42" s="1071"/>
      <c r="P42" s="1071"/>
      <c r="Q42" s="1071"/>
      <c r="R42" s="1071"/>
      <c r="S42" s="1071"/>
      <c r="T42" s="1071"/>
      <c r="U42" s="1071"/>
      <c r="V42" s="1071"/>
      <c r="W42" s="1072"/>
    </row>
    <row r="43" spans="1:27" ht="13">
      <c r="A43" s="731" t="s">
        <v>528</v>
      </c>
      <c r="C43" s="839"/>
      <c r="D43" s="709" t="s">
        <v>88</v>
      </c>
      <c r="G43" s="1073"/>
      <c r="H43" s="1074"/>
      <c r="I43" s="731" t="s">
        <v>89</v>
      </c>
      <c r="J43" s="840"/>
      <c r="K43" s="746" t="s">
        <v>90</v>
      </c>
      <c r="L43" s="746"/>
      <c r="M43" s="741"/>
      <c r="W43" s="747"/>
    </row>
    <row r="44" spans="1:27">
      <c r="A44" s="731" t="s">
        <v>529</v>
      </c>
      <c r="C44" s="732"/>
      <c r="G44" s="1073"/>
      <c r="H44" s="1074"/>
      <c r="I44" s="731"/>
      <c r="J44" s="840"/>
      <c r="K44" s="746" t="s">
        <v>94</v>
      </c>
      <c r="L44" s="746"/>
      <c r="M44" s="741"/>
      <c r="W44" s="747"/>
    </row>
    <row r="45" spans="1:27">
      <c r="A45" s="754"/>
      <c r="B45" s="755"/>
      <c r="C45" s="841"/>
      <c r="D45" s="709" t="s">
        <v>95</v>
      </c>
      <c r="G45" s="842"/>
      <c r="H45" s="843"/>
      <c r="I45" s="731" t="s">
        <v>96</v>
      </c>
      <c r="J45" s="840"/>
      <c r="K45" s="746"/>
      <c r="L45" s="746"/>
      <c r="M45" s="741"/>
      <c r="W45" s="747"/>
    </row>
    <row r="46" spans="1:27" ht="13">
      <c r="A46" s="721" t="s">
        <v>97</v>
      </c>
      <c r="B46" s="744"/>
      <c r="C46" s="723"/>
      <c r="D46" s="709" t="s">
        <v>98</v>
      </c>
      <c r="G46" s="844" t="s">
        <v>99</v>
      </c>
      <c r="H46" s="845"/>
      <c r="I46" s="731" t="s">
        <v>89</v>
      </c>
      <c r="J46" s="840"/>
      <c r="K46" s="746" t="s">
        <v>100</v>
      </c>
      <c r="L46" s="746"/>
      <c r="M46" s="741"/>
      <c r="W46" s="747"/>
    </row>
    <row r="47" spans="1:27" ht="13">
      <c r="A47" s="731" t="s">
        <v>552</v>
      </c>
      <c r="C47" s="732"/>
      <c r="D47" s="709" t="s">
        <v>101</v>
      </c>
      <c r="G47" s="846"/>
      <c r="H47" s="847"/>
      <c r="I47" s="731" t="s">
        <v>102</v>
      </c>
      <c r="J47" s="840"/>
      <c r="K47" s="746" t="s">
        <v>530</v>
      </c>
      <c r="L47" s="746"/>
      <c r="M47" s="1075" t="s">
        <v>104</v>
      </c>
      <c r="N47" s="1076"/>
      <c r="O47" s="1076"/>
      <c r="P47" s="1076"/>
      <c r="Q47" s="1076"/>
      <c r="R47" s="1076"/>
      <c r="S47" s="1076"/>
      <c r="T47" s="1076"/>
      <c r="U47" s="1076"/>
      <c r="V47" s="1076"/>
      <c r="W47" s="1077"/>
    </row>
    <row r="48" spans="1:27">
      <c r="A48" s="754"/>
      <c r="B48" s="755"/>
      <c r="C48" s="756"/>
      <c r="D48" s="848"/>
      <c r="E48" s="848"/>
      <c r="F48" s="755"/>
      <c r="G48" s="1046" t="s">
        <v>1147</v>
      </c>
      <c r="H48" s="1047"/>
      <c r="I48" s="1046" t="s">
        <v>1146</v>
      </c>
      <c r="J48" s="1047"/>
      <c r="K48" s="759" t="s">
        <v>105</v>
      </c>
      <c r="L48" s="759"/>
      <c r="M48" s="1062" t="s">
        <v>106</v>
      </c>
      <c r="N48" s="1063"/>
      <c r="O48" s="1063"/>
      <c r="P48" s="1063"/>
      <c r="Q48" s="1063"/>
      <c r="R48" s="1063"/>
      <c r="S48" s="1063"/>
      <c r="T48" s="1063"/>
      <c r="U48" s="1063"/>
      <c r="V48" s="1063"/>
      <c r="W48" s="1064"/>
    </row>
    <row r="57" spans="1:9" ht="23.25" customHeight="1">
      <c r="A57" s="849" t="s">
        <v>947</v>
      </c>
      <c r="B57" s="710"/>
      <c r="C57" s="849" t="s">
        <v>603</v>
      </c>
      <c r="D57" s="708"/>
      <c r="E57" s="708"/>
      <c r="G57" s="849" t="s">
        <v>941</v>
      </c>
      <c r="I57" s="849" t="s">
        <v>603</v>
      </c>
    </row>
    <row r="58" spans="1:9" ht="20">
      <c r="A58" s="849" t="s">
        <v>948</v>
      </c>
      <c r="B58" s="710"/>
      <c r="C58" s="849" t="s">
        <v>952</v>
      </c>
      <c r="D58" s="708"/>
      <c r="E58" s="708"/>
      <c r="G58" s="849" t="s">
        <v>942</v>
      </c>
      <c r="I58" s="849" t="s">
        <v>952</v>
      </c>
    </row>
    <row r="59" spans="1:9" ht="20">
      <c r="A59" s="849" t="s">
        <v>949</v>
      </c>
      <c r="B59" s="710"/>
      <c r="C59" s="849" t="s">
        <v>952</v>
      </c>
      <c r="D59" s="708"/>
      <c r="E59" s="708"/>
      <c r="G59" s="849" t="s">
        <v>943</v>
      </c>
      <c r="I59" s="849" t="s">
        <v>603</v>
      </c>
    </row>
    <row r="60" spans="1:9" ht="17.75" customHeight="1">
      <c r="A60" s="849" t="s">
        <v>950</v>
      </c>
      <c r="B60" s="710"/>
      <c r="C60" s="849" t="s">
        <v>603</v>
      </c>
      <c r="D60" s="708"/>
      <c r="E60" s="708"/>
      <c r="G60" s="849" t="s">
        <v>944</v>
      </c>
      <c r="I60" s="849" t="s">
        <v>603</v>
      </c>
    </row>
    <row r="61" spans="1:9" ht="17.75" customHeight="1">
      <c r="A61" s="849" t="s">
        <v>951</v>
      </c>
      <c r="B61" s="710"/>
      <c r="C61" s="849" t="s">
        <v>603</v>
      </c>
      <c r="D61" s="708"/>
      <c r="E61" s="708"/>
      <c r="G61" s="849" t="s">
        <v>946</v>
      </c>
      <c r="I61" s="849" t="s">
        <v>603</v>
      </c>
    </row>
    <row r="62" spans="1:9" ht="17.75" customHeight="1">
      <c r="G62" s="849" t="s">
        <v>945</v>
      </c>
      <c r="I62" s="849" t="s">
        <v>603</v>
      </c>
    </row>
    <row r="63" spans="1:9" ht="17.75" customHeight="1"/>
    <row r="64" spans="1:9" ht="17.75" customHeight="1"/>
  </sheetData>
  <mergeCells count="10">
    <mergeCell ref="B40:C41"/>
    <mergeCell ref="M42:W42"/>
    <mergeCell ref="G43:H43"/>
    <mergeCell ref="G44:H44"/>
    <mergeCell ref="M47:W47"/>
    <mergeCell ref="G48:H48"/>
    <mergeCell ref="I48:J48"/>
    <mergeCell ref="M48:W48"/>
    <mergeCell ref="R1:U1"/>
    <mergeCell ref="O2:R2"/>
  </mergeCells>
  <printOptions horizontalCentered="1"/>
  <pageMargins left="0.15748031496062992" right="0" top="0.11811023622047245" bottom="0.15748031496062992" header="0.51181102362204722" footer="0.19685039370078741"/>
  <pageSetup paperSize="9" scale="69" firstPageNumber="4294963191" fitToHeight="2" orientation="landscape" r:id="rId1"/>
  <headerFooter alignWithMargins="0"/>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DA4C5-213E-41A3-81A5-E1DD12688026}">
  <sheetPr>
    <pageSetUpPr fitToPage="1"/>
  </sheetPr>
  <dimension ref="A1:AI48"/>
  <sheetViews>
    <sheetView topLeftCell="A16" zoomScale="85" zoomScaleNormal="85" zoomScaleSheetLayoutView="115" workbookViewId="0">
      <selection activeCell="H27" sqref="H27"/>
    </sheetView>
  </sheetViews>
  <sheetFormatPr defaultColWidth="9.1796875" defaultRowHeight="12.5"/>
  <cols>
    <col min="1" max="1" width="6.54296875" style="708" customWidth="1"/>
    <col min="2" max="2" width="41.90625" style="708" bestFit="1" customWidth="1"/>
    <col min="3" max="3" width="13.81640625" style="708" bestFit="1" customWidth="1"/>
    <col min="4" max="4" width="8.1796875" style="709" customWidth="1"/>
    <col min="5" max="5" width="7.906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55"/>
      <c r="J10" s="956"/>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1148</v>
      </c>
      <c r="C18" s="800" t="str">
        <f>IF(D18="","",VLOOKUP(B18,Data!$B$5:$L$439,2,FALSE))</f>
        <v/>
      </c>
      <c r="D18" s="875"/>
      <c r="E18" s="947" t="str">
        <f>IF(D18="","",VLOOKUP(B18,Data!$B$5:$Q$439,16,FALSE))</f>
        <v/>
      </c>
      <c r="F18" s="924"/>
      <c r="G18" s="803" t="str">
        <f>IF(D18="","",VLOOKUP(B18,Data!$B$5:$L$439,11,FALSE))</f>
        <v/>
      </c>
      <c r="H18" s="804" t="str">
        <f>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c r="B19" s="878" t="s">
        <v>660</v>
      </c>
      <c r="C19" s="800" t="str">
        <f>IF(D19="","",VLOOKUP(B19,Data!$B$5:$L$439,2,FALSE))</f>
        <v>VAN1280</v>
      </c>
      <c r="D19" s="875">
        <v>23</v>
      </c>
      <c r="E19" s="947" t="str">
        <f>IF(D19="","",VLOOKUP(B19,Data!$B$5:$Q$439,16,FALSE))</f>
        <v>PC</v>
      </c>
      <c r="F19" s="924" t="s">
        <v>999</v>
      </c>
      <c r="G19" s="803">
        <f>IF(D19="","",VLOOKUP(B19,Data!$B$5:$L$439,11,FALSE))</f>
        <v>2162.66</v>
      </c>
      <c r="H19" s="804">
        <f t="shared" ref="H19:H25" si="0">IF(D19&gt;0,D19*G19,"-")</f>
        <v>49741.179999999993</v>
      </c>
      <c r="I19" s="805" t="str">
        <f>IF(D19="","",VLOOKUP(B19,Data!$B$5:$D$439,3,FALSE))</f>
        <v>C/T</v>
      </c>
      <c r="J19" s="806" t="str">
        <f>IF(D19="","",VLOOKUP(B19,Data!$B$5:$M$439,12,FALSE))</f>
        <v>Indonesia</v>
      </c>
      <c r="K19" s="807" t="s">
        <v>1129</v>
      </c>
      <c r="L19" s="808">
        <f>IF(D19="","",VLOOKUP(B19,Data!$B$5:$E$439,4,FALSE)*D19)</f>
        <v>6026</v>
      </c>
      <c r="M19" s="809">
        <f>IF(D19="","",VLOOKUP(B19,Data!$B$5:$F$439,5,FALSE)*D19)</f>
        <v>5451</v>
      </c>
      <c r="N19" s="804"/>
      <c r="O19" s="810"/>
      <c r="P19" s="811"/>
      <c r="Q19" s="812"/>
      <c r="R19" s="812"/>
      <c r="S19" s="811"/>
      <c r="T19" s="811"/>
      <c r="U19" s="811"/>
      <c r="V19" s="813">
        <f>IF(D19="","",VLOOKUP(B19,Data!$B$5:$J$439,9,FALSE)*D19)</f>
        <v>34.223999999999997</v>
      </c>
      <c r="W19" s="813">
        <f>IF(D19="","",VLOOKUP(B19,Data!$B$5:$J$439,9,FALSE)*D19)</f>
        <v>34.223999999999997</v>
      </c>
      <c r="X19" s="916"/>
      <c r="Y19" s="708"/>
      <c r="Z19" s="708"/>
      <c r="AA19" s="916"/>
    </row>
    <row r="20" spans="1:35" s="917" customFormat="1" ht="20" customHeight="1">
      <c r="A20" s="920"/>
      <c r="B20" s="878" t="s">
        <v>661</v>
      </c>
      <c r="C20" s="800" t="str">
        <f>IF(D20="","",VLOOKUP(B20,Data!$B$5:$L$439,2,FALSE))</f>
        <v>VAN1290</v>
      </c>
      <c r="D20" s="910">
        <v>22</v>
      </c>
      <c r="E20" s="947" t="str">
        <f>IF(D20="","",VLOOKUP(B20,Data!$B$5:$Q$439,16,FALSE))</f>
        <v>PC</v>
      </c>
      <c r="F20" s="816"/>
      <c r="G20" s="803">
        <f>IF(D20="","",VLOOKUP(B20,Data!$B$5:$L$439,11,FALSE))</f>
        <v>2162.66</v>
      </c>
      <c r="H20" s="804">
        <f t="shared" si="0"/>
        <v>47578.52</v>
      </c>
      <c r="I20" s="805" t="str">
        <f>IF(D20="","",VLOOKUP(B20,Data!$B$5:$D$439,3,FALSE))</f>
        <v>C/T</v>
      </c>
      <c r="J20" s="806" t="str">
        <f>IF(D20="","",VLOOKUP(B20,Data!$B$5:$M$439,12,FALSE))</f>
        <v>Indonesia</v>
      </c>
      <c r="K20" s="807" t="s">
        <v>1129</v>
      </c>
      <c r="L20" s="808">
        <f>IF(D20="","",VLOOKUP(B20,Data!$B$5:$E$439,4,FALSE)*D20)</f>
        <v>5764</v>
      </c>
      <c r="M20" s="809">
        <f>IF(D20="","",VLOOKUP(B20,Data!$B$5:$F$439,5,FALSE)*D20)</f>
        <v>5214</v>
      </c>
      <c r="N20" s="804"/>
      <c r="O20" s="810"/>
      <c r="P20" s="811"/>
      <c r="Q20" s="812"/>
      <c r="R20" s="812"/>
      <c r="S20" s="811"/>
      <c r="T20" s="811"/>
      <c r="U20" s="811"/>
      <c r="V20" s="813">
        <f>IF(D20="","",VLOOKUP(B20,Data!$B$5:$J$439,9,FALSE)*D20)</f>
        <v>32.735999999999997</v>
      </c>
      <c r="W20" s="813">
        <f>IF(D20="","",VLOOKUP(B20,Data!$B$5:$J$439,9,FALSE)*D20)</f>
        <v>32.735999999999997</v>
      </c>
      <c r="X20" s="916"/>
      <c r="Y20" s="708"/>
      <c r="Z20" s="708"/>
      <c r="AA20" s="916"/>
      <c r="AF20" s="917">
        <v>211713</v>
      </c>
      <c r="AG20" s="917" t="s">
        <v>663</v>
      </c>
      <c r="AH20" s="917" t="s">
        <v>660</v>
      </c>
      <c r="AI20" s="917">
        <v>218</v>
      </c>
    </row>
    <row r="21" spans="1:35" s="917" customFormat="1" ht="20" customHeight="1">
      <c r="A21" s="920"/>
      <c r="B21" s="878"/>
      <c r="C21" s="800" t="str">
        <f>IF(D21="","",VLOOKUP(B21,Data!$B$5:$L$439,2,FALSE))</f>
        <v/>
      </c>
      <c r="D21" s="875"/>
      <c r="E21" s="947" t="str">
        <f>IF(D21="","",VLOOKUP(B21,Data!$B$5:$Q$439,16,FALSE))</f>
        <v/>
      </c>
      <c r="F21" s="924" t="s">
        <v>1011</v>
      </c>
      <c r="G21" s="803" t="str">
        <f>IF(D21="","",VLOOKUP(B21,Data!$B$5:$L$439,11,FALSE))</f>
        <v/>
      </c>
      <c r="H21" s="804" t="str">
        <f>IF(D21&gt;0,D21*G21,"-")</f>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916"/>
      <c r="AA21" s="916"/>
    </row>
    <row r="22" spans="1:35" s="917" customFormat="1" ht="20" customHeight="1">
      <c r="A22" s="920"/>
      <c r="B22" s="878"/>
      <c r="C22" s="800" t="str">
        <f>IF(D22="","",VLOOKUP(B22,Data!$B$5:$L$439,2,FALSE))</f>
        <v/>
      </c>
      <c r="D22" s="875"/>
      <c r="E22" s="947" t="str">
        <f>IF(D22="","",VLOOKUP(B22,Data!$B$5:$Q$439,16,FALSE))</f>
        <v/>
      </c>
      <c r="F22" s="924"/>
      <c r="G22" s="803" t="str">
        <f>IF(D22="","",VLOOKUP(B22,Data!$B$5:$L$439,11,FALSE))</f>
        <v/>
      </c>
      <c r="H22" s="804" t="str">
        <f>IF(D22&gt;0,D22*G22,"-")</f>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916"/>
      <c r="AA22" s="916"/>
    </row>
    <row r="23" spans="1:35" s="917" customFormat="1" ht="20" customHeight="1">
      <c r="A23" s="920"/>
      <c r="B23" s="878"/>
      <c r="C23" s="800" t="str">
        <f>IF(D23="","",VLOOKUP(B23,Data!$B$5:$L$439,2,FALSE))</f>
        <v/>
      </c>
      <c r="D23" s="875"/>
      <c r="E23" s="947" t="str">
        <f>IF(D23="","",VLOOKUP(B23,Data!$B$5:$Q$439,16,FALSE))</f>
        <v/>
      </c>
      <c r="F23" s="957" t="s">
        <v>1051</v>
      </c>
      <c r="G23" s="803" t="str">
        <f>IF(D23="","",VLOOKUP(B23,Data!$B$5:$L$439,11,FALSE))</f>
        <v/>
      </c>
      <c r="H23" s="804" t="str">
        <f>IF(D23&gt;0,D23*G23,"-")</f>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916"/>
      <c r="AA23" s="916"/>
    </row>
    <row r="24" spans="1:35" s="917" customFormat="1" ht="20" customHeight="1">
      <c r="A24" s="920"/>
      <c r="B24" s="878"/>
      <c r="C24" s="800" t="str">
        <f>IF(D24="","",VLOOKUP(B24,Data!$B$5:$L$439,2,FALSE))</f>
        <v/>
      </c>
      <c r="D24" s="875"/>
      <c r="E24" s="947" t="str">
        <f>IF(D24="","",VLOOKUP(B24,Data!$B$5:$Q$439,16,FALSE))</f>
        <v/>
      </c>
      <c r="F24" s="924"/>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916"/>
      <c r="AA24" s="916"/>
    </row>
    <row r="25" spans="1:35" s="917" customFormat="1" ht="20" customHeight="1">
      <c r="A25" s="920"/>
      <c r="B25" s="878"/>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916"/>
      <c r="AA25" s="916"/>
    </row>
    <row r="26" spans="1:35" s="814" customFormat="1" ht="23" customHeight="1">
      <c r="A26" s="909"/>
      <c r="B26" s="878"/>
      <c r="C26" s="809"/>
      <c r="D26" s="875"/>
      <c r="E26" s="946" t="str">
        <f>IF(D26="","",VLOOKUP(B26,Data!$B$5:$Q$439,16,FALSE))</f>
        <v/>
      </c>
      <c r="F26" s="889"/>
      <c r="G26" s="821"/>
      <c r="H26" s="821"/>
      <c r="I26" s="821"/>
      <c r="J26" s="820"/>
      <c r="K26" s="807"/>
      <c r="L26" s="821"/>
      <c r="M26" s="821"/>
      <c r="N26" s="821"/>
      <c r="O26" s="822"/>
      <c r="P26" s="823"/>
      <c r="Q26" s="824"/>
      <c r="R26" s="823"/>
      <c r="S26" s="823"/>
      <c r="T26" s="824"/>
      <c r="U26" s="825"/>
      <c r="V26" s="824"/>
      <c r="W26" s="826"/>
      <c r="Z26" s="708"/>
    </row>
    <row r="27" spans="1:35" s="814" customFormat="1" ht="22" customHeight="1">
      <c r="A27" s="798"/>
      <c r="B27" s="1066" t="s">
        <v>1150</v>
      </c>
      <c r="C27" s="1067"/>
      <c r="D27" s="827">
        <f>SUM(D18:D25)</f>
        <v>45</v>
      </c>
      <c r="E27" s="827"/>
      <c r="F27" s="895"/>
      <c r="G27" s="896"/>
      <c r="H27" s="829">
        <f>SUM(H18:H26)</f>
        <v>97319.699999999983</v>
      </c>
      <c r="I27" s="897"/>
      <c r="J27" s="897"/>
      <c r="K27" s="897"/>
      <c r="L27" s="829">
        <f>SUM(L18:L26)</f>
        <v>11790</v>
      </c>
      <c r="M27" s="829">
        <f>SUM(M18:M26)</f>
        <v>10665</v>
      </c>
      <c r="N27" s="896"/>
      <c r="O27" s="896"/>
      <c r="P27" s="896">
        <f>SUM(P16:P26)</f>
        <v>0</v>
      </c>
      <c r="Q27" s="896"/>
      <c r="R27" s="896"/>
      <c r="S27" s="896"/>
      <c r="T27" s="896"/>
      <c r="U27" s="896"/>
      <c r="V27" s="896"/>
      <c r="W27" s="830">
        <f>SUM(W18:W26)</f>
        <v>66.959999999999994</v>
      </c>
      <c r="Z27" s="708"/>
    </row>
    <row r="28" spans="1:35" ht="20" customHeight="1">
      <c r="A28" s="798"/>
      <c r="B28" s="1068"/>
      <c r="C28" s="1069"/>
      <c r="D28" s="831"/>
      <c r="E28" s="887"/>
      <c r="F28" s="754"/>
      <c r="G28" s="832" t="s">
        <v>534</v>
      </c>
      <c r="H28" s="758"/>
      <c r="I28" s="833"/>
      <c r="J28" s="833"/>
      <c r="K28" s="833"/>
      <c r="L28" s="834"/>
      <c r="M28" s="758"/>
      <c r="N28" s="756"/>
      <c r="O28" s="755"/>
      <c r="P28" s="755"/>
      <c r="Q28" s="755"/>
      <c r="R28" s="755"/>
      <c r="S28" s="755"/>
      <c r="T28" s="755"/>
      <c r="U28" s="756"/>
      <c r="V28" s="756"/>
      <c r="W28" s="760"/>
    </row>
    <row r="29" spans="1:35" ht="13">
      <c r="A29" s="721" t="s">
        <v>527</v>
      </c>
      <c r="B29" s="722"/>
      <c r="C29" s="835"/>
      <c r="D29" s="836" t="s">
        <v>82</v>
      </c>
      <c r="E29" s="836"/>
      <c r="F29" s="744"/>
      <c r="G29" s="725" t="s">
        <v>83</v>
      </c>
      <c r="H29" s="837"/>
      <c r="I29" s="772" t="s">
        <v>84</v>
      </c>
      <c r="J29" s="838"/>
      <c r="K29" s="743" t="s">
        <v>85</v>
      </c>
      <c r="L29" s="743"/>
      <c r="M29" s="1070" t="s">
        <v>86</v>
      </c>
      <c r="N29" s="1071"/>
      <c r="O29" s="1071"/>
      <c r="P29" s="1071"/>
      <c r="Q29" s="1071"/>
      <c r="R29" s="1071"/>
      <c r="S29" s="1071"/>
      <c r="T29" s="1071"/>
      <c r="U29" s="1071"/>
      <c r="V29" s="1071"/>
      <c r="W29" s="1072"/>
    </row>
    <row r="30" spans="1:35" ht="13">
      <c r="A30" s="731" t="s">
        <v>528</v>
      </c>
      <c r="C30" s="839"/>
      <c r="D30" s="709" t="s">
        <v>88</v>
      </c>
      <c r="G30" s="1073"/>
      <c r="H30" s="1074"/>
      <c r="I30" s="731" t="s">
        <v>89</v>
      </c>
      <c r="J30" s="840"/>
      <c r="K30" s="746" t="s">
        <v>90</v>
      </c>
      <c r="L30" s="746"/>
      <c r="M30" s="741"/>
      <c r="W30" s="747"/>
    </row>
    <row r="31" spans="1:35">
      <c r="A31" s="731" t="s">
        <v>529</v>
      </c>
      <c r="C31" s="732"/>
      <c r="G31" s="1073"/>
      <c r="H31" s="1074"/>
      <c r="I31" s="731"/>
      <c r="J31" s="840"/>
      <c r="K31" s="746" t="s">
        <v>94</v>
      </c>
      <c r="L31" s="746"/>
      <c r="M31" s="741"/>
      <c r="W31" s="747"/>
    </row>
    <row r="32" spans="1:35">
      <c r="A32" s="754"/>
      <c r="B32" s="755"/>
      <c r="C32" s="841"/>
      <c r="D32" s="709" t="s">
        <v>95</v>
      </c>
      <c r="G32" s="842"/>
      <c r="H32" s="843"/>
      <c r="I32" s="731" t="s">
        <v>96</v>
      </c>
      <c r="J32" s="840"/>
      <c r="K32" s="746"/>
      <c r="L32" s="746"/>
      <c r="M32" s="741"/>
      <c r="W32" s="747"/>
    </row>
    <row r="33" spans="1:23" ht="13">
      <c r="A33" s="721" t="s">
        <v>97</v>
      </c>
      <c r="B33" s="744"/>
      <c r="C33" s="723"/>
      <c r="D33" s="709" t="s">
        <v>98</v>
      </c>
      <c r="G33" s="844" t="s">
        <v>99</v>
      </c>
      <c r="H33" s="845"/>
      <c r="I33" s="731" t="s">
        <v>89</v>
      </c>
      <c r="J33" s="840"/>
      <c r="K33" s="746" t="s">
        <v>100</v>
      </c>
      <c r="L33" s="746"/>
      <c r="M33" s="741"/>
      <c r="W33" s="747"/>
    </row>
    <row r="34" spans="1:23" ht="13">
      <c r="A34" s="731" t="s">
        <v>552</v>
      </c>
      <c r="C34" s="732"/>
      <c r="D34" s="709" t="s">
        <v>101</v>
      </c>
      <c r="G34" s="846"/>
      <c r="H34" s="847"/>
      <c r="I34" s="731" t="s">
        <v>102</v>
      </c>
      <c r="J34" s="840"/>
      <c r="K34" s="746" t="s">
        <v>530</v>
      </c>
      <c r="L34" s="746"/>
      <c r="M34" s="1075" t="s">
        <v>104</v>
      </c>
      <c r="N34" s="1076"/>
      <c r="O34" s="1076"/>
      <c r="P34" s="1076"/>
      <c r="Q34" s="1076"/>
      <c r="R34" s="1076"/>
      <c r="S34" s="1076"/>
      <c r="T34" s="1076"/>
      <c r="U34" s="1076"/>
      <c r="V34" s="1076"/>
      <c r="W34" s="1077"/>
    </row>
    <row r="35" spans="1:23">
      <c r="A35" s="754"/>
      <c r="B35" s="755"/>
      <c r="C35" s="756"/>
      <c r="D35" s="848"/>
      <c r="E35" s="848"/>
      <c r="F35" s="755"/>
      <c r="G35" s="1046" t="s">
        <v>1147</v>
      </c>
      <c r="H35" s="1047"/>
      <c r="I35" s="1046" t="s">
        <v>1146</v>
      </c>
      <c r="J35" s="1047"/>
      <c r="K35" s="759" t="s">
        <v>105</v>
      </c>
      <c r="L35" s="759"/>
      <c r="M35" s="1062" t="s">
        <v>106</v>
      </c>
      <c r="N35" s="1063"/>
      <c r="O35" s="1063"/>
      <c r="P35" s="1063"/>
      <c r="Q35" s="1063"/>
      <c r="R35" s="1063"/>
      <c r="S35" s="1063"/>
      <c r="T35" s="1063"/>
      <c r="U35" s="1063"/>
      <c r="V35" s="1063"/>
      <c r="W35" s="1064"/>
    </row>
    <row r="41" spans="1:23" ht="23.25" customHeight="1">
      <c r="A41" s="849" t="s">
        <v>947</v>
      </c>
      <c r="B41" s="710"/>
      <c r="C41" s="849" t="s">
        <v>603</v>
      </c>
      <c r="D41" s="708"/>
      <c r="E41" s="708"/>
      <c r="G41" s="849" t="s">
        <v>941</v>
      </c>
      <c r="I41" s="849" t="s">
        <v>603</v>
      </c>
    </row>
    <row r="42" spans="1:23" ht="20">
      <c r="A42" s="849" t="s">
        <v>948</v>
      </c>
      <c r="B42" s="710"/>
      <c r="C42" s="849" t="s">
        <v>952</v>
      </c>
      <c r="D42" s="708"/>
      <c r="E42" s="708"/>
      <c r="G42" s="849" t="s">
        <v>942</v>
      </c>
      <c r="I42" s="849" t="s">
        <v>952</v>
      </c>
    </row>
    <row r="43" spans="1:23" ht="20">
      <c r="A43" s="849" t="s">
        <v>949</v>
      </c>
      <c r="B43" s="710"/>
      <c r="C43" s="849" t="s">
        <v>952</v>
      </c>
      <c r="D43" s="708"/>
      <c r="E43" s="708"/>
      <c r="G43" s="849" t="s">
        <v>943</v>
      </c>
      <c r="I43" s="849" t="s">
        <v>603</v>
      </c>
    </row>
    <row r="44" spans="1:23" ht="17.75" customHeight="1">
      <c r="A44" s="849" t="s">
        <v>950</v>
      </c>
      <c r="B44" s="710"/>
      <c r="C44" s="849" t="s">
        <v>603</v>
      </c>
      <c r="D44" s="708"/>
      <c r="E44" s="708"/>
      <c r="G44" s="849" t="s">
        <v>944</v>
      </c>
      <c r="I44" s="849" t="s">
        <v>603</v>
      </c>
    </row>
    <row r="45" spans="1:23" ht="17.75" customHeight="1">
      <c r="A45" s="849" t="s">
        <v>951</v>
      </c>
      <c r="B45" s="710"/>
      <c r="C45" s="849" t="s">
        <v>603</v>
      </c>
      <c r="D45" s="708"/>
      <c r="E45" s="708"/>
      <c r="G45" s="849" t="s">
        <v>946</v>
      </c>
      <c r="I45" s="849" t="s">
        <v>603</v>
      </c>
    </row>
    <row r="46" spans="1:23" ht="17.75" customHeight="1">
      <c r="G46" s="849" t="s">
        <v>945</v>
      </c>
      <c r="I46" s="849" t="s">
        <v>603</v>
      </c>
    </row>
    <row r="47" spans="1:23" ht="17.75" customHeight="1"/>
    <row r="48" spans="1:23" ht="17.75" customHeight="1"/>
  </sheetData>
  <mergeCells count="10">
    <mergeCell ref="B27:C28"/>
    <mergeCell ref="M29:W29"/>
    <mergeCell ref="G30:H30"/>
    <mergeCell ref="G31:H31"/>
    <mergeCell ref="M34:W34"/>
    <mergeCell ref="G35:H35"/>
    <mergeCell ref="I35:J35"/>
    <mergeCell ref="M35:W35"/>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0021C-E160-4621-BD35-24642F4DD598}">
  <sheetPr>
    <pageSetUpPr fitToPage="1"/>
  </sheetPr>
  <dimension ref="A1:AI49"/>
  <sheetViews>
    <sheetView topLeftCell="A22" zoomScale="85" zoomScaleNormal="85" zoomScaleSheetLayoutView="115" workbookViewId="0">
      <selection activeCell="H27" sqref="H27"/>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6.5429687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58"/>
      <c r="J10" s="959"/>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1124</v>
      </c>
      <c r="C18" s="800" t="str">
        <f>IF(D18="","",VLOOKUP(B18,Data!$B$5:$L$439,2,FALSE))</f>
        <v/>
      </c>
      <c r="D18" s="875"/>
      <c r="E18" s="947" t="str">
        <f>IF(D18="","",VLOOKUP(B18,Data!$B$5:$Q$439,16,FALSE))</f>
        <v/>
      </c>
      <c r="F18" s="924"/>
      <c r="G18" s="803" t="str">
        <f>IF(D18="","",VLOOKUP(B18,Data!$B$5:$L$439,11,FALSE))</f>
        <v/>
      </c>
      <c r="H18" s="804" t="str">
        <f>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c r="B19" s="878" t="s">
        <v>387</v>
      </c>
      <c r="C19" s="800" t="str">
        <f>IF(D19="","",VLOOKUP(B19,Data!$B$5:$L$439,2,FALSE))</f>
        <v>VFV5560</v>
      </c>
      <c r="D19" s="875">
        <v>10</v>
      </c>
      <c r="E19" s="947" t="str">
        <f>IF(D19="","",VLOOKUP(B19,Data!$B$5:$Q$439,16,FALSE))</f>
        <v>PC</v>
      </c>
      <c r="F19" s="924" t="s">
        <v>999</v>
      </c>
      <c r="G19" s="803">
        <f>IF(D19="","",VLOOKUP(B19,Data!$B$5:$L$439,11,FALSE))</f>
        <v>4224.12</v>
      </c>
      <c r="H19" s="804">
        <f t="shared" ref="H19:H26" si="0">IF(D19&gt;0,D19*G19,"-")</f>
        <v>42241.2</v>
      </c>
      <c r="I19" s="805" t="str">
        <f>IF(D19="","",VLOOKUP(B19,Data!$B$5:$D$439,3,FALSE))</f>
        <v>C/T</v>
      </c>
      <c r="J19" s="806" t="str">
        <f>IF(D19="","",VLOOKUP(B19,Data!$B$5:$M$439,12,FALSE))</f>
        <v>Indonesia</v>
      </c>
      <c r="K19" s="807" t="s">
        <v>1125</v>
      </c>
      <c r="L19" s="808">
        <f>IF(D19="","",VLOOKUP(B19,Data!$B$5:$E$439,4,FALSE)*D19)</f>
        <v>2960</v>
      </c>
      <c r="M19" s="809">
        <f>IF(D19="","",VLOOKUP(B19,Data!$B$5:$F$439,5,FALSE)*D19)</f>
        <v>2600</v>
      </c>
      <c r="N19" s="804"/>
      <c r="O19" s="810"/>
      <c r="P19" s="811"/>
      <c r="Q19" s="812"/>
      <c r="R19" s="812"/>
      <c r="S19" s="811"/>
      <c r="T19" s="811"/>
      <c r="U19" s="811"/>
      <c r="V19" s="813">
        <f>IF(D19="","",VLOOKUP(B19,Data!$B$5:$J$439,9,FALSE)*D19)</f>
        <v>15.34</v>
      </c>
      <c r="W19" s="813">
        <f>IF(D19="","",VLOOKUP(B19,Data!$B$5:$J$439,9,FALSE)*D19)</f>
        <v>15.34</v>
      </c>
      <c r="X19" s="916"/>
      <c r="Y19" s="708"/>
      <c r="Z19" s="708"/>
      <c r="AA19" s="916"/>
    </row>
    <row r="20" spans="1:35" s="917" customFormat="1" ht="20" customHeight="1">
      <c r="A20" s="920"/>
      <c r="B20" s="878" t="s">
        <v>389</v>
      </c>
      <c r="C20" s="800" t="str">
        <f>IF(D20="","",VLOOKUP(B20,Data!$B$5:$L$439,2,FALSE))</f>
        <v>VFV5570</v>
      </c>
      <c r="D20" s="910">
        <v>9</v>
      </c>
      <c r="E20" s="947" t="str">
        <f>IF(D20="","",VLOOKUP(B20,Data!$B$5:$Q$439,16,FALSE))</f>
        <v>PC</v>
      </c>
      <c r="F20" s="816"/>
      <c r="G20" s="803">
        <f>IF(D20="","",VLOOKUP(B20,Data!$B$5:$L$439,11,FALSE))</f>
        <v>4224.12</v>
      </c>
      <c r="H20" s="804">
        <f t="shared" si="0"/>
        <v>38017.08</v>
      </c>
      <c r="I20" s="805" t="str">
        <f>IF(D20="","",VLOOKUP(B20,Data!$B$5:$D$439,3,FALSE))</f>
        <v>C/T</v>
      </c>
      <c r="J20" s="806" t="str">
        <f>IF(D20="","",VLOOKUP(B20,Data!$B$5:$M$439,12,FALSE))</f>
        <v>Indonesia</v>
      </c>
      <c r="K20" s="807" t="s">
        <v>1125</v>
      </c>
      <c r="L20" s="808">
        <f>IF(D20="","",VLOOKUP(B20,Data!$B$5:$E$439,4,FALSE)*D20)</f>
        <v>2664</v>
      </c>
      <c r="M20" s="809">
        <f>IF(D20="","",VLOOKUP(B20,Data!$B$5:$F$439,5,FALSE)*D20)</f>
        <v>2340</v>
      </c>
      <c r="N20" s="804"/>
      <c r="O20" s="810"/>
      <c r="P20" s="811"/>
      <c r="Q20" s="812"/>
      <c r="R20" s="812"/>
      <c r="S20" s="811"/>
      <c r="T20" s="811"/>
      <c r="U20" s="811"/>
      <c r="V20" s="813">
        <f>IF(D20="","",VLOOKUP(B20,Data!$B$5:$J$439,9,FALSE)*D20)</f>
        <v>13.806000000000001</v>
      </c>
      <c r="W20" s="813">
        <f>IF(D20="","",VLOOKUP(B20,Data!$B$5:$J$439,9,FALSE)*D20)</f>
        <v>13.806000000000001</v>
      </c>
      <c r="X20" s="916"/>
      <c r="Y20" s="708"/>
      <c r="Z20" s="708"/>
      <c r="AA20" s="916"/>
      <c r="AF20" s="917">
        <v>211713</v>
      </c>
      <c r="AG20" s="917" t="s">
        <v>663</v>
      </c>
      <c r="AH20" s="917" t="s">
        <v>660</v>
      </c>
      <c r="AI20" s="917">
        <v>218</v>
      </c>
    </row>
    <row r="21" spans="1:35" s="917" customFormat="1" ht="20" customHeight="1">
      <c r="A21" s="920"/>
      <c r="B21" s="878" t="s">
        <v>400</v>
      </c>
      <c r="C21" s="800" t="str">
        <f>IF(D21="","",VLOOKUP(B21,Data!$B$5:$L$439,2,FALSE))</f>
        <v>VFV5590</v>
      </c>
      <c r="D21" s="875">
        <v>2</v>
      </c>
      <c r="E21" s="947" t="str">
        <f>IF(D21="","",VLOOKUP(B21,Data!$B$5:$Q$439,16,FALSE))</f>
        <v>PC</v>
      </c>
      <c r="F21" s="924" t="s">
        <v>1011</v>
      </c>
      <c r="G21" s="803">
        <f>IF(D21="","",VLOOKUP(B21,Data!$B$5:$L$439,11,FALSE))</f>
        <v>4347.5600000000004</v>
      </c>
      <c r="H21" s="804">
        <f t="shared" si="0"/>
        <v>8695.1200000000008</v>
      </c>
      <c r="I21" s="805" t="str">
        <f>IF(D21="","",VLOOKUP(B21,Data!$B$5:$D$439,3,FALSE))</f>
        <v>C/T</v>
      </c>
      <c r="J21" s="806" t="str">
        <f>IF(D21="","",VLOOKUP(B21,Data!$B$5:$M$439,12,FALSE))</f>
        <v>Indonesia</v>
      </c>
      <c r="K21" s="807" t="s">
        <v>1091</v>
      </c>
      <c r="L21" s="808">
        <f>IF(D21="","",VLOOKUP(B21,Data!$B$5:$E$439,4,FALSE)*D21)</f>
        <v>636</v>
      </c>
      <c r="M21" s="809">
        <f>IF(D21="","",VLOOKUP(B21,Data!$B$5:$F$439,5,FALSE)*D21)</f>
        <v>564</v>
      </c>
      <c r="N21" s="804"/>
      <c r="O21" s="810"/>
      <c r="P21" s="811"/>
      <c r="Q21" s="812"/>
      <c r="R21" s="812"/>
      <c r="S21" s="811"/>
      <c r="T21" s="811"/>
      <c r="U21" s="811"/>
      <c r="V21" s="813">
        <f>IF(D21="","",VLOOKUP(B21,Data!$B$5:$J$439,9,FALSE)*D21)</f>
        <v>3.6120000000000001</v>
      </c>
      <c r="W21" s="813">
        <f>IF(D21="","",VLOOKUP(B21,Data!$B$5:$J$439,9,FALSE)*D21)</f>
        <v>3.6120000000000001</v>
      </c>
      <c r="X21" s="916"/>
      <c r="Y21" s="916"/>
      <c r="Z21" s="916"/>
      <c r="AA21" s="916"/>
    </row>
    <row r="22" spans="1:35" s="814" customFormat="1" ht="20" customHeight="1">
      <c r="A22" s="920"/>
      <c r="B22" s="906" t="s">
        <v>1153</v>
      </c>
      <c r="C22" s="800" t="str">
        <f>IF(D22="","",VLOOKUP(B22,Data!$B$5:$L$439,2,FALSE))</f>
        <v/>
      </c>
      <c r="D22" s="875"/>
      <c r="E22" s="947" t="str">
        <f>IF(D22="","",VLOOKUP(B22,Data!$B$5:$Q$439,16,FALSE))</f>
        <v/>
      </c>
      <c r="F22" s="924"/>
      <c r="G22" s="803" t="str">
        <f>IF(D22="","",VLOOKUP(B22,Data!$B$5:$L$439,11,FALSE))</f>
        <v/>
      </c>
      <c r="H22" s="804" t="str">
        <f>IF(D22&gt;0,D22*G22,"-")</f>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708"/>
      <c r="Y22" s="708"/>
      <c r="Z22" s="708"/>
      <c r="AA22" s="708"/>
      <c r="AF22" s="814">
        <v>210710</v>
      </c>
      <c r="AG22" s="814" t="s">
        <v>496</v>
      </c>
      <c r="AH22" s="814" t="s">
        <v>1136</v>
      </c>
      <c r="AI22" s="814">
        <v>1</v>
      </c>
    </row>
    <row r="23" spans="1:35" s="917" customFormat="1" ht="20" customHeight="1">
      <c r="A23" s="920"/>
      <c r="B23" s="878" t="s">
        <v>400</v>
      </c>
      <c r="C23" s="800" t="str">
        <f>IF(D23="","",VLOOKUP(B23,Data!$B$5:$L$439,2,FALSE))</f>
        <v>VFV5590</v>
      </c>
      <c r="D23" s="875">
        <v>3</v>
      </c>
      <c r="E23" s="947" t="str">
        <f>IF(D23="","",VLOOKUP(B23,Data!$B$5:$Q$439,16,FALSE))</f>
        <v>PC</v>
      </c>
      <c r="F23" s="957" t="s">
        <v>1051</v>
      </c>
      <c r="G23" s="803">
        <f>IF(D23="","",VLOOKUP(B23,Data!$B$5:$L$439,11,FALSE))</f>
        <v>4347.5600000000004</v>
      </c>
      <c r="H23" s="804">
        <f t="shared" si="0"/>
        <v>13042.68</v>
      </c>
      <c r="I23" s="805" t="str">
        <f>IF(D23="","",VLOOKUP(B23,Data!$B$5:$D$439,3,FALSE))</f>
        <v>C/T</v>
      </c>
      <c r="J23" s="806" t="str">
        <f>IF(D23="","",VLOOKUP(B23,Data!$B$5:$M$439,12,FALSE))</f>
        <v>Indonesia</v>
      </c>
      <c r="K23" s="807" t="s">
        <v>1154</v>
      </c>
      <c r="L23" s="808">
        <f>IF(D23="","",VLOOKUP(B23,Data!$B$5:$E$439,4,FALSE)*D23)</f>
        <v>954</v>
      </c>
      <c r="M23" s="809">
        <f>IF(D23="","",VLOOKUP(B23,Data!$B$5:$F$439,5,FALSE)*D23)</f>
        <v>846</v>
      </c>
      <c r="N23" s="804"/>
      <c r="O23" s="810"/>
      <c r="P23" s="811"/>
      <c r="Q23" s="812"/>
      <c r="R23" s="812"/>
      <c r="S23" s="811"/>
      <c r="T23" s="811"/>
      <c r="U23" s="811"/>
      <c r="V23" s="813">
        <f>IF(D23="","",VLOOKUP(B23,Data!$B$5:$J$439,9,FALSE)*D23)</f>
        <v>5.4180000000000001</v>
      </c>
      <c r="W23" s="813">
        <f>IF(D23="","",VLOOKUP(B23,Data!$B$5:$J$439,9,FALSE)*D23)</f>
        <v>5.4180000000000001</v>
      </c>
      <c r="X23" s="916"/>
      <c r="Y23" s="916"/>
      <c r="Z23" s="916"/>
      <c r="AA23" s="916"/>
    </row>
    <row r="24" spans="1:35" s="917" customFormat="1" ht="20" customHeight="1">
      <c r="A24" s="920"/>
      <c r="B24" s="878"/>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916"/>
      <c r="AA24" s="916"/>
    </row>
    <row r="25" spans="1:35" s="917" customFormat="1" ht="20" customHeight="1">
      <c r="A25" s="920"/>
      <c r="B25" s="878"/>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916"/>
      <c r="AA25" s="916"/>
    </row>
    <row r="26" spans="1:35" s="917" customFormat="1" ht="20" customHeight="1">
      <c r="A26" s="920"/>
      <c r="B26" s="878"/>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916"/>
      <c r="AA26" s="916"/>
    </row>
    <row r="27" spans="1:35" s="814" customFormat="1" ht="23" customHeight="1">
      <c r="A27" s="909"/>
      <c r="B27" s="878"/>
      <c r="C27" s="809"/>
      <c r="D27" s="875"/>
      <c r="E27" s="946" t="str">
        <f>IF(D27="","",VLOOKUP(B27,Data!$B$5:$Q$439,16,FALSE))</f>
        <v/>
      </c>
      <c r="F27" s="889"/>
      <c r="G27" s="821"/>
      <c r="H27" s="821"/>
      <c r="I27" s="821"/>
      <c r="J27" s="820"/>
      <c r="K27" s="807"/>
      <c r="L27" s="821"/>
      <c r="M27" s="821"/>
      <c r="N27" s="821"/>
      <c r="O27" s="822"/>
      <c r="P27" s="823"/>
      <c r="Q27" s="824"/>
      <c r="R27" s="823"/>
      <c r="S27" s="823"/>
      <c r="T27" s="824"/>
      <c r="U27" s="825"/>
      <c r="V27" s="824"/>
      <c r="W27" s="826"/>
      <c r="Z27" s="708"/>
    </row>
    <row r="28" spans="1:35" s="814" customFormat="1" ht="22" customHeight="1">
      <c r="A28" s="798"/>
      <c r="B28" s="1066"/>
      <c r="C28" s="1067"/>
      <c r="D28" s="827">
        <f>SUM(D18:D26)</f>
        <v>24</v>
      </c>
      <c r="E28" s="827"/>
      <c r="F28" s="895"/>
      <c r="G28" s="896"/>
      <c r="H28" s="829">
        <f>SUM(H18:H27)</f>
        <v>101996.07999999999</v>
      </c>
      <c r="I28" s="897"/>
      <c r="J28" s="897"/>
      <c r="K28" s="897"/>
      <c r="L28" s="829">
        <f>SUM(L18:L27)</f>
        <v>7214</v>
      </c>
      <c r="M28" s="829">
        <f>SUM(M18:M27)</f>
        <v>6350</v>
      </c>
      <c r="N28" s="896"/>
      <c r="O28" s="896"/>
      <c r="P28" s="896">
        <f>SUM(P16:P27)</f>
        <v>0</v>
      </c>
      <c r="Q28" s="896"/>
      <c r="R28" s="896"/>
      <c r="S28" s="896"/>
      <c r="T28" s="896"/>
      <c r="U28" s="896"/>
      <c r="V28" s="896"/>
      <c r="W28" s="830">
        <f>SUM(W18:W27)</f>
        <v>38.176000000000002</v>
      </c>
      <c r="Z28" s="708"/>
    </row>
    <row r="29" spans="1:35" ht="20" customHeight="1">
      <c r="A29" s="798"/>
      <c r="B29" s="1068"/>
      <c r="C29" s="1069"/>
      <c r="D29" s="831"/>
      <c r="E29" s="887"/>
      <c r="F29" s="754"/>
      <c r="G29" s="832" t="s">
        <v>534</v>
      </c>
      <c r="H29" s="758"/>
      <c r="I29" s="833"/>
      <c r="J29" s="833"/>
      <c r="K29" s="833"/>
      <c r="L29" s="834"/>
      <c r="M29" s="758"/>
      <c r="N29" s="756"/>
      <c r="O29" s="755"/>
      <c r="P29" s="755"/>
      <c r="Q29" s="755"/>
      <c r="R29" s="755"/>
      <c r="S29" s="755"/>
      <c r="T29" s="755"/>
      <c r="U29" s="756"/>
      <c r="V29" s="756"/>
      <c r="W29" s="760"/>
    </row>
    <row r="30" spans="1:35" ht="13">
      <c r="A30" s="721" t="s">
        <v>527</v>
      </c>
      <c r="B30" s="722"/>
      <c r="C30" s="835"/>
      <c r="D30" s="836" t="s">
        <v>82</v>
      </c>
      <c r="E30" s="836"/>
      <c r="F30" s="744"/>
      <c r="G30" s="725" t="s">
        <v>83</v>
      </c>
      <c r="H30" s="837"/>
      <c r="I30" s="772" t="s">
        <v>84</v>
      </c>
      <c r="J30" s="838"/>
      <c r="K30" s="743" t="s">
        <v>85</v>
      </c>
      <c r="L30" s="743"/>
      <c r="M30" s="1070" t="s">
        <v>86</v>
      </c>
      <c r="N30" s="1071"/>
      <c r="O30" s="1071"/>
      <c r="P30" s="1071"/>
      <c r="Q30" s="1071"/>
      <c r="R30" s="1071"/>
      <c r="S30" s="1071"/>
      <c r="T30" s="1071"/>
      <c r="U30" s="1071"/>
      <c r="V30" s="1071"/>
      <c r="W30" s="1072"/>
    </row>
    <row r="31" spans="1:35" ht="13">
      <c r="A31" s="731" t="s">
        <v>528</v>
      </c>
      <c r="C31" s="839"/>
      <c r="D31" s="709" t="s">
        <v>88</v>
      </c>
      <c r="G31" s="1073"/>
      <c r="H31" s="1074"/>
      <c r="I31" s="731" t="s">
        <v>89</v>
      </c>
      <c r="J31" s="840"/>
      <c r="K31" s="746" t="s">
        <v>90</v>
      </c>
      <c r="L31" s="746"/>
      <c r="M31" s="741"/>
      <c r="W31" s="747"/>
    </row>
    <row r="32" spans="1:35">
      <c r="A32" s="731" t="s">
        <v>529</v>
      </c>
      <c r="C32" s="732"/>
      <c r="G32" s="1073"/>
      <c r="H32" s="1074"/>
      <c r="I32" s="731"/>
      <c r="J32" s="840"/>
      <c r="K32" s="746" t="s">
        <v>94</v>
      </c>
      <c r="L32" s="746"/>
      <c r="M32" s="741"/>
      <c r="W32" s="747"/>
    </row>
    <row r="33" spans="1:23">
      <c r="A33" s="754"/>
      <c r="B33" s="755"/>
      <c r="C33" s="841"/>
      <c r="D33" s="709" t="s">
        <v>95</v>
      </c>
      <c r="G33" s="842"/>
      <c r="H33" s="843"/>
      <c r="I33" s="731" t="s">
        <v>96</v>
      </c>
      <c r="J33" s="840"/>
      <c r="K33" s="746"/>
      <c r="L33" s="746"/>
      <c r="M33" s="741"/>
      <c r="W33" s="747"/>
    </row>
    <row r="34" spans="1:23" ht="13">
      <c r="A34" s="721" t="s">
        <v>97</v>
      </c>
      <c r="B34" s="744"/>
      <c r="C34" s="723"/>
      <c r="D34" s="709" t="s">
        <v>98</v>
      </c>
      <c r="G34" s="844" t="s">
        <v>99</v>
      </c>
      <c r="H34" s="845"/>
      <c r="I34" s="731" t="s">
        <v>89</v>
      </c>
      <c r="J34" s="840"/>
      <c r="K34" s="746" t="s">
        <v>100</v>
      </c>
      <c r="L34" s="746"/>
      <c r="M34" s="741"/>
      <c r="W34" s="747"/>
    </row>
    <row r="35" spans="1:23" ht="13">
      <c r="A35" s="731" t="s">
        <v>552</v>
      </c>
      <c r="C35" s="732"/>
      <c r="D35" s="709" t="s">
        <v>101</v>
      </c>
      <c r="G35" s="846"/>
      <c r="H35" s="847"/>
      <c r="I35" s="731" t="s">
        <v>102</v>
      </c>
      <c r="J35" s="840"/>
      <c r="K35" s="746" t="s">
        <v>530</v>
      </c>
      <c r="L35" s="746"/>
      <c r="M35" s="1075" t="s">
        <v>104</v>
      </c>
      <c r="N35" s="1076"/>
      <c r="O35" s="1076"/>
      <c r="P35" s="1076"/>
      <c r="Q35" s="1076"/>
      <c r="R35" s="1076"/>
      <c r="S35" s="1076"/>
      <c r="T35" s="1076"/>
      <c r="U35" s="1076"/>
      <c r="V35" s="1076"/>
      <c r="W35" s="1077"/>
    </row>
    <row r="36" spans="1:23">
      <c r="A36" s="754"/>
      <c r="B36" s="755"/>
      <c r="C36" s="756"/>
      <c r="D36" s="848"/>
      <c r="E36" s="848"/>
      <c r="F36" s="755"/>
      <c r="G36" s="1046" t="s">
        <v>1152</v>
      </c>
      <c r="H36" s="1047"/>
      <c r="I36" s="1046" t="s">
        <v>1151</v>
      </c>
      <c r="J36" s="1047"/>
      <c r="K36" s="759" t="s">
        <v>105</v>
      </c>
      <c r="L36" s="759"/>
      <c r="M36" s="1062" t="s">
        <v>106</v>
      </c>
      <c r="N36" s="1063"/>
      <c r="O36" s="1063"/>
      <c r="P36" s="1063"/>
      <c r="Q36" s="1063"/>
      <c r="R36" s="1063"/>
      <c r="S36" s="1063"/>
      <c r="T36" s="1063"/>
      <c r="U36" s="1063"/>
      <c r="V36" s="1063"/>
      <c r="W36" s="1064"/>
    </row>
    <row r="42" spans="1:23" ht="23.25" customHeight="1">
      <c r="A42" s="849" t="s">
        <v>947</v>
      </c>
      <c r="B42" s="710"/>
      <c r="C42" s="849" t="s">
        <v>603</v>
      </c>
      <c r="D42" s="708"/>
      <c r="E42" s="708"/>
      <c r="G42" s="849" t="s">
        <v>941</v>
      </c>
      <c r="I42" s="849" t="s">
        <v>603</v>
      </c>
    </row>
    <row r="43" spans="1:23" ht="20">
      <c r="A43" s="849" t="s">
        <v>948</v>
      </c>
      <c r="B43" s="710"/>
      <c r="C43" s="849" t="s">
        <v>952</v>
      </c>
      <c r="D43" s="708"/>
      <c r="E43" s="708"/>
      <c r="G43" s="849" t="s">
        <v>942</v>
      </c>
      <c r="I43" s="849" t="s">
        <v>952</v>
      </c>
    </row>
    <row r="44" spans="1:23" ht="20">
      <c r="A44" s="849" t="s">
        <v>949</v>
      </c>
      <c r="B44" s="710"/>
      <c r="C44" s="849" t="s">
        <v>952</v>
      </c>
      <c r="D44" s="708"/>
      <c r="E44" s="708"/>
      <c r="G44" s="849" t="s">
        <v>943</v>
      </c>
      <c r="I44" s="849" t="s">
        <v>603</v>
      </c>
    </row>
    <row r="45" spans="1:23" ht="17.75" customHeight="1">
      <c r="A45" s="849" t="s">
        <v>950</v>
      </c>
      <c r="B45" s="710"/>
      <c r="C45" s="849" t="s">
        <v>603</v>
      </c>
      <c r="D45" s="708"/>
      <c r="E45" s="708"/>
      <c r="G45" s="849" t="s">
        <v>944</v>
      </c>
      <c r="I45" s="849" t="s">
        <v>603</v>
      </c>
    </row>
    <row r="46" spans="1:23" ht="17.75" customHeight="1">
      <c r="A46" s="849" t="s">
        <v>951</v>
      </c>
      <c r="B46" s="710"/>
      <c r="C46" s="849" t="s">
        <v>603</v>
      </c>
      <c r="D46" s="708"/>
      <c r="E46" s="708"/>
      <c r="G46" s="849" t="s">
        <v>946</v>
      </c>
      <c r="I46" s="849" t="s">
        <v>603</v>
      </c>
    </row>
    <row r="47" spans="1:23" ht="17.75" customHeight="1">
      <c r="G47" s="849" t="s">
        <v>945</v>
      </c>
      <c r="I47" s="849" t="s">
        <v>603</v>
      </c>
    </row>
    <row r="48" spans="1:23" ht="17.75" customHeight="1"/>
    <row r="49" ht="17.75" customHeight="1"/>
  </sheetData>
  <mergeCells count="10">
    <mergeCell ref="B28:C29"/>
    <mergeCell ref="M30:W30"/>
    <mergeCell ref="G31:H31"/>
    <mergeCell ref="G32:H32"/>
    <mergeCell ref="M35:W35"/>
    <mergeCell ref="G36:H36"/>
    <mergeCell ref="I36:J36"/>
    <mergeCell ref="M36:W36"/>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218EC-1CB3-4A33-903D-C1FA63BE7FBE}">
  <sheetPr>
    <pageSetUpPr fitToPage="1"/>
  </sheetPr>
  <dimension ref="A1:AI53"/>
  <sheetViews>
    <sheetView topLeftCell="A13" zoomScale="85" zoomScaleNormal="85" zoomScaleSheetLayoutView="115" workbookViewId="0">
      <selection activeCell="F27" sqref="F27"/>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6.5429687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60"/>
      <c r="J10" s="961"/>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1090</v>
      </c>
      <c r="C18" s="800" t="str">
        <f>IF(D18="","",VLOOKUP(B18,Data!$B$5:$L$439,2,FALSE))</f>
        <v/>
      </c>
      <c r="D18" s="875"/>
      <c r="E18" s="947" t="str">
        <f>IF(D18="","",VLOOKUP(B18,Data!$B$5:$Q$439,16,FALSE))</f>
        <v/>
      </c>
      <c r="F18" s="924"/>
      <c r="G18" s="803" t="str">
        <f>IF(D18="","",VLOOKUP(B18,Data!$B$5:$L$439,11,FALSE))</f>
        <v/>
      </c>
      <c r="H18" s="804" t="str">
        <f t="shared" ref="H18:H30"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v>1</v>
      </c>
      <c r="B19" s="878" t="s">
        <v>1136</v>
      </c>
      <c r="C19" s="800" t="str">
        <f>IF(D19="","",VLOOKUP(B19,Data!$B$5:$L$439,2,FALSE))</f>
        <v>ZJ54460</v>
      </c>
      <c r="D19" s="875">
        <v>1</v>
      </c>
      <c r="E19" s="947" t="str">
        <f>IF(D19="","",VLOOKUP(B19,Data!$B$5:$Q$439,16,FALSE))</f>
        <v>SETS</v>
      </c>
      <c r="F19" s="924" t="s">
        <v>999</v>
      </c>
      <c r="G19" s="803">
        <f>IF(D19="","",VLOOKUP(B19,Data!$B$5:$L$439,11,FALSE))</f>
        <v>4587.26</v>
      </c>
      <c r="H19" s="804">
        <f t="shared" si="0"/>
        <v>4587.26</v>
      </c>
      <c r="I19" s="805" t="str">
        <f>IF(D19="","",VLOOKUP(B19,Data!$B$5:$D$439,3,FALSE))</f>
        <v>C/T</v>
      </c>
      <c r="J19" s="806" t="str">
        <f>IF(D19="","",VLOOKUP(B19,Data!$B$5:$M$439,12,FALSE))</f>
        <v>Indonesia</v>
      </c>
      <c r="K19" s="807" t="s">
        <v>1091</v>
      </c>
      <c r="L19" s="808">
        <f>IF(D19="","",VLOOKUP(B19,Data!$B$5:$E$439,4,FALSE)*D19)</f>
        <v>305</v>
      </c>
      <c r="M19" s="809">
        <f>IF(D19="","",VLOOKUP(B19,Data!$B$5:$F$439,5,FALSE)*D19)</f>
        <v>269</v>
      </c>
      <c r="N19" s="804"/>
      <c r="O19" s="810"/>
      <c r="P19" s="811"/>
      <c r="Q19" s="812"/>
      <c r="R19" s="812"/>
      <c r="S19" s="811"/>
      <c r="T19" s="811"/>
      <c r="U19" s="811"/>
      <c r="V19" s="813">
        <f>IF(D19="","",VLOOKUP(B19,Data!$B$5:$J$439,9,FALSE)*D19)</f>
        <v>1.534</v>
      </c>
      <c r="W19" s="813">
        <f>IF(D19="","",VLOOKUP(B19,Data!$B$5:$J$439,9,FALSE)*D19)</f>
        <v>1.534</v>
      </c>
      <c r="X19" s="916"/>
      <c r="Y19" s="708"/>
      <c r="Z19" s="708"/>
      <c r="AA19" s="916"/>
    </row>
    <row r="20" spans="1:35" s="917" customFormat="1" ht="20" customHeight="1">
      <c r="A20" s="920">
        <v>2</v>
      </c>
      <c r="B20" s="878" t="s">
        <v>933</v>
      </c>
      <c r="C20" s="800" t="str">
        <f>IF(D20="","",VLOOKUP(B20,Data!$B$5:$L$439,2,FALSE))</f>
        <v>VEH3640</v>
      </c>
      <c r="D20" s="910">
        <v>27</v>
      </c>
      <c r="E20" s="947" t="str">
        <f>IF(D20="","",VLOOKUP(B20,Data!$B$5:$Q$439,16,FALSE))</f>
        <v>PC</v>
      </c>
      <c r="F20" s="816"/>
      <c r="G20" s="803">
        <f>IF(D20="","",VLOOKUP(B20,Data!$B$5:$L$439,11,FALSE))</f>
        <v>2539.81</v>
      </c>
      <c r="H20" s="804">
        <f t="shared" si="0"/>
        <v>68574.87</v>
      </c>
      <c r="I20" s="805" t="str">
        <f>IF(D20="","",VLOOKUP(B20,Data!$B$5:$D$439,3,FALSE))</f>
        <v>C/T</v>
      </c>
      <c r="J20" s="806" t="str">
        <f>IF(D20="","",VLOOKUP(B20,Data!$B$5:$M$439,12,FALSE))</f>
        <v>Indonesia</v>
      </c>
      <c r="K20" s="807" t="s">
        <v>1091</v>
      </c>
      <c r="L20" s="808">
        <f>IF(D20="","",VLOOKUP(B20,Data!$B$5:$E$439,4,FALSE)*D20)</f>
        <v>7209</v>
      </c>
      <c r="M20" s="809">
        <f>IF(D20="","",VLOOKUP(B20,Data!$B$5:$F$439,5,FALSE)*D20)</f>
        <v>6534</v>
      </c>
      <c r="N20" s="804"/>
      <c r="O20" s="810"/>
      <c r="P20" s="811"/>
      <c r="Q20" s="812"/>
      <c r="R20" s="812"/>
      <c r="S20" s="811"/>
      <c r="T20" s="811"/>
      <c r="U20" s="811"/>
      <c r="V20" s="813">
        <f>IF(D20="","",VLOOKUP(B20,Data!$B$5:$J$439,9,FALSE)*D20)</f>
        <v>40.176000000000002</v>
      </c>
      <c r="W20" s="813">
        <f>IF(D20="","",VLOOKUP(B20,Data!$B$5:$J$439,9,FALSE)*D20)</f>
        <v>40.176000000000002</v>
      </c>
      <c r="X20" s="916"/>
      <c r="Y20" s="708"/>
      <c r="Z20" s="708"/>
      <c r="AA20" s="916"/>
      <c r="AF20" s="917">
        <v>211713</v>
      </c>
      <c r="AG20" s="917" t="s">
        <v>663</v>
      </c>
      <c r="AH20" s="917" t="s">
        <v>660</v>
      </c>
      <c r="AI20" s="917">
        <v>218</v>
      </c>
    </row>
    <row r="21" spans="1:35" s="917" customFormat="1" ht="20" customHeight="1">
      <c r="A21" s="920">
        <v>3</v>
      </c>
      <c r="B21" s="878" t="s">
        <v>932</v>
      </c>
      <c r="C21" s="800" t="str">
        <f>IF(D21="","",VLOOKUP(B21,Data!$B$5:$L$439,2,FALSE))</f>
        <v>VEH3630</v>
      </c>
      <c r="D21" s="875">
        <v>4</v>
      </c>
      <c r="E21" s="947" t="str">
        <f>IF(D21="","",VLOOKUP(B21,Data!$B$5:$Q$439,16,FALSE))</f>
        <v>PC</v>
      </c>
      <c r="F21" s="924" t="s">
        <v>1011</v>
      </c>
      <c r="G21" s="803">
        <f>IF(D21="","",VLOOKUP(B21,Data!$B$5:$L$439,11,FALSE))</f>
        <v>2539.81</v>
      </c>
      <c r="H21" s="804">
        <f t="shared" si="0"/>
        <v>10159.24</v>
      </c>
      <c r="I21" s="805" t="str">
        <f>IF(D21="","",VLOOKUP(B21,Data!$B$5:$D$439,3,FALSE))</f>
        <v>C/T</v>
      </c>
      <c r="J21" s="806" t="str">
        <f>IF(D21="","",VLOOKUP(B21,Data!$B$5:$M$439,12,FALSE))</f>
        <v>Indonesia</v>
      </c>
      <c r="K21" s="807" t="s">
        <v>1091</v>
      </c>
      <c r="L21" s="808">
        <f>IF(D21="","",VLOOKUP(B21,Data!$B$5:$E$439,4,FALSE)*D21)</f>
        <v>1068</v>
      </c>
      <c r="M21" s="809">
        <f>IF(D21="","",VLOOKUP(B21,Data!$B$5:$F$439,5,FALSE)*D21)</f>
        <v>968</v>
      </c>
      <c r="N21" s="804"/>
      <c r="O21" s="810"/>
      <c r="P21" s="811"/>
      <c r="Q21" s="812"/>
      <c r="R21" s="812"/>
      <c r="S21" s="811"/>
      <c r="T21" s="811"/>
      <c r="U21" s="811"/>
      <c r="V21" s="813">
        <f>IF(D21="","",VLOOKUP(B21,Data!$B$5:$J$439,9,FALSE)*D21)</f>
        <v>5.952</v>
      </c>
      <c r="W21" s="813">
        <f>IF(D21="","",VLOOKUP(B21,Data!$B$5:$J$439,9,FALSE)*D21)</f>
        <v>5.952</v>
      </c>
      <c r="X21" s="916"/>
      <c r="Y21" s="916"/>
      <c r="Z21" s="916"/>
      <c r="AA21" s="916"/>
    </row>
    <row r="22" spans="1:35" s="814" customFormat="1" ht="20" customHeight="1">
      <c r="A22" s="920"/>
      <c r="B22" s="906" t="s">
        <v>1148</v>
      </c>
      <c r="C22" s="800" t="str">
        <f>IF(D22="","",VLOOKUP(B22,Data!$B$5:$L$439,2,FALSE))</f>
        <v/>
      </c>
      <c r="D22" s="875"/>
      <c r="E22" s="947" t="str">
        <f>IF(D22="","",VLOOKUP(B22,Data!$B$5:$Q$439,16,FALSE))</f>
        <v/>
      </c>
      <c r="F22" s="924"/>
      <c r="G22" s="803" t="str">
        <f>IF(D22="","",VLOOKUP(B22,Data!$B$5:$L$439,11,FALSE))</f>
        <v/>
      </c>
      <c r="H22" s="804" t="str">
        <f t="shared" si="0"/>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708"/>
      <c r="Y22" s="708"/>
      <c r="Z22" s="708"/>
      <c r="AA22" s="708"/>
      <c r="AF22" s="814">
        <v>210710</v>
      </c>
      <c r="AG22" s="814" t="s">
        <v>496</v>
      </c>
      <c r="AH22" s="814" t="s">
        <v>1136</v>
      </c>
      <c r="AI22" s="814">
        <v>1</v>
      </c>
    </row>
    <row r="23" spans="1:35" s="917" customFormat="1" ht="20" customHeight="1">
      <c r="A23" s="920">
        <v>4</v>
      </c>
      <c r="B23" s="878" t="s">
        <v>660</v>
      </c>
      <c r="C23" s="800" t="str">
        <f>IF(D23="","",VLOOKUP(B23,Data!$B$5:$L$439,2,FALSE))</f>
        <v>VAN1280</v>
      </c>
      <c r="D23" s="875">
        <v>10</v>
      </c>
      <c r="E23" s="947" t="str">
        <f>IF(D23="","",VLOOKUP(B23,Data!$B$5:$Q$439,16,FALSE))</f>
        <v>PC</v>
      </c>
      <c r="F23" s="957" t="s">
        <v>1057</v>
      </c>
      <c r="G23" s="803">
        <f>IF(D23="","",VLOOKUP(B23,Data!$B$5:$L$439,11,FALSE))</f>
        <v>2162.66</v>
      </c>
      <c r="H23" s="804">
        <f t="shared" si="0"/>
        <v>21626.6</v>
      </c>
      <c r="I23" s="805" t="str">
        <f>IF(D23="","",VLOOKUP(B23,Data!$B$5:$D$439,3,FALSE))</f>
        <v>C/T</v>
      </c>
      <c r="J23" s="806" t="str">
        <f>IF(D23="","",VLOOKUP(B23,Data!$B$5:$M$439,12,FALSE))</f>
        <v>Indonesia</v>
      </c>
      <c r="K23" s="807" t="s">
        <v>1129</v>
      </c>
      <c r="L23" s="808">
        <f>IF(D23="","",VLOOKUP(B23,Data!$B$5:$E$439,4,FALSE)*D23)</f>
        <v>2620</v>
      </c>
      <c r="M23" s="809">
        <f>IF(D23="","",VLOOKUP(B23,Data!$B$5:$F$439,5,FALSE)*D23)</f>
        <v>2370</v>
      </c>
      <c r="N23" s="804"/>
      <c r="O23" s="810"/>
      <c r="P23" s="811"/>
      <c r="Q23" s="812"/>
      <c r="R23" s="812"/>
      <c r="S23" s="811"/>
      <c r="T23" s="811"/>
      <c r="U23" s="811"/>
      <c r="V23" s="813">
        <f>IF(D23="","",VLOOKUP(B23,Data!$B$5:$J$439,9,FALSE)*D23)</f>
        <v>14.879999999999999</v>
      </c>
      <c r="W23" s="813">
        <f>IF(D23="","",VLOOKUP(B23,Data!$B$5:$J$439,9,FALSE)*D23)</f>
        <v>14.879999999999999</v>
      </c>
      <c r="X23" s="916"/>
      <c r="Y23" s="708"/>
      <c r="Z23" s="708"/>
      <c r="AA23" s="916"/>
    </row>
    <row r="24" spans="1:35" s="917" customFormat="1" ht="20" customHeight="1">
      <c r="A24" s="920">
        <v>5</v>
      </c>
      <c r="B24" s="878" t="s">
        <v>661</v>
      </c>
      <c r="C24" s="800" t="str">
        <f>IF(D24="","",VLOOKUP(B24,Data!$B$5:$L$439,2,FALSE))</f>
        <v>VAN1290</v>
      </c>
      <c r="D24" s="910">
        <v>20</v>
      </c>
      <c r="E24" s="947" t="str">
        <f>IF(D24="","",VLOOKUP(B24,Data!$B$5:$Q$439,16,FALSE))</f>
        <v>PC</v>
      </c>
      <c r="F24" s="816"/>
      <c r="G24" s="803">
        <f>IF(D24="","",VLOOKUP(B24,Data!$B$5:$L$439,11,FALSE))</f>
        <v>2162.66</v>
      </c>
      <c r="H24" s="804">
        <f t="shared" si="0"/>
        <v>43253.2</v>
      </c>
      <c r="I24" s="805" t="str">
        <f>IF(D24="","",VLOOKUP(B24,Data!$B$5:$D$439,3,FALSE))</f>
        <v>C/T</v>
      </c>
      <c r="J24" s="806" t="str">
        <f>IF(D24="","",VLOOKUP(B24,Data!$B$5:$M$439,12,FALSE))</f>
        <v>Indonesia</v>
      </c>
      <c r="K24" s="807" t="s">
        <v>1129</v>
      </c>
      <c r="L24" s="808">
        <f>IF(D24="","",VLOOKUP(B24,Data!$B$5:$E$439,4,FALSE)*D24)</f>
        <v>5240</v>
      </c>
      <c r="M24" s="809">
        <f>IF(D24="","",VLOOKUP(B24,Data!$B$5:$F$439,5,FALSE)*D24)</f>
        <v>4740</v>
      </c>
      <c r="N24" s="804"/>
      <c r="O24" s="810"/>
      <c r="P24" s="811"/>
      <c r="Q24" s="812"/>
      <c r="R24" s="812"/>
      <c r="S24" s="811"/>
      <c r="T24" s="811"/>
      <c r="U24" s="811"/>
      <c r="V24" s="813">
        <f>IF(D24="","",VLOOKUP(B24,Data!$B$5:$J$439,9,FALSE)*D24)</f>
        <v>29.759999999999998</v>
      </c>
      <c r="W24" s="813">
        <f>IF(D24="","",VLOOKUP(B24,Data!$B$5:$J$439,9,FALSE)*D24)</f>
        <v>29.759999999999998</v>
      </c>
      <c r="X24" s="916"/>
      <c r="Y24" s="708"/>
      <c r="Z24" s="708"/>
      <c r="AA24" s="916"/>
      <c r="AF24" s="917">
        <v>211713</v>
      </c>
      <c r="AG24" s="917" t="s">
        <v>663</v>
      </c>
      <c r="AH24" s="917" t="s">
        <v>660</v>
      </c>
      <c r="AI24" s="917">
        <v>218</v>
      </c>
    </row>
    <row r="25" spans="1:35" s="917" customFormat="1" ht="20" customHeight="1">
      <c r="A25" s="920">
        <v>6</v>
      </c>
      <c r="B25" s="878" t="s">
        <v>749</v>
      </c>
      <c r="C25" s="800" t="str">
        <f>IF(D25="","",VLOOKUP(B25,Data!$B$5:$L$439,2,FALSE))</f>
        <v>VAR8160</v>
      </c>
      <c r="D25" s="875">
        <v>6</v>
      </c>
      <c r="E25" s="947" t="str">
        <f>IF(D25="","",VLOOKUP(B25,Data!$B$5:$Q$439,16,FALSE))</f>
        <v>PC</v>
      </c>
      <c r="F25" s="924"/>
      <c r="G25" s="803">
        <f>IF(D25="","",VLOOKUP(B25,Data!$B$5:$L$439,11,FALSE))</f>
        <v>2438.41</v>
      </c>
      <c r="H25" s="804">
        <f t="shared" si="0"/>
        <v>14630.46</v>
      </c>
      <c r="I25" s="805" t="str">
        <f>IF(D25="","",VLOOKUP(B25,Data!$B$5:$D$439,3,FALSE))</f>
        <v>C/T</v>
      </c>
      <c r="J25" s="806" t="str">
        <f>IF(D25="","",VLOOKUP(B25,Data!$B$5:$M$439,12,FALSE))</f>
        <v>Indonesia</v>
      </c>
      <c r="K25" s="807" t="s">
        <v>1129</v>
      </c>
      <c r="L25" s="808">
        <f>IF(D25="","",VLOOKUP(B25,Data!$B$5:$E$439,4,FALSE)*D25)</f>
        <v>1524</v>
      </c>
      <c r="M25" s="809">
        <f>IF(D25="","",VLOOKUP(B25,Data!$B$5:$F$439,5,FALSE)*D25)</f>
        <v>1374</v>
      </c>
      <c r="N25" s="804"/>
      <c r="O25" s="810"/>
      <c r="P25" s="811"/>
      <c r="Q25" s="812"/>
      <c r="R25" s="812"/>
      <c r="S25" s="811"/>
      <c r="T25" s="811"/>
      <c r="U25" s="811"/>
      <c r="V25" s="813">
        <f>IF(D25="","",VLOOKUP(B25,Data!$B$5:$J$439,9,FALSE)*D25)</f>
        <v>8.9039999999999999</v>
      </c>
      <c r="W25" s="813">
        <f>IF(D25="","",VLOOKUP(B25,Data!$B$5:$J$439,9,FALSE)*D25)</f>
        <v>8.9039999999999999</v>
      </c>
      <c r="X25" s="916"/>
      <c r="Y25" s="916"/>
      <c r="Z25" s="916"/>
      <c r="AA25" s="916"/>
    </row>
    <row r="26" spans="1:35" s="917" customFormat="1" ht="20" customHeight="1">
      <c r="A26" s="920">
        <v>7</v>
      </c>
      <c r="B26" s="878" t="s">
        <v>750</v>
      </c>
      <c r="C26" s="800" t="str">
        <f>IF(D26="","",VLOOKUP(B26,Data!$B$5:$L$439,2,FALSE))</f>
        <v>VAR8170</v>
      </c>
      <c r="D26" s="875">
        <v>6</v>
      </c>
      <c r="E26" s="947" t="str">
        <f>IF(D26="","",VLOOKUP(B26,Data!$B$5:$Q$439,16,FALSE))</f>
        <v>PC</v>
      </c>
      <c r="F26" s="924"/>
      <c r="G26" s="803">
        <f>IF(D26="","",VLOOKUP(B26,Data!$B$5:$L$439,11,FALSE))</f>
        <v>2438.41</v>
      </c>
      <c r="H26" s="804">
        <f t="shared" si="0"/>
        <v>14630.46</v>
      </c>
      <c r="I26" s="805" t="str">
        <f>IF(D26="","",VLOOKUP(B26,Data!$B$5:$D$439,3,FALSE))</f>
        <v>C/T</v>
      </c>
      <c r="J26" s="806" t="str">
        <f>IF(D26="","",VLOOKUP(B26,Data!$B$5:$M$439,12,FALSE))</f>
        <v>Indonesia</v>
      </c>
      <c r="K26" s="807" t="s">
        <v>1129</v>
      </c>
      <c r="L26" s="808">
        <f>IF(D26="","",VLOOKUP(B26,Data!$B$5:$E$439,4,FALSE)*D26)</f>
        <v>1524</v>
      </c>
      <c r="M26" s="809">
        <f>IF(D26="","",VLOOKUP(B26,Data!$B$5:$F$439,5,FALSE)*D26)</f>
        <v>1374</v>
      </c>
      <c r="N26" s="804"/>
      <c r="O26" s="810"/>
      <c r="P26" s="811"/>
      <c r="Q26" s="812"/>
      <c r="R26" s="812"/>
      <c r="S26" s="811"/>
      <c r="T26" s="811"/>
      <c r="U26" s="811"/>
      <c r="V26" s="813">
        <f>IF(D26="","",VLOOKUP(B26,Data!$B$5:$J$439,9,FALSE)*D26)</f>
        <v>8.9039999999999999</v>
      </c>
      <c r="W26" s="813">
        <f>IF(D26="","",VLOOKUP(B26,Data!$B$5:$J$439,9,FALSE)*D26)</f>
        <v>8.9039999999999999</v>
      </c>
      <c r="X26" s="916"/>
      <c r="Y26" s="916"/>
      <c r="Z26" s="916"/>
      <c r="AA26" s="916"/>
    </row>
    <row r="27" spans="1:35" s="814" customFormat="1" ht="20" customHeight="1">
      <c r="A27" s="920"/>
      <c r="B27" s="906" t="s">
        <v>1124</v>
      </c>
      <c r="C27" s="800" t="str">
        <f>IF(D27="","",VLOOKUP(B27,Data!$B$5:$L$439,2,FALSE))</f>
        <v/>
      </c>
      <c r="D27" s="875"/>
      <c r="E27" s="947" t="str">
        <f>IF(D27="","",VLOOKUP(B27,Data!$B$5:$Q$439,16,FALSE))</f>
        <v/>
      </c>
      <c r="F27" s="924"/>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708"/>
      <c r="Y27" s="708"/>
      <c r="Z27" s="708"/>
      <c r="AA27" s="708"/>
      <c r="AF27" s="814">
        <v>210710</v>
      </c>
      <c r="AG27" s="814" t="s">
        <v>496</v>
      </c>
      <c r="AH27" s="814" t="s">
        <v>1136</v>
      </c>
      <c r="AI27" s="814">
        <v>1</v>
      </c>
    </row>
    <row r="28" spans="1:35" s="917" customFormat="1" ht="20" customHeight="1">
      <c r="A28" s="920">
        <v>8</v>
      </c>
      <c r="B28" s="878" t="s">
        <v>354</v>
      </c>
      <c r="C28" s="800" t="str">
        <f>IF(D28="","",VLOOKUP(B28,Data!$B$5:$L$439,2,FALSE))</f>
        <v>VFV5540</v>
      </c>
      <c r="D28" s="875">
        <v>2</v>
      </c>
      <c r="E28" s="947" t="str">
        <f>IF(D28="","",VLOOKUP(B28,Data!$B$5:$Q$439,16,FALSE))</f>
        <v>PC</v>
      </c>
      <c r="F28" s="924"/>
      <c r="G28" s="803">
        <f>IF(D28="","",VLOOKUP(B28,Data!$B$5:$L$439,11,FALSE))</f>
        <v>4274.5</v>
      </c>
      <c r="H28" s="804">
        <f t="shared" si="0"/>
        <v>8549</v>
      </c>
      <c r="I28" s="805" t="str">
        <f>IF(D28="","",VLOOKUP(B28,Data!$B$5:$D$439,3,FALSE))</f>
        <v>C/T</v>
      </c>
      <c r="J28" s="806" t="str">
        <f>IF(D28="","",VLOOKUP(B28,Data!$B$5:$M$439,12,FALSE))</f>
        <v>Indonesia</v>
      </c>
      <c r="K28" s="807" t="s">
        <v>1125</v>
      </c>
      <c r="L28" s="808">
        <f>IF(D28="","",VLOOKUP(B28,Data!$B$5:$E$439,4,FALSE)*D28)</f>
        <v>610</v>
      </c>
      <c r="M28" s="809">
        <f>IF(D28="","",VLOOKUP(B28,Data!$B$5:$F$439,5,FALSE)*D28)</f>
        <v>524</v>
      </c>
      <c r="N28" s="804"/>
      <c r="O28" s="810"/>
      <c r="P28" s="811"/>
      <c r="Q28" s="812"/>
      <c r="R28" s="812"/>
      <c r="S28" s="811"/>
      <c r="T28" s="811"/>
      <c r="U28" s="811"/>
      <c r="V28" s="813">
        <f>IF(D28="","",VLOOKUP(B28,Data!$B$5:$J$439,9,FALSE)*D28)</f>
        <v>3.0680000000000001</v>
      </c>
      <c r="W28" s="813">
        <f>IF(D28="","",VLOOKUP(B28,Data!$B$5:$J$439,9,FALSE)*D28)</f>
        <v>3.0680000000000001</v>
      </c>
      <c r="X28" s="916"/>
      <c r="Y28" s="916"/>
      <c r="Z28" s="916"/>
      <c r="AA28" s="916"/>
    </row>
    <row r="29" spans="1:35" s="917" customFormat="1" ht="20" customHeight="1">
      <c r="A29" s="920">
        <v>9</v>
      </c>
      <c r="B29" s="878" t="s">
        <v>398</v>
      </c>
      <c r="C29" s="800" t="str">
        <f>IF(D29="","",VLOOKUP(B29,Data!$B$5:$L$439,2,FALSE))</f>
        <v>VFV5580</v>
      </c>
      <c r="D29" s="875">
        <v>4</v>
      </c>
      <c r="E29" s="947" t="str">
        <f>IF(D29="","",VLOOKUP(B29,Data!$B$5:$Q$439,16,FALSE))</f>
        <v>PC</v>
      </c>
      <c r="F29" s="957"/>
      <c r="G29" s="803">
        <f>IF(D29="","",VLOOKUP(B29,Data!$B$5:$L$439,11,FALSE))</f>
        <v>4347.66</v>
      </c>
      <c r="H29" s="804">
        <f t="shared" si="0"/>
        <v>17390.64</v>
      </c>
      <c r="I29" s="805" t="str">
        <f>IF(D29="","",VLOOKUP(B29,Data!$B$5:$D$439,3,FALSE))</f>
        <v>C/T</v>
      </c>
      <c r="J29" s="806" t="str">
        <f>IF(D29="","",VLOOKUP(B29,Data!$B$5:$M$439,12,FALSE))</f>
        <v>Indonesia</v>
      </c>
      <c r="K29" s="807" t="s">
        <v>1125</v>
      </c>
      <c r="L29" s="808">
        <f>IF(D29="","",VLOOKUP(B29,Data!$B$5:$E$439,4,FALSE)*D29)</f>
        <v>1272</v>
      </c>
      <c r="M29" s="809">
        <f>IF(D29="","",VLOOKUP(B29,Data!$B$5:$F$439,5,FALSE)*D29)</f>
        <v>1128</v>
      </c>
      <c r="N29" s="804"/>
      <c r="O29" s="810"/>
      <c r="P29" s="811"/>
      <c r="Q29" s="812"/>
      <c r="R29" s="812"/>
      <c r="S29" s="811"/>
      <c r="T29" s="811"/>
      <c r="U29" s="811"/>
      <c r="V29" s="813">
        <f>IF(D29="","",VLOOKUP(B29,Data!$B$5:$J$439,9,FALSE)*D29)</f>
        <v>7.2240000000000002</v>
      </c>
      <c r="W29" s="813">
        <f>IF(D29="","",VLOOKUP(B29,Data!$B$5:$J$439,9,FALSE)*D29)</f>
        <v>7.2240000000000002</v>
      </c>
      <c r="X29" s="916"/>
      <c r="Y29" s="916"/>
      <c r="Z29" s="916"/>
      <c r="AA29" s="916"/>
    </row>
    <row r="30" spans="1:35" s="917" customFormat="1" ht="20" customHeight="1">
      <c r="A30" s="920"/>
      <c r="B30" s="878"/>
      <c r="C30" s="800" t="str">
        <f>IF(D30="","",VLOOKUP(B30,Data!$B$5:$L$439,2,FALSE))</f>
        <v/>
      </c>
      <c r="D30" s="875"/>
      <c r="E30" s="947" t="str">
        <f>IF(D30="","",VLOOKUP(B30,Data!$B$5:$Q$439,16,FALSE))</f>
        <v/>
      </c>
      <c r="F30" s="957"/>
      <c r="G30" s="803" t="str">
        <f>IF(D30="","",VLOOKUP(B30,Data!$B$5:$L$439,11,FALSE))</f>
        <v/>
      </c>
      <c r="H30" s="804" t="str">
        <f t="shared" si="0"/>
        <v>-</v>
      </c>
      <c r="I30" s="805" t="str">
        <f>IF(D30="","",VLOOKUP(B30,Data!$B$5:$D$439,3,FALSE))</f>
        <v/>
      </c>
      <c r="J30" s="806" t="str">
        <f>IF(D30="","",VLOOKUP(B30,Data!$B$5:$M$439,12,FALSE))</f>
        <v/>
      </c>
      <c r="K30" s="807"/>
      <c r="L30" s="808" t="str">
        <f>IF(D30="","",VLOOKUP(B30,Data!$B$5:$E$439,4,FALSE)*D30)</f>
        <v/>
      </c>
      <c r="M30" s="809" t="str">
        <f>IF(D30="","",VLOOKUP(B30,Data!$B$5:$F$439,5,FALSE)*D30)</f>
        <v/>
      </c>
      <c r="N30" s="804"/>
      <c r="O30" s="810"/>
      <c r="P30" s="811"/>
      <c r="Q30" s="812"/>
      <c r="R30" s="812"/>
      <c r="S30" s="811"/>
      <c r="T30" s="811"/>
      <c r="U30" s="811"/>
      <c r="V30" s="813" t="str">
        <f>IF(D30="","",VLOOKUP(B30,Data!$B$5:$J$439,9,FALSE)*D30)</f>
        <v/>
      </c>
      <c r="W30" s="813" t="str">
        <f>IF(D30="","",VLOOKUP(B30,Data!$B$5:$J$439,9,FALSE)*D30)</f>
        <v/>
      </c>
      <c r="X30" s="916"/>
      <c r="Y30" s="916"/>
      <c r="Z30" s="916"/>
      <c r="AA30" s="916"/>
    </row>
    <row r="31" spans="1:35" s="814" customFormat="1" ht="23" customHeight="1">
      <c r="A31" s="909"/>
      <c r="B31" s="878"/>
      <c r="C31" s="809"/>
      <c r="D31" s="875"/>
      <c r="E31" s="946" t="str">
        <f>IF(D31="","",VLOOKUP(B31,Data!$B$5:$Q$439,16,FALSE))</f>
        <v/>
      </c>
      <c r="F31" s="889"/>
      <c r="G31" s="821"/>
      <c r="H31" s="821"/>
      <c r="I31" s="821"/>
      <c r="J31" s="820"/>
      <c r="K31" s="807"/>
      <c r="L31" s="821"/>
      <c r="M31" s="821"/>
      <c r="N31" s="821"/>
      <c r="O31" s="822"/>
      <c r="P31" s="823"/>
      <c r="Q31" s="824"/>
      <c r="R31" s="823"/>
      <c r="S31" s="823"/>
      <c r="T31" s="824"/>
      <c r="U31" s="825"/>
      <c r="V31" s="824"/>
      <c r="W31" s="826"/>
      <c r="Z31" s="708"/>
    </row>
    <row r="32" spans="1:35" s="814" customFormat="1" ht="22" customHeight="1">
      <c r="A32" s="798"/>
      <c r="B32" s="1066"/>
      <c r="C32" s="1067"/>
      <c r="D32" s="827">
        <f>SUM(D18:D30)</f>
        <v>80</v>
      </c>
      <c r="E32" s="827"/>
      <c r="F32" s="895"/>
      <c r="G32" s="896"/>
      <c r="H32" s="829">
        <f>SUM(H18:H31)</f>
        <v>203401.72999999998</v>
      </c>
      <c r="I32" s="897"/>
      <c r="J32" s="897"/>
      <c r="K32" s="897"/>
      <c r="L32" s="829">
        <f>SUM(L18:L31)</f>
        <v>21372</v>
      </c>
      <c r="M32" s="829">
        <f>SUM(M18:M31)</f>
        <v>19281</v>
      </c>
      <c r="N32" s="896"/>
      <c r="O32" s="896"/>
      <c r="P32" s="896">
        <f>SUM(P16:P31)</f>
        <v>0</v>
      </c>
      <c r="Q32" s="896"/>
      <c r="R32" s="896"/>
      <c r="S32" s="896"/>
      <c r="T32" s="896"/>
      <c r="U32" s="896"/>
      <c r="V32" s="896"/>
      <c r="W32" s="830">
        <f>SUM(W18:W31)</f>
        <v>120.40199999999999</v>
      </c>
      <c r="Z32" s="708"/>
    </row>
    <row r="33" spans="1:23" ht="20" customHeight="1">
      <c r="A33" s="798"/>
      <c r="B33" s="1068"/>
      <c r="C33" s="1069"/>
      <c r="D33" s="831"/>
      <c r="E33" s="887"/>
      <c r="F33" s="754"/>
      <c r="G33" s="832" t="s">
        <v>534</v>
      </c>
      <c r="H33" s="758"/>
      <c r="I33" s="833"/>
      <c r="J33" s="833"/>
      <c r="K33" s="833"/>
      <c r="L33" s="834"/>
      <c r="M33" s="758"/>
      <c r="N33" s="756"/>
      <c r="O33" s="755"/>
      <c r="P33" s="755"/>
      <c r="Q33" s="755"/>
      <c r="R33" s="755"/>
      <c r="S33" s="755"/>
      <c r="T33" s="755"/>
      <c r="U33" s="756"/>
      <c r="V33" s="756"/>
      <c r="W33" s="760"/>
    </row>
    <row r="34" spans="1:23" ht="13">
      <c r="A34" s="721" t="s">
        <v>527</v>
      </c>
      <c r="B34" s="722"/>
      <c r="C34" s="835"/>
      <c r="D34" s="836" t="s">
        <v>82</v>
      </c>
      <c r="E34" s="836"/>
      <c r="F34" s="744"/>
      <c r="G34" s="725" t="s">
        <v>83</v>
      </c>
      <c r="H34" s="837"/>
      <c r="I34" s="772" t="s">
        <v>84</v>
      </c>
      <c r="J34" s="838"/>
      <c r="K34" s="743" t="s">
        <v>85</v>
      </c>
      <c r="L34" s="743"/>
      <c r="M34" s="1070" t="s">
        <v>86</v>
      </c>
      <c r="N34" s="1071"/>
      <c r="O34" s="1071"/>
      <c r="P34" s="1071"/>
      <c r="Q34" s="1071"/>
      <c r="R34" s="1071"/>
      <c r="S34" s="1071"/>
      <c r="T34" s="1071"/>
      <c r="U34" s="1071"/>
      <c r="V34" s="1071"/>
      <c r="W34" s="1072"/>
    </row>
    <row r="35" spans="1:23" ht="13">
      <c r="A35" s="731" t="s">
        <v>528</v>
      </c>
      <c r="C35" s="839"/>
      <c r="D35" s="709" t="s">
        <v>88</v>
      </c>
      <c r="G35" s="1073"/>
      <c r="H35" s="1074"/>
      <c r="I35" s="731" t="s">
        <v>89</v>
      </c>
      <c r="J35" s="840"/>
      <c r="K35" s="746" t="s">
        <v>90</v>
      </c>
      <c r="L35" s="746"/>
      <c r="M35" s="741"/>
      <c r="W35" s="747"/>
    </row>
    <row r="36" spans="1:23">
      <c r="A36" s="731" t="s">
        <v>529</v>
      </c>
      <c r="C36" s="732"/>
      <c r="G36" s="1073"/>
      <c r="H36" s="1074"/>
      <c r="I36" s="731"/>
      <c r="J36" s="840"/>
      <c r="K36" s="746" t="s">
        <v>94</v>
      </c>
      <c r="L36" s="746"/>
      <c r="M36" s="741"/>
      <c r="W36" s="747"/>
    </row>
    <row r="37" spans="1:23">
      <c r="A37" s="754"/>
      <c r="B37" s="755"/>
      <c r="C37" s="841"/>
      <c r="D37" s="709" t="s">
        <v>95</v>
      </c>
      <c r="G37" s="842"/>
      <c r="H37" s="843"/>
      <c r="I37" s="731" t="s">
        <v>96</v>
      </c>
      <c r="J37" s="840"/>
      <c r="K37" s="746"/>
      <c r="L37" s="746"/>
      <c r="M37" s="741"/>
      <c r="W37" s="747"/>
    </row>
    <row r="38" spans="1:23" ht="13">
      <c r="A38" s="721" t="s">
        <v>97</v>
      </c>
      <c r="B38" s="744"/>
      <c r="C38" s="723"/>
      <c r="D38" s="709" t="s">
        <v>98</v>
      </c>
      <c r="G38" s="844" t="s">
        <v>99</v>
      </c>
      <c r="H38" s="845"/>
      <c r="I38" s="731" t="s">
        <v>89</v>
      </c>
      <c r="J38" s="840"/>
      <c r="K38" s="746" t="s">
        <v>100</v>
      </c>
      <c r="L38" s="746"/>
      <c r="M38" s="741"/>
      <c r="W38" s="747"/>
    </row>
    <row r="39" spans="1:23" ht="13">
      <c r="A39" s="731" t="s">
        <v>552</v>
      </c>
      <c r="C39" s="732"/>
      <c r="D39" s="709" t="s">
        <v>101</v>
      </c>
      <c r="G39" s="846"/>
      <c r="H39" s="847"/>
      <c r="I39" s="731" t="s">
        <v>102</v>
      </c>
      <c r="J39" s="840"/>
      <c r="K39" s="746" t="s">
        <v>530</v>
      </c>
      <c r="L39" s="746"/>
      <c r="M39" s="1075" t="s">
        <v>104</v>
      </c>
      <c r="N39" s="1076"/>
      <c r="O39" s="1076"/>
      <c r="P39" s="1076"/>
      <c r="Q39" s="1076"/>
      <c r="R39" s="1076"/>
      <c r="S39" s="1076"/>
      <c r="T39" s="1076"/>
      <c r="U39" s="1076"/>
      <c r="V39" s="1076"/>
      <c r="W39" s="1077"/>
    </row>
    <row r="40" spans="1:23">
      <c r="A40" s="754"/>
      <c r="B40" s="755"/>
      <c r="C40" s="756"/>
      <c r="D40" s="848"/>
      <c r="E40" s="848"/>
      <c r="F40" s="755"/>
      <c r="G40" s="1046" t="s">
        <v>1156</v>
      </c>
      <c r="H40" s="1047"/>
      <c r="I40" s="1046" t="s">
        <v>1155</v>
      </c>
      <c r="J40" s="1047"/>
      <c r="K40" s="759" t="s">
        <v>105</v>
      </c>
      <c r="L40" s="759"/>
      <c r="M40" s="1062" t="s">
        <v>106</v>
      </c>
      <c r="N40" s="1063"/>
      <c r="O40" s="1063"/>
      <c r="P40" s="1063"/>
      <c r="Q40" s="1063"/>
      <c r="R40" s="1063"/>
      <c r="S40" s="1063"/>
      <c r="T40" s="1063"/>
      <c r="U40" s="1063"/>
      <c r="V40" s="1063"/>
      <c r="W40" s="1064"/>
    </row>
    <row r="46" spans="1:23" ht="23.25" customHeight="1">
      <c r="A46" s="849" t="s">
        <v>947</v>
      </c>
      <c r="B46" s="710"/>
      <c r="C46" s="849" t="s">
        <v>603</v>
      </c>
      <c r="D46" s="708"/>
      <c r="E46" s="708"/>
      <c r="G46" s="849" t="s">
        <v>941</v>
      </c>
      <c r="I46" s="849" t="s">
        <v>603</v>
      </c>
    </row>
    <row r="47" spans="1:23" ht="20">
      <c r="A47" s="849" t="s">
        <v>948</v>
      </c>
      <c r="B47" s="710"/>
      <c r="C47" s="849" t="s">
        <v>952</v>
      </c>
      <c r="D47" s="708"/>
      <c r="E47" s="708"/>
      <c r="G47" s="849" t="s">
        <v>942</v>
      </c>
      <c r="I47" s="849" t="s">
        <v>952</v>
      </c>
    </row>
    <row r="48" spans="1:23" ht="20">
      <c r="A48" s="849" t="s">
        <v>949</v>
      </c>
      <c r="B48" s="710"/>
      <c r="C48" s="849" t="s">
        <v>952</v>
      </c>
      <c r="D48" s="708"/>
      <c r="E48" s="708"/>
      <c r="G48" s="849" t="s">
        <v>943</v>
      </c>
      <c r="I48" s="849" t="s">
        <v>603</v>
      </c>
    </row>
    <row r="49" spans="1:9" ht="17.75" customHeight="1">
      <c r="A49" s="849" t="s">
        <v>950</v>
      </c>
      <c r="B49" s="710"/>
      <c r="C49" s="849" t="s">
        <v>603</v>
      </c>
      <c r="D49" s="708"/>
      <c r="E49" s="708"/>
      <c r="G49" s="849" t="s">
        <v>944</v>
      </c>
      <c r="I49" s="849" t="s">
        <v>603</v>
      </c>
    </row>
    <row r="50" spans="1:9" ht="17.75" customHeight="1">
      <c r="A50" s="849" t="s">
        <v>951</v>
      </c>
      <c r="B50" s="710"/>
      <c r="C50" s="849" t="s">
        <v>603</v>
      </c>
      <c r="D50" s="708"/>
      <c r="E50" s="708"/>
      <c r="G50" s="849" t="s">
        <v>946</v>
      </c>
      <c r="I50" s="849" t="s">
        <v>603</v>
      </c>
    </row>
    <row r="51" spans="1:9" ht="17.75" customHeight="1">
      <c r="G51" s="849" t="s">
        <v>945</v>
      </c>
      <c r="I51" s="849" t="s">
        <v>603</v>
      </c>
    </row>
    <row r="52" spans="1:9" ht="17.75" customHeight="1"/>
    <row r="53" spans="1:9" ht="17.75" customHeight="1"/>
  </sheetData>
  <mergeCells count="10">
    <mergeCell ref="B32:C33"/>
    <mergeCell ref="M34:W34"/>
    <mergeCell ref="G35:H35"/>
    <mergeCell ref="G36:H36"/>
    <mergeCell ref="M39:W39"/>
    <mergeCell ref="G40:H40"/>
    <mergeCell ref="I40:J40"/>
    <mergeCell ref="M40:W40"/>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66D01-D83C-4E3A-8737-400768ED0513}">
  <sheetPr>
    <pageSetUpPr fitToPage="1"/>
  </sheetPr>
  <dimension ref="A1:AI60"/>
  <sheetViews>
    <sheetView topLeftCell="A23" zoomScale="85" zoomScaleNormal="85" zoomScaleSheetLayoutView="115" workbookViewId="0">
      <selection activeCell="F29" sqref="F29"/>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62"/>
      <c r="J10" s="963"/>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1090</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v>1</v>
      </c>
      <c r="B19" s="878" t="s">
        <v>933</v>
      </c>
      <c r="C19" s="800" t="str">
        <f>IF(D19="","",VLOOKUP(B19,Data!$B$5:$L$439,2,FALSE))</f>
        <v>VEH3640</v>
      </c>
      <c r="D19" s="875">
        <v>16</v>
      </c>
      <c r="E19" s="947" t="str">
        <f>IF(D19="","",VLOOKUP(B19,Data!$B$5:$Q$439,16,FALSE))</f>
        <v>PC</v>
      </c>
      <c r="F19" s="924" t="s">
        <v>999</v>
      </c>
      <c r="G19" s="803">
        <f>IF(D19="","",VLOOKUP(B19,Data!$B$5:$L$439,11,FALSE))</f>
        <v>2539.81</v>
      </c>
      <c r="H19" s="804">
        <f t="shared" si="0"/>
        <v>40636.959999999999</v>
      </c>
      <c r="I19" s="805" t="str">
        <f>IF(D19="","",VLOOKUP(B19,Data!$B$5:$D$439,3,FALSE))</f>
        <v>C/T</v>
      </c>
      <c r="J19" s="806" t="str">
        <f>IF(D19="","",VLOOKUP(B19,Data!$B$5:$M$439,12,FALSE))</f>
        <v>Indonesia</v>
      </c>
      <c r="K19" s="807" t="s">
        <v>1091</v>
      </c>
      <c r="L19" s="808">
        <f>IF(D19="","",VLOOKUP(B19,Data!$B$5:$E$439,4,FALSE)*D19)</f>
        <v>4272</v>
      </c>
      <c r="M19" s="809">
        <f>IF(D19="","",VLOOKUP(B19,Data!$B$5:$F$439,5,FALSE)*D19)</f>
        <v>3872</v>
      </c>
      <c r="N19" s="804"/>
      <c r="O19" s="810"/>
      <c r="P19" s="811"/>
      <c r="Q19" s="812"/>
      <c r="R19" s="812"/>
      <c r="S19" s="811"/>
      <c r="T19" s="811"/>
      <c r="U19" s="811"/>
      <c r="V19" s="813">
        <f>IF(D19="","",VLOOKUP(B19,Data!$B$5:$J$439,9,FALSE)*D19)</f>
        <v>23.808</v>
      </c>
      <c r="W19" s="813">
        <f>IF(D19="","",VLOOKUP(B19,Data!$B$5:$J$439,9,FALSE)*D19)</f>
        <v>23.808</v>
      </c>
      <c r="X19" s="916"/>
      <c r="Y19" s="708"/>
      <c r="Z19" s="708"/>
      <c r="AA19" s="916"/>
    </row>
    <row r="20" spans="1:35" s="814" customFormat="1" ht="20" customHeight="1">
      <c r="A20" s="920"/>
      <c r="B20" s="906" t="s">
        <v>1148</v>
      </c>
      <c r="C20" s="800" t="str">
        <f>IF(D20="","",VLOOKUP(B20,Data!$B$5:$L$439,2,FALSE))</f>
        <v/>
      </c>
      <c r="D20" s="875"/>
      <c r="E20" s="947" t="str">
        <f>IF(D20="","",VLOOKUP(B20,Data!$B$5:$Q$439,16,FALSE))</f>
        <v/>
      </c>
      <c r="F20" s="924"/>
      <c r="G20" s="803" t="str">
        <f>IF(D20="","",VLOOKUP(B20,Data!$B$5:$L$439,11,FALSE))</f>
        <v/>
      </c>
      <c r="H20" s="804" t="str">
        <f t="shared" si="0"/>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708"/>
      <c r="Y20" s="708"/>
      <c r="Z20" s="708"/>
      <c r="AA20" s="708"/>
      <c r="AF20" s="814">
        <v>210710</v>
      </c>
      <c r="AG20" s="814" t="s">
        <v>496</v>
      </c>
      <c r="AH20" s="814" t="s">
        <v>1136</v>
      </c>
      <c r="AI20" s="814">
        <v>1</v>
      </c>
    </row>
    <row r="21" spans="1:35" s="917" customFormat="1" ht="20" customHeight="1">
      <c r="A21" s="920">
        <v>2</v>
      </c>
      <c r="B21" s="878" t="s">
        <v>660</v>
      </c>
      <c r="C21" s="800" t="str">
        <f>IF(D21="","",VLOOKUP(B21,Data!$B$5:$L$439,2,FALSE))</f>
        <v>VAN1280</v>
      </c>
      <c r="D21" s="910">
        <v>56</v>
      </c>
      <c r="E21" s="947" t="str">
        <f>IF(D21="","",VLOOKUP(B21,Data!$B$5:$Q$439,16,FALSE))</f>
        <v>PC</v>
      </c>
      <c r="F21" s="924" t="s">
        <v>1011</v>
      </c>
      <c r="G21" s="803">
        <f>IF(D21="","",VLOOKUP(B21,Data!$B$5:$L$439,11,FALSE))</f>
        <v>2162.66</v>
      </c>
      <c r="H21" s="804">
        <f t="shared" si="0"/>
        <v>121108.95999999999</v>
      </c>
      <c r="I21" s="805" t="str">
        <f>IF(D21="","",VLOOKUP(B21,Data!$B$5:$D$439,3,FALSE))</f>
        <v>C/T</v>
      </c>
      <c r="J21" s="806" t="str">
        <f>IF(D21="","",VLOOKUP(B21,Data!$B$5:$M$439,12,FALSE))</f>
        <v>Indonesia</v>
      </c>
      <c r="K21" s="807" t="s">
        <v>1129</v>
      </c>
      <c r="L21" s="808">
        <f>IF(D21="","",VLOOKUP(B21,Data!$B$5:$E$439,4,FALSE)*D21)</f>
        <v>14672</v>
      </c>
      <c r="M21" s="809">
        <f>IF(D21="","",VLOOKUP(B21,Data!$B$5:$F$439,5,FALSE)*D21)</f>
        <v>13272</v>
      </c>
      <c r="N21" s="804"/>
      <c r="O21" s="810"/>
      <c r="P21" s="811"/>
      <c r="Q21" s="812"/>
      <c r="R21" s="812"/>
      <c r="S21" s="811"/>
      <c r="T21" s="811"/>
      <c r="U21" s="811"/>
      <c r="V21" s="813">
        <f>IF(D21="","",VLOOKUP(B21,Data!$B$5:$J$439,9,FALSE)*D21)</f>
        <v>83.328000000000003</v>
      </c>
      <c r="W21" s="813">
        <f>IF(D21="","",VLOOKUP(B21,Data!$B$5:$J$439,9,FALSE)*D21)</f>
        <v>83.328000000000003</v>
      </c>
      <c r="X21" s="916"/>
      <c r="Y21" s="708"/>
      <c r="Z21" s="708"/>
      <c r="AA21" s="916"/>
      <c r="AF21" s="917">
        <v>211713</v>
      </c>
      <c r="AG21" s="917" t="s">
        <v>663</v>
      </c>
      <c r="AH21" s="917" t="s">
        <v>660</v>
      </c>
      <c r="AI21" s="917">
        <v>218</v>
      </c>
    </row>
    <row r="22" spans="1:35" s="917" customFormat="1" ht="20" customHeight="1">
      <c r="A22" s="920">
        <v>3</v>
      </c>
      <c r="B22" s="878" t="s">
        <v>661</v>
      </c>
      <c r="C22" s="800" t="str">
        <f>IF(D22="","",VLOOKUP(B22,Data!$B$5:$L$439,2,FALSE))</f>
        <v>VAN1290</v>
      </c>
      <c r="D22" s="875">
        <v>65</v>
      </c>
      <c r="E22" s="947" t="str">
        <f>IF(D22="","",VLOOKUP(B22,Data!$B$5:$Q$439,16,FALSE))</f>
        <v>PC</v>
      </c>
      <c r="F22" s="924"/>
      <c r="G22" s="803">
        <f>IF(D22="","",VLOOKUP(B22,Data!$B$5:$L$439,11,FALSE))</f>
        <v>2162.66</v>
      </c>
      <c r="H22" s="804">
        <f t="shared" si="0"/>
        <v>140572.9</v>
      </c>
      <c r="I22" s="805" t="str">
        <f>IF(D22="","",VLOOKUP(B22,Data!$B$5:$D$439,3,FALSE))</f>
        <v>C/T</v>
      </c>
      <c r="J22" s="806" t="str">
        <f>IF(D22="","",VLOOKUP(B22,Data!$B$5:$M$439,12,FALSE))</f>
        <v>Indonesia</v>
      </c>
      <c r="K22" s="807" t="s">
        <v>1129</v>
      </c>
      <c r="L22" s="808">
        <f>IF(D22="","",VLOOKUP(B22,Data!$B$5:$E$439,4,FALSE)*D22)</f>
        <v>17030</v>
      </c>
      <c r="M22" s="809">
        <f>IF(D22="","",VLOOKUP(B22,Data!$B$5:$F$439,5,FALSE)*D22)</f>
        <v>15405</v>
      </c>
      <c r="N22" s="804"/>
      <c r="O22" s="810"/>
      <c r="P22" s="811"/>
      <c r="Q22" s="812"/>
      <c r="R22" s="812"/>
      <c r="S22" s="811"/>
      <c r="T22" s="811"/>
      <c r="U22" s="811"/>
      <c r="V22" s="813">
        <f>IF(D22="","",VLOOKUP(B22,Data!$B$5:$J$439,9,FALSE)*D22)</f>
        <v>96.72</v>
      </c>
      <c r="W22" s="813">
        <f>IF(D22="","",VLOOKUP(B22,Data!$B$5:$J$439,9,FALSE)*D22)</f>
        <v>96.72</v>
      </c>
      <c r="X22" s="916"/>
      <c r="Y22" s="916"/>
      <c r="Z22" s="916"/>
      <c r="AA22" s="916"/>
    </row>
    <row r="23" spans="1:35" s="917" customFormat="1" ht="20" customHeight="1">
      <c r="A23" s="920">
        <v>4</v>
      </c>
      <c r="B23" s="878" t="s">
        <v>747</v>
      </c>
      <c r="C23" s="800" t="str">
        <f>IF(D23="","",VLOOKUP(B23,Data!$B$5:$L$439,2,FALSE))</f>
        <v>VAR8140</v>
      </c>
      <c r="D23" s="875">
        <v>3</v>
      </c>
      <c r="E23" s="947" t="str">
        <f>IF(D23="","",VLOOKUP(B23,Data!$B$5:$Q$439,16,FALSE))</f>
        <v>PC</v>
      </c>
      <c r="F23" s="957" t="s">
        <v>1055</v>
      </c>
      <c r="G23" s="803">
        <f>IF(D23="","",VLOOKUP(B23,Data!$B$5:$L$439,11,FALSE))</f>
        <v>2209.64</v>
      </c>
      <c r="H23" s="804">
        <f t="shared" si="0"/>
        <v>6628.92</v>
      </c>
      <c r="I23" s="805" t="str">
        <f>IF(D23="","",VLOOKUP(B23,Data!$B$5:$D$439,3,FALSE))</f>
        <v>C/T</v>
      </c>
      <c r="J23" s="806" t="str">
        <f>IF(D23="","",VLOOKUP(B23,Data!$B$5:$M$439,12,FALSE))</f>
        <v>Indonesia</v>
      </c>
      <c r="K23" s="807" t="s">
        <v>1129</v>
      </c>
      <c r="L23" s="808">
        <f>IF(D23="","",VLOOKUP(B23,Data!$B$5:$E$439,4,FALSE)*D23)</f>
        <v>714</v>
      </c>
      <c r="M23" s="809">
        <f>IF(D23="","",VLOOKUP(B23,Data!$B$5:$F$439,5,FALSE)*D23)</f>
        <v>648</v>
      </c>
      <c r="N23" s="804"/>
      <c r="O23" s="810"/>
      <c r="P23" s="811"/>
      <c r="Q23" s="812"/>
      <c r="R23" s="812"/>
      <c r="S23" s="811"/>
      <c r="T23" s="811"/>
      <c r="U23" s="811"/>
      <c r="V23" s="813">
        <f>IF(D23="","",VLOOKUP(B23,Data!$B$5:$J$439,9,FALSE)*D23)</f>
        <v>3.9420000000000002</v>
      </c>
      <c r="W23" s="813">
        <f>IF(D23="","",VLOOKUP(B23,Data!$B$5:$J$439,9,FALSE)*D23)</f>
        <v>3.9420000000000002</v>
      </c>
      <c r="X23" s="916"/>
      <c r="Y23" s="916"/>
      <c r="Z23" s="916"/>
      <c r="AA23" s="916"/>
    </row>
    <row r="24" spans="1:35" s="917" customFormat="1" ht="20" customHeight="1">
      <c r="A24" s="920">
        <v>5</v>
      </c>
      <c r="B24" s="878" t="s">
        <v>748</v>
      </c>
      <c r="C24" s="800" t="str">
        <f>IF(D24="","",VLOOKUP(B24,Data!$B$5:$L$439,2,FALSE))</f>
        <v>VAR8150</v>
      </c>
      <c r="D24" s="875">
        <v>1</v>
      </c>
      <c r="E24" s="947" t="str">
        <f>IF(D24="","",VLOOKUP(B24,Data!$B$5:$Q$439,16,FALSE))</f>
        <v>PC</v>
      </c>
      <c r="F24" s="924"/>
      <c r="G24" s="803">
        <f>IF(D24="","",VLOOKUP(B24,Data!$B$5:$L$439,11,FALSE))</f>
        <v>2209.64</v>
      </c>
      <c r="H24" s="804">
        <f t="shared" si="0"/>
        <v>2209.64</v>
      </c>
      <c r="I24" s="805" t="str">
        <f>IF(D24="","",VLOOKUP(B24,Data!$B$5:$D$439,3,FALSE))</f>
        <v>C/T</v>
      </c>
      <c r="J24" s="806" t="str">
        <f>IF(D24="","",VLOOKUP(B24,Data!$B$5:$M$439,12,FALSE))</f>
        <v>Indonesia</v>
      </c>
      <c r="K24" s="807" t="s">
        <v>1129</v>
      </c>
      <c r="L24" s="808">
        <f>IF(D24="","",VLOOKUP(B24,Data!$B$5:$E$439,4,FALSE)*D24)</f>
        <v>238</v>
      </c>
      <c r="M24" s="809">
        <f>IF(D24="","",VLOOKUP(B24,Data!$B$5:$F$439,5,FALSE)*D24)</f>
        <v>216</v>
      </c>
      <c r="N24" s="804"/>
      <c r="O24" s="810"/>
      <c r="P24" s="811"/>
      <c r="Q24" s="812"/>
      <c r="R24" s="812"/>
      <c r="S24" s="811"/>
      <c r="T24" s="811"/>
      <c r="U24" s="811"/>
      <c r="V24" s="813">
        <f>IF(D24="","",VLOOKUP(B24,Data!$B$5:$J$439,9,FALSE)*D24)</f>
        <v>1.3140000000000001</v>
      </c>
      <c r="W24" s="813">
        <f>IF(D24="","",VLOOKUP(B24,Data!$B$5:$J$439,9,FALSE)*D24)</f>
        <v>1.3140000000000001</v>
      </c>
      <c r="X24" s="916"/>
      <c r="Y24" s="916"/>
      <c r="Z24" s="916"/>
      <c r="AA24" s="916"/>
    </row>
    <row r="25" spans="1:35" s="917" customFormat="1" ht="20" customHeight="1">
      <c r="A25" s="920">
        <v>6</v>
      </c>
      <c r="B25" s="878" t="s">
        <v>749</v>
      </c>
      <c r="C25" s="800" t="str">
        <f>IF(D25="","",VLOOKUP(B25,Data!$B$5:$L$439,2,FALSE))</f>
        <v>VAR8160</v>
      </c>
      <c r="D25" s="875">
        <v>6</v>
      </c>
      <c r="E25" s="947" t="str">
        <f>IF(D25="","",VLOOKUP(B25,Data!$B$5:$Q$439,16,FALSE))</f>
        <v>PC</v>
      </c>
      <c r="F25" s="924"/>
      <c r="G25" s="803">
        <f>IF(D25="","",VLOOKUP(B25,Data!$B$5:$L$439,11,FALSE))</f>
        <v>2438.41</v>
      </c>
      <c r="H25" s="804">
        <f t="shared" si="0"/>
        <v>14630.46</v>
      </c>
      <c r="I25" s="805" t="str">
        <f>IF(D25="","",VLOOKUP(B25,Data!$B$5:$D$439,3,FALSE))</f>
        <v>C/T</v>
      </c>
      <c r="J25" s="806" t="str">
        <f>IF(D25="","",VLOOKUP(B25,Data!$B$5:$M$439,12,FALSE))</f>
        <v>Indonesia</v>
      </c>
      <c r="K25" s="807" t="s">
        <v>1129</v>
      </c>
      <c r="L25" s="808">
        <f>IF(D25="","",VLOOKUP(B25,Data!$B$5:$E$439,4,FALSE)*D25)</f>
        <v>1524</v>
      </c>
      <c r="M25" s="809">
        <f>IF(D25="","",VLOOKUP(B25,Data!$B$5:$F$439,5,FALSE)*D25)</f>
        <v>1374</v>
      </c>
      <c r="N25" s="804"/>
      <c r="O25" s="810"/>
      <c r="P25" s="811"/>
      <c r="Q25" s="812"/>
      <c r="R25" s="812"/>
      <c r="S25" s="811"/>
      <c r="T25" s="811"/>
      <c r="U25" s="811"/>
      <c r="V25" s="813">
        <f>IF(D25="","",VLOOKUP(B25,Data!$B$5:$J$439,9,FALSE)*D25)</f>
        <v>8.9039999999999999</v>
      </c>
      <c r="W25" s="813">
        <f>IF(D25="","",VLOOKUP(B25,Data!$B$5:$J$439,9,FALSE)*D25)</f>
        <v>8.9039999999999999</v>
      </c>
      <c r="X25" s="916"/>
      <c r="Y25" s="916"/>
      <c r="Z25" s="916"/>
      <c r="AA25" s="916"/>
    </row>
    <row r="26" spans="1:35" s="917" customFormat="1" ht="20" customHeight="1">
      <c r="A26" s="920">
        <v>7</v>
      </c>
      <c r="B26" s="878" t="s">
        <v>750</v>
      </c>
      <c r="C26" s="800" t="str">
        <f>IF(D26="","",VLOOKUP(B26,Data!$B$5:$L$439,2,FALSE))</f>
        <v>VAR8170</v>
      </c>
      <c r="D26" s="875">
        <v>12</v>
      </c>
      <c r="E26" s="947" t="str">
        <f>IF(D26="","",VLOOKUP(B26,Data!$B$5:$Q$439,16,FALSE))</f>
        <v>PC</v>
      </c>
      <c r="F26" s="924"/>
      <c r="G26" s="803">
        <f>IF(D26="","",VLOOKUP(B26,Data!$B$5:$L$439,11,FALSE))</f>
        <v>2438.41</v>
      </c>
      <c r="H26" s="804">
        <f t="shared" si="0"/>
        <v>29260.92</v>
      </c>
      <c r="I26" s="805" t="str">
        <f>IF(D26="","",VLOOKUP(B26,Data!$B$5:$D$439,3,FALSE))</f>
        <v>C/T</v>
      </c>
      <c r="J26" s="806" t="str">
        <f>IF(D26="","",VLOOKUP(B26,Data!$B$5:$M$439,12,FALSE))</f>
        <v>Indonesia</v>
      </c>
      <c r="K26" s="807" t="s">
        <v>1129</v>
      </c>
      <c r="L26" s="808">
        <f>IF(D26="","",VLOOKUP(B26,Data!$B$5:$E$439,4,FALSE)*D26)</f>
        <v>3048</v>
      </c>
      <c r="M26" s="809">
        <f>IF(D26="","",VLOOKUP(B26,Data!$B$5:$F$439,5,FALSE)*D26)</f>
        <v>2748</v>
      </c>
      <c r="N26" s="804"/>
      <c r="O26" s="810"/>
      <c r="P26" s="811"/>
      <c r="Q26" s="812"/>
      <c r="R26" s="812"/>
      <c r="S26" s="811"/>
      <c r="T26" s="811"/>
      <c r="U26" s="811"/>
      <c r="V26" s="813">
        <f>IF(D26="","",VLOOKUP(B26,Data!$B$5:$J$439,9,FALSE)*D26)</f>
        <v>17.808</v>
      </c>
      <c r="W26" s="813">
        <f>IF(D26="","",VLOOKUP(B26,Data!$B$5:$J$439,9,FALSE)*D26)</f>
        <v>17.808</v>
      </c>
      <c r="X26" s="916"/>
      <c r="Y26" s="916"/>
      <c r="Z26" s="916"/>
      <c r="AA26" s="916"/>
    </row>
    <row r="27" spans="1:35" s="814" customFormat="1" ht="20" customHeight="1">
      <c r="A27" s="920"/>
      <c r="B27" s="906" t="s">
        <v>1124</v>
      </c>
      <c r="C27" s="800" t="str">
        <f>IF(D27="","",VLOOKUP(B27,Data!$B$5:$L$439,2,FALSE))</f>
        <v/>
      </c>
      <c r="D27" s="875"/>
      <c r="E27" s="947" t="str">
        <f>IF(D27="","",VLOOKUP(B27,Data!$B$5:$Q$439,16,FALSE))</f>
        <v/>
      </c>
      <c r="F27" s="924"/>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708"/>
      <c r="Y27" s="708"/>
      <c r="Z27" s="708"/>
      <c r="AA27" s="708"/>
      <c r="AF27" s="814">
        <v>210710</v>
      </c>
      <c r="AG27" s="814" t="s">
        <v>496</v>
      </c>
      <c r="AH27" s="814" t="s">
        <v>1136</v>
      </c>
      <c r="AI27" s="814">
        <v>1</v>
      </c>
    </row>
    <row r="28" spans="1:35" s="917" customFormat="1" ht="20" customHeight="1">
      <c r="A28" s="920">
        <v>8</v>
      </c>
      <c r="B28" s="878" t="s">
        <v>691</v>
      </c>
      <c r="C28" s="800" t="str">
        <f>IF(D28="","",VLOOKUP(B28,Data!$B$5:$L$439,2,FALSE))</f>
        <v>VFV5610</v>
      </c>
      <c r="D28" s="910">
        <v>2</v>
      </c>
      <c r="E28" s="947" t="str">
        <f>IF(D28="","",VLOOKUP(B28,Data!$B$5:$Q$439,16,FALSE))</f>
        <v>PC</v>
      </c>
      <c r="F28" s="957"/>
      <c r="G28" s="803">
        <f>IF(D28="","",VLOOKUP(B28,Data!$B$5:$L$439,11,FALSE))</f>
        <v>5716.48</v>
      </c>
      <c r="H28" s="804">
        <f t="shared" ref="H28:H36" si="1">IF(D28&gt;0,D28*G28,"-")</f>
        <v>11432.96</v>
      </c>
      <c r="I28" s="805" t="str">
        <f>IF(D28="","",VLOOKUP(B28,Data!$B$5:$D$439,3,FALSE))</f>
        <v>C/T</v>
      </c>
      <c r="J28" s="806" t="str">
        <f>IF(D28="","",VLOOKUP(B28,Data!$B$5:$M$439,12,FALSE))</f>
        <v>Indonesia</v>
      </c>
      <c r="K28" s="807" t="s">
        <v>1125</v>
      </c>
      <c r="L28" s="808">
        <f>IF(D28="","",VLOOKUP(B28,Data!$B$5:$E$439,4,FALSE)*D28)</f>
        <v>668</v>
      </c>
      <c r="M28" s="809">
        <f>IF(D28="","",VLOOKUP(B28,Data!$B$5:$F$439,5,FALSE)*D28)</f>
        <v>586</v>
      </c>
      <c r="N28" s="804"/>
      <c r="O28" s="810"/>
      <c r="P28" s="811"/>
      <c r="Q28" s="812"/>
      <c r="R28" s="812"/>
      <c r="S28" s="811"/>
      <c r="T28" s="811"/>
      <c r="U28" s="811"/>
      <c r="V28" s="813">
        <f>IF(D28="","",VLOOKUP(B28,Data!$B$5:$J$439,9,FALSE)*D28)</f>
        <v>3.6120000000000001</v>
      </c>
      <c r="W28" s="813">
        <f>IF(D28="","",VLOOKUP(B28,Data!$B$5:$J$439,9,FALSE)*D28)</f>
        <v>3.6120000000000001</v>
      </c>
      <c r="X28" s="916"/>
      <c r="Y28" s="916"/>
      <c r="Z28" s="916"/>
      <c r="AA28" s="916"/>
    </row>
    <row r="29" spans="1:35" s="917" customFormat="1" ht="20" customHeight="1">
      <c r="A29" s="920">
        <v>9</v>
      </c>
      <c r="B29" s="878" t="s">
        <v>231</v>
      </c>
      <c r="C29" s="800" t="str">
        <f>IF(D29="","",VLOOKUP(B29,Data!$B$5:$L$439,2,FALSE))</f>
        <v>VFV5620</v>
      </c>
      <c r="D29" s="875">
        <v>2</v>
      </c>
      <c r="E29" s="947" t="str">
        <f>IF(D29="","",VLOOKUP(B29,Data!$B$5:$Q$439,16,FALSE))</f>
        <v>PC</v>
      </c>
      <c r="F29" s="957"/>
      <c r="G29" s="803">
        <f>IF(D29="","",VLOOKUP(B29,Data!$B$5:$L$439,11,FALSE))</f>
        <v>5668.21</v>
      </c>
      <c r="H29" s="804">
        <f t="shared" si="1"/>
        <v>11336.42</v>
      </c>
      <c r="I29" s="805" t="str">
        <f>IF(D29="","",VLOOKUP(B29,Data!$B$5:$D$439,3,FALSE))</f>
        <v>C/T</v>
      </c>
      <c r="J29" s="806" t="str">
        <f>IF(D29="","",VLOOKUP(B29,Data!$B$5:$M$439,12,FALSE))</f>
        <v>Indonesia</v>
      </c>
      <c r="K29" s="807" t="s">
        <v>1125</v>
      </c>
      <c r="L29" s="808">
        <f>IF(D29="","",VLOOKUP(B29,Data!$B$5:$E$439,4,FALSE)*D29)</f>
        <v>668</v>
      </c>
      <c r="M29" s="809">
        <f>IF(D29="","",VLOOKUP(B29,Data!$B$5:$F$439,5,FALSE)*D29)</f>
        <v>586</v>
      </c>
      <c r="N29" s="804"/>
      <c r="O29" s="810"/>
      <c r="P29" s="811"/>
      <c r="Q29" s="812"/>
      <c r="R29" s="812"/>
      <c r="S29" s="811"/>
      <c r="T29" s="811"/>
      <c r="U29" s="811"/>
      <c r="V29" s="813">
        <f>IF(D29="","",VLOOKUP(B29,Data!$B$5:$J$439,9,FALSE)*D29)</f>
        <v>3.6120000000000001</v>
      </c>
      <c r="W29" s="813">
        <f>IF(D29="","",VLOOKUP(B29,Data!$B$5:$J$439,9,FALSE)*D29)</f>
        <v>3.6120000000000001</v>
      </c>
      <c r="X29" s="916"/>
      <c r="Y29" s="916"/>
      <c r="Z29" s="916"/>
      <c r="AA29" s="916"/>
    </row>
    <row r="30" spans="1:35" s="917" customFormat="1" ht="20" customHeight="1">
      <c r="A30" s="920">
        <v>10</v>
      </c>
      <c r="B30" s="878" t="s">
        <v>354</v>
      </c>
      <c r="C30" s="800" t="str">
        <f>IF(D30="","",VLOOKUP(B30,Data!$B$5:$L$439,2,FALSE))</f>
        <v>VFV5540</v>
      </c>
      <c r="D30" s="875">
        <v>4</v>
      </c>
      <c r="E30" s="947" t="str">
        <f>IF(D30="","",VLOOKUP(B30,Data!$B$5:$Q$439,16,FALSE))</f>
        <v>PC</v>
      </c>
      <c r="F30" s="957"/>
      <c r="G30" s="803">
        <f>IF(D30="","",VLOOKUP(B30,Data!$B$5:$L$439,11,FALSE))</f>
        <v>4274.5</v>
      </c>
      <c r="H30" s="804">
        <f t="shared" si="1"/>
        <v>17098</v>
      </c>
      <c r="I30" s="805" t="str">
        <f>IF(D30="","",VLOOKUP(B30,Data!$B$5:$D$439,3,FALSE))</f>
        <v>C/T</v>
      </c>
      <c r="J30" s="806" t="str">
        <f>IF(D30="","",VLOOKUP(B30,Data!$B$5:$M$439,12,FALSE))</f>
        <v>Indonesia</v>
      </c>
      <c r="K30" s="807" t="s">
        <v>1125</v>
      </c>
      <c r="L30" s="808">
        <f>IF(D30="","",VLOOKUP(B30,Data!$B$5:$E$439,4,FALSE)*D30)</f>
        <v>1220</v>
      </c>
      <c r="M30" s="809">
        <f>IF(D30="","",VLOOKUP(B30,Data!$B$5:$F$439,5,FALSE)*D30)</f>
        <v>1048</v>
      </c>
      <c r="N30" s="804"/>
      <c r="O30" s="810"/>
      <c r="P30" s="811"/>
      <c r="Q30" s="812"/>
      <c r="R30" s="812"/>
      <c r="S30" s="811"/>
      <c r="T30" s="811"/>
      <c r="U30" s="811"/>
      <c r="V30" s="813">
        <f>IF(D30="","",VLOOKUP(B30,Data!$B$5:$J$439,9,FALSE)*D30)</f>
        <v>6.1360000000000001</v>
      </c>
      <c r="W30" s="813">
        <f>IF(D30="","",VLOOKUP(B30,Data!$B$5:$J$439,9,FALSE)*D30)</f>
        <v>6.1360000000000001</v>
      </c>
      <c r="X30" s="916"/>
      <c r="Y30" s="916"/>
      <c r="Z30" s="916"/>
      <c r="AA30" s="916"/>
    </row>
    <row r="31" spans="1:35" s="917" customFormat="1" ht="20" customHeight="1">
      <c r="A31" s="920">
        <v>11</v>
      </c>
      <c r="B31" s="878" t="s">
        <v>358</v>
      </c>
      <c r="C31" s="800" t="str">
        <f>IF(D31="","",VLOOKUP(B31,Data!$B$5:$L$439,2,FALSE))</f>
        <v>VFV5550</v>
      </c>
      <c r="D31" s="875">
        <v>2</v>
      </c>
      <c r="E31" s="947" t="str">
        <f>IF(D31="","",VLOOKUP(B31,Data!$B$5:$Q$439,16,FALSE))</f>
        <v>PC</v>
      </c>
      <c r="F31" s="957"/>
      <c r="G31" s="803">
        <f>IF(D31="","",VLOOKUP(B31,Data!$B$5:$L$439,11,FALSE))</f>
        <v>4274.57</v>
      </c>
      <c r="H31" s="804">
        <f t="shared" si="1"/>
        <v>8549.14</v>
      </c>
      <c r="I31" s="805" t="str">
        <f>IF(D31="","",VLOOKUP(B31,Data!$B$5:$D$439,3,FALSE))</f>
        <v>C/T</v>
      </c>
      <c r="J31" s="806" t="str">
        <f>IF(D31="","",VLOOKUP(B31,Data!$B$5:$M$439,12,FALSE))</f>
        <v>Indonesia</v>
      </c>
      <c r="K31" s="807" t="s">
        <v>1125</v>
      </c>
      <c r="L31" s="808">
        <f>IF(D31="","",VLOOKUP(B31,Data!$B$5:$E$439,4,FALSE)*D31)</f>
        <v>610</v>
      </c>
      <c r="M31" s="809">
        <f>IF(D31="","",VLOOKUP(B31,Data!$B$5:$F$439,5,FALSE)*D31)</f>
        <v>524</v>
      </c>
      <c r="N31" s="804"/>
      <c r="O31" s="810"/>
      <c r="P31" s="811"/>
      <c r="Q31" s="812"/>
      <c r="R31" s="812"/>
      <c r="S31" s="811"/>
      <c r="T31" s="811"/>
      <c r="U31" s="811"/>
      <c r="V31" s="813">
        <f>IF(D31="","",VLOOKUP(B31,Data!$B$5:$J$439,9,FALSE)*D31)</f>
        <v>3.0680000000000001</v>
      </c>
      <c r="W31" s="813">
        <f>IF(D31="","",VLOOKUP(B31,Data!$B$5:$J$439,9,FALSE)*D31)</f>
        <v>3.0680000000000001</v>
      </c>
      <c r="X31" s="916"/>
      <c r="Y31" s="916"/>
      <c r="Z31" s="916"/>
      <c r="AA31" s="916"/>
    </row>
    <row r="32" spans="1:35" s="917" customFormat="1" ht="20" customHeight="1">
      <c r="A32" s="920">
        <v>12</v>
      </c>
      <c r="B32" s="878" t="s">
        <v>387</v>
      </c>
      <c r="C32" s="800" t="str">
        <f>IF(D32="","",VLOOKUP(B32,Data!$B$5:$L$439,2,FALSE))</f>
        <v>VFV5560</v>
      </c>
      <c r="D32" s="875">
        <v>23</v>
      </c>
      <c r="E32" s="947" t="str">
        <f>IF(D32="","",VLOOKUP(B32,Data!$B$5:$Q$439,16,FALSE))</f>
        <v>PC</v>
      </c>
      <c r="F32" s="957"/>
      <c r="G32" s="803">
        <f>IF(D32="","",VLOOKUP(B32,Data!$B$5:$L$439,11,FALSE))</f>
        <v>4224.12</v>
      </c>
      <c r="H32" s="804">
        <f t="shared" si="1"/>
        <v>97154.76</v>
      </c>
      <c r="I32" s="805" t="str">
        <f>IF(D32="","",VLOOKUP(B32,Data!$B$5:$D$439,3,FALSE))</f>
        <v>C/T</v>
      </c>
      <c r="J32" s="806" t="str">
        <f>IF(D32="","",VLOOKUP(B32,Data!$B$5:$M$439,12,FALSE))</f>
        <v>Indonesia</v>
      </c>
      <c r="K32" s="807" t="s">
        <v>1125</v>
      </c>
      <c r="L32" s="808">
        <f>IF(D32="","",VLOOKUP(B32,Data!$B$5:$E$439,4,FALSE)*D32)</f>
        <v>6808</v>
      </c>
      <c r="M32" s="809">
        <f>IF(D32="","",VLOOKUP(B32,Data!$B$5:$F$439,5,FALSE)*D32)</f>
        <v>5980</v>
      </c>
      <c r="N32" s="804"/>
      <c r="O32" s="810"/>
      <c r="P32" s="811"/>
      <c r="Q32" s="812"/>
      <c r="R32" s="812"/>
      <c r="S32" s="811"/>
      <c r="T32" s="811"/>
      <c r="U32" s="811"/>
      <c r="V32" s="813">
        <f>IF(D32="","",VLOOKUP(B32,Data!$B$5:$J$439,9,FALSE)*D32)</f>
        <v>35.282000000000004</v>
      </c>
      <c r="W32" s="813">
        <f>IF(D32="","",VLOOKUP(B32,Data!$B$5:$J$439,9,FALSE)*D32)</f>
        <v>35.282000000000004</v>
      </c>
      <c r="X32" s="916"/>
      <c r="Y32" s="916"/>
      <c r="Z32" s="916"/>
      <c r="AA32" s="916"/>
    </row>
    <row r="33" spans="1:27" s="917" customFormat="1" ht="20" customHeight="1">
      <c r="A33" s="920">
        <v>13</v>
      </c>
      <c r="B33" s="878" t="s">
        <v>389</v>
      </c>
      <c r="C33" s="800" t="str">
        <f>IF(D33="","",VLOOKUP(B33,Data!$B$5:$L$439,2,FALSE))</f>
        <v>VFV5570</v>
      </c>
      <c r="D33" s="875">
        <v>5</v>
      </c>
      <c r="E33" s="947" t="str">
        <f>IF(D33="","",VLOOKUP(B33,Data!$B$5:$Q$439,16,FALSE))</f>
        <v>PC</v>
      </c>
      <c r="F33" s="957"/>
      <c r="G33" s="803">
        <f>IF(D33="","",VLOOKUP(B33,Data!$B$5:$L$439,11,FALSE))</f>
        <v>4224.12</v>
      </c>
      <c r="H33" s="804">
        <f t="shared" si="1"/>
        <v>21120.6</v>
      </c>
      <c r="I33" s="805" t="str">
        <f>IF(D33="","",VLOOKUP(B33,Data!$B$5:$D$439,3,FALSE))</f>
        <v>C/T</v>
      </c>
      <c r="J33" s="806" t="str">
        <f>IF(D33="","",VLOOKUP(B33,Data!$B$5:$M$439,12,FALSE))</f>
        <v>Indonesia</v>
      </c>
      <c r="K33" s="807" t="s">
        <v>1125</v>
      </c>
      <c r="L33" s="808">
        <f>IF(D33="","",VLOOKUP(B33,Data!$B$5:$E$439,4,FALSE)*D33)</f>
        <v>1480</v>
      </c>
      <c r="M33" s="809">
        <f>IF(D33="","",VLOOKUP(B33,Data!$B$5:$F$439,5,FALSE)*D33)</f>
        <v>1300</v>
      </c>
      <c r="N33" s="804"/>
      <c r="O33" s="810"/>
      <c r="P33" s="811"/>
      <c r="Q33" s="812"/>
      <c r="R33" s="812"/>
      <c r="S33" s="811"/>
      <c r="T33" s="811"/>
      <c r="U33" s="811"/>
      <c r="V33" s="813">
        <f>IF(D33="","",VLOOKUP(B33,Data!$B$5:$J$439,9,FALSE)*D33)</f>
        <v>7.67</v>
      </c>
      <c r="W33" s="813">
        <f>IF(D33="","",VLOOKUP(B33,Data!$B$5:$J$439,9,FALSE)*D33)</f>
        <v>7.67</v>
      </c>
      <c r="X33" s="916"/>
      <c r="Y33" s="916"/>
      <c r="Z33" s="916"/>
      <c r="AA33" s="916"/>
    </row>
    <row r="34" spans="1:27" s="917" customFormat="1" ht="20" customHeight="1">
      <c r="A34" s="920">
        <v>14</v>
      </c>
      <c r="B34" s="878" t="s">
        <v>398</v>
      </c>
      <c r="C34" s="800" t="str">
        <f>IF(D34="","",VLOOKUP(B34,Data!$B$5:$L$439,2,FALSE))</f>
        <v>VFV5580</v>
      </c>
      <c r="D34" s="875">
        <v>1</v>
      </c>
      <c r="E34" s="947" t="str">
        <f>IF(D34="","",VLOOKUP(B34,Data!$B$5:$Q$439,16,FALSE))</f>
        <v>PC</v>
      </c>
      <c r="F34" s="957"/>
      <c r="G34" s="803">
        <f>IF(D34="","",VLOOKUP(B34,Data!$B$5:$L$439,11,FALSE))</f>
        <v>4347.66</v>
      </c>
      <c r="H34" s="804">
        <f t="shared" si="1"/>
        <v>4347.66</v>
      </c>
      <c r="I34" s="805" t="str">
        <f>IF(D34="","",VLOOKUP(B34,Data!$B$5:$D$439,3,FALSE))</f>
        <v>C/T</v>
      </c>
      <c r="J34" s="806" t="str">
        <f>IF(D34="","",VLOOKUP(B34,Data!$B$5:$M$439,12,FALSE))</f>
        <v>Indonesia</v>
      </c>
      <c r="K34" s="807" t="s">
        <v>1125</v>
      </c>
      <c r="L34" s="808">
        <f>IF(D34="","",VLOOKUP(B34,Data!$B$5:$E$439,4,FALSE)*D34)</f>
        <v>318</v>
      </c>
      <c r="M34" s="809">
        <f>IF(D34="","",VLOOKUP(B34,Data!$B$5:$F$439,5,FALSE)*D34)</f>
        <v>282</v>
      </c>
      <c r="N34" s="804"/>
      <c r="O34" s="810"/>
      <c r="P34" s="811"/>
      <c r="Q34" s="812"/>
      <c r="R34" s="812"/>
      <c r="S34" s="811"/>
      <c r="T34" s="811"/>
      <c r="U34" s="811"/>
      <c r="V34" s="813">
        <f>IF(D34="","",VLOOKUP(B34,Data!$B$5:$J$439,9,FALSE)*D34)</f>
        <v>1.806</v>
      </c>
      <c r="W34" s="813">
        <f>IF(D34="","",VLOOKUP(B34,Data!$B$5:$J$439,9,FALSE)*D34)</f>
        <v>1.806</v>
      </c>
      <c r="X34" s="916"/>
      <c r="Y34" s="916"/>
      <c r="Z34" s="916"/>
      <c r="AA34" s="916"/>
    </row>
    <row r="35" spans="1:27" s="917" customFormat="1" ht="20" customHeight="1">
      <c r="A35" s="920">
        <v>15</v>
      </c>
      <c r="B35" s="878" t="s">
        <v>240</v>
      </c>
      <c r="C35" s="800" t="str">
        <f>IF(D35="","",VLOOKUP(B35,Data!$B$5:$L$439,2,FALSE))</f>
        <v>VFV5520</v>
      </c>
      <c r="D35" s="875">
        <v>5</v>
      </c>
      <c r="E35" s="947" t="str">
        <f>IF(D35="","",VLOOKUP(B35,Data!$B$5:$Q$439,16,FALSE))</f>
        <v>PC</v>
      </c>
      <c r="F35" s="957"/>
      <c r="G35" s="803">
        <f>IF(D35="","",VLOOKUP(B35,Data!$B$5:$L$439,11,FALSE))</f>
        <v>2589.08</v>
      </c>
      <c r="H35" s="804">
        <f t="shared" si="1"/>
        <v>12945.4</v>
      </c>
      <c r="I35" s="805" t="str">
        <f>IF(D35="","",VLOOKUP(B35,Data!$B$5:$D$439,3,FALSE))</f>
        <v>C/T</v>
      </c>
      <c r="J35" s="806" t="str">
        <f>IF(D35="","",VLOOKUP(B35,Data!$B$5:$M$439,12,FALSE))</f>
        <v>Indonesia</v>
      </c>
      <c r="K35" s="807" t="s">
        <v>1125</v>
      </c>
      <c r="L35" s="808">
        <f>IF(D35="","",VLOOKUP(B35,Data!$B$5:$E$439,4,FALSE)*D35)</f>
        <v>1250</v>
      </c>
      <c r="M35" s="809">
        <f>IF(D35="","",VLOOKUP(B35,Data!$B$5:$F$439,5,FALSE)*D35)</f>
        <v>1185</v>
      </c>
      <c r="N35" s="804"/>
      <c r="O35" s="810"/>
      <c r="P35" s="811"/>
      <c r="Q35" s="812"/>
      <c r="R35" s="812"/>
      <c r="S35" s="811"/>
      <c r="T35" s="811"/>
      <c r="U35" s="811"/>
      <c r="V35" s="813">
        <f>IF(D35="","",VLOOKUP(B35,Data!$B$5:$J$439,9,FALSE)*D35)</f>
        <v>6.7149999999999999</v>
      </c>
      <c r="W35" s="813">
        <f>IF(D35="","",VLOOKUP(B35,Data!$B$5:$J$439,9,FALSE)*D35)</f>
        <v>6.7149999999999999</v>
      </c>
      <c r="X35" s="916"/>
      <c r="Y35" s="916"/>
      <c r="Z35" s="916"/>
      <c r="AA35" s="916"/>
    </row>
    <row r="36" spans="1:27" s="917" customFormat="1" ht="20" customHeight="1">
      <c r="A36" s="920">
        <v>16</v>
      </c>
      <c r="B36" s="878" t="s">
        <v>241</v>
      </c>
      <c r="C36" s="800" t="str">
        <f>IF(D36="","",VLOOKUP(B36,Data!$B$5:$L$439,2,FALSE))</f>
        <v>VFV5530</v>
      </c>
      <c r="D36" s="875">
        <v>16</v>
      </c>
      <c r="E36" s="947" t="str">
        <f>IF(D36="","",VLOOKUP(B36,Data!$B$5:$Q$439,16,FALSE))</f>
        <v>PC</v>
      </c>
      <c r="F36" s="957"/>
      <c r="G36" s="803">
        <f>IF(D36="","",VLOOKUP(B36,Data!$B$5:$L$439,11,FALSE))</f>
        <v>2589.08</v>
      </c>
      <c r="H36" s="804">
        <f t="shared" si="1"/>
        <v>41425.279999999999</v>
      </c>
      <c r="I36" s="805" t="str">
        <f>IF(D36="","",VLOOKUP(B36,Data!$B$5:$D$439,3,FALSE))</f>
        <v>C/T</v>
      </c>
      <c r="J36" s="806" t="str">
        <f>IF(D36="","",VLOOKUP(B36,Data!$B$5:$M$439,12,FALSE))</f>
        <v>Indonesia</v>
      </c>
      <c r="K36" s="807" t="s">
        <v>1125</v>
      </c>
      <c r="L36" s="808">
        <f>IF(D36="","",VLOOKUP(B36,Data!$B$5:$E$439,4,FALSE)*D36)</f>
        <v>4000</v>
      </c>
      <c r="M36" s="809">
        <f>IF(D36="","",VLOOKUP(B36,Data!$B$5:$F$439,5,FALSE)*D36)</f>
        <v>3792</v>
      </c>
      <c r="N36" s="804"/>
      <c r="O36" s="810"/>
      <c r="P36" s="811"/>
      <c r="Q36" s="812"/>
      <c r="R36" s="812"/>
      <c r="S36" s="811"/>
      <c r="T36" s="811"/>
      <c r="U36" s="811"/>
      <c r="V36" s="813">
        <f>IF(D36="","",VLOOKUP(B36,Data!$B$5:$J$439,9,FALSE)*D36)</f>
        <v>21.488</v>
      </c>
      <c r="W36" s="813">
        <f>IF(D36="","",VLOOKUP(B36,Data!$B$5:$J$439,9,FALSE)*D36)</f>
        <v>21.488</v>
      </c>
      <c r="X36" s="916"/>
      <c r="Y36" s="916"/>
      <c r="Z36" s="916"/>
      <c r="AA36" s="916"/>
    </row>
    <row r="37" spans="1:27" s="917" customFormat="1" ht="20" customHeight="1">
      <c r="A37" s="920"/>
      <c r="B37" s="878"/>
      <c r="C37" s="800" t="str">
        <f>IF(D37="","",VLOOKUP(B37,Data!$B$5:$L$439,2,FALSE))</f>
        <v/>
      </c>
      <c r="D37" s="875"/>
      <c r="E37" s="947" t="str">
        <f>IF(D37="","",VLOOKUP(B37,Data!$B$5:$Q$439,16,FALSE))</f>
        <v/>
      </c>
      <c r="F37" s="957"/>
      <c r="G37" s="803" t="str">
        <f>IF(D37="","",VLOOKUP(B37,Data!$B$5:$L$439,11,FALSE))</f>
        <v/>
      </c>
      <c r="H37" s="804" t="str">
        <f>IF(D37&gt;0,D37*G37,"-")</f>
        <v>-</v>
      </c>
      <c r="I37" s="805" t="str">
        <f>IF(D37="","",VLOOKUP(B37,Data!$B$5:$D$439,3,FALSE))</f>
        <v/>
      </c>
      <c r="J37" s="806" t="str">
        <f>IF(D37="","",VLOOKUP(B37,Data!$B$5:$M$439,12,FALSE))</f>
        <v/>
      </c>
      <c r="K37" s="807"/>
      <c r="L37" s="808" t="str">
        <f>IF(D37="","",VLOOKUP(B37,Data!$B$5:$E$439,4,FALSE)*D37)</f>
        <v/>
      </c>
      <c r="M37" s="809" t="str">
        <f>IF(D37="","",VLOOKUP(B37,Data!$B$5:$F$439,5,FALSE)*D37)</f>
        <v/>
      </c>
      <c r="N37" s="804"/>
      <c r="O37" s="810"/>
      <c r="P37" s="811"/>
      <c r="Q37" s="812"/>
      <c r="R37" s="812"/>
      <c r="S37" s="811"/>
      <c r="T37" s="811"/>
      <c r="U37" s="811"/>
      <c r="V37" s="813" t="str">
        <f>IF(D37="","",VLOOKUP(B37,Data!$B$5:$J$439,9,FALSE)*D37)</f>
        <v/>
      </c>
      <c r="W37" s="813" t="str">
        <f>IF(D37="","",VLOOKUP(B37,Data!$B$5:$J$439,9,FALSE)*D37)</f>
        <v/>
      </c>
      <c r="X37" s="916"/>
      <c r="Y37" s="916"/>
      <c r="Z37" s="916"/>
      <c r="AA37" s="916"/>
    </row>
    <row r="38" spans="1:27" s="814" customFormat="1" ht="23" customHeight="1">
      <c r="A38" s="909"/>
      <c r="B38" s="878"/>
      <c r="C38" s="809"/>
      <c r="D38" s="875"/>
      <c r="E38" s="946" t="str">
        <f>IF(D38="","",VLOOKUP(B38,Data!$B$5:$Q$439,16,FALSE))</f>
        <v/>
      </c>
      <c r="F38" s="889"/>
      <c r="G38" s="821"/>
      <c r="H38" s="821"/>
      <c r="I38" s="821"/>
      <c r="J38" s="820"/>
      <c r="K38" s="807"/>
      <c r="L38" s="821"/>
      <c r="M38" s="821"/>
      <c r="N38" s="821"/>
      <c r="O38" s="822"/>
      <c r="P38" s="823"/>
      <c r="Q38" s="824"/>
      <c r="R38" s="823"/>
      <c r="S38" s="823"/>
      <c r="T38" s="824"/>
      <c r="U38" s="825"/>
      <c r="V38" s="824"/>
      <c r="W38" s="826"/>
      <c r="Z38" s="708"/>
    </row>
    <row r="39" spans="1:27" s="814" customFormat="1" ht="22" customHeight="1">
      <c r="A39" s="798"/>
      <c r="B39" s="1066"/>
      <c r="C39" s="1067"/>
      <c r="D39" s="827">
        <f>SUM(D18:D37)</f>
        <v>219</v>
      </c>
      <c r="E39" s="827"/>
      <c r="F39" s="895"/>
      <c r="G39" s="896"/>
      <c r="H39" s="829">
        <f>SUM(H18:H38)</f>
        <v>580458.98</v>
      </c>
      <c r="I39" s="897"/>
      <c r="J39" s="897"/>
      <c r="K39" s="897"/>
      <c r="L39" s="829">
        <f>SUM(L18:L38)</f>
        <v>58520</v>
      </c>
      <c r="M39" s="829">
        <f>SUM(M18:M38)</f>
        <v>52818</v>
      </c>
      <c r="N39" s="896"/>
      <c r="O39" s="896"/>
      <c r="P39" s="896">
        <f>SUM(P16:P38)</f>
        <v>0</v>
      </c>
      <c r="Q39" s="896"/>
      <c r="R39" s="896"/>
      <c r="S39" s="896"/>
      <c r="T39" s="896"/>
      <c r="U39" s="896"/>
      <c r="V39" s="896"/>
      <c r="W39" s="830">
        <f>SUM(W18:W38)</f>
        <v>325.21299999999997</v>
      </c>
      <c r="Z39" s="708"/>
    </row>
    <row r="40" spans="1:27" ht="20" customHeight="1">
      <c r="A40" s="798"/>
      <c r="B40" s="1068"/>
      <c r="C40" s="1069"/>
      <c r="D40" s="831"/>
      <c r="E40" s="887"/>
      <c r="F40" s="754"/>
      <c r="G40" s="832" t="s">
        <v>534</v>
      </c>
      <c r="H40" s="758"/>
      <c r="I40" s="833"/>
      <c r="J40" s="833"/>
      <c r="K40" s="833"/>
      <c r="L40" s="834"/>
      <c r="M40" s="758"/>
      <c r="N40" s="756"/>
      <c r="O40" s="755"/>
      <c r="P40" s="755"/>
      <c r="Q40" s="755"/>
      <c r="R40" s="755"/>
      <c r="S40" s="755"/>
      <c r="T40" s="755"/>
      <c r="U40" s="756"/>
      <c r="V40" s="756"/>
      <c r="W40" s="760"/>
    </row>
    <row r="41" spans="1:27" ht="13">
      <c r="A41" s="721" t="s">
        <v>527</v>
      </c>
      <c r="B41" s="722"/>
      <c r="C41" s="835"/>
      <c r="D41" s="836" t="s">
        <v>82</v>
      </c>
      <c r="E41" s="836"/>
      <c r="F41" s="744"/>
      <c r="G41" s="725" t="s">
        <v>83</v>
      </c>
      <c r="H41" s="837"/>
      <c r="I41" s="772" t="s">
        <v>84</v>
      </c>
      <c r="J41" s="838"/>
      <c r="K41" s="743" t="s">
        <v>85</v>
      </c>
      <c r="L41" s="743"/>
      <c r="M41" s="1070" t="s">
        <v>86</v>
      </c>
      <c r="N41" s="1071"/>
      <c r="O41" s="1071"/>
      <c r="P41" s="1071"/>
      <c r="Q41" s="1071"/>
      <c r="R41" s="1071"/>
      <c r="S41" s="1071"/>
      <c r="T41" s="1071"/>
      <c r="U41" s="1071"/>
      <c r="V41" s="1071"/>
      <c r="W41" s="1072"/>
    </row>
    <row r="42" spans="1:27" ht="13">
      <c r="A42" s="731" t="s">
        <v>528</v>
      </c>
      <c r="C42" s="839"/>
      <c r="D42" s="709" t="s">
        <v>88</v>
      </c>
      <c r="G42" s="1073"/>
      <c r="H42" s="1074"/>
      <c r="I42" s="731" t="s">
        <v>89</v>
      </c>
      <c r="J42" s="840"/>
      <c r="K42" s="746" t="s">
        <v>90</v>
      </c>
      <c r="L42" s="746"/>
      <c r="M42" s="741"/>
      <c r="W42" s="747"/>
    </row>
    <row r="43" spans="1:27">
      <c r="A43" s="731" t="s">
        <v>529</v>
      </c>
      <c r="C43" s="732"/>
      <c r="G43" s="1073"/>
      <c r="H43" s="1074"/>
      <c r="I43" s="731"/>
      <c r="J43" s="840"/>
      <c r="K43" s="746" t="s">
        <v>94</v>
      </c>
      <c r="L43" s="746"/>
      <c r="M43" s="741"/>
      <c r="W43" s="747"/>
    </row>
    <row r="44" spans="1:27">
      <c r="A44" s="754"/>
      <c r="B44" s="755"/>
      <c r="C44" s="841"/>
      <c r="D44" s="709" t="s">
        <v>95</v>
      </c>
      <c r="G44" s="842"/>
      <c r="H44" s="843"/>
      <c r="I44" s="731" t="s">
        <v>96</v>
      </c>
      <c r="J44" s="840"/>
      <c r="K44" s="746"/>
      <c r="L44" s="746"/>
      <c r="M44" s="741"/>
      <c r="W44" s="747"/>
    </row>
    <row r="45" spans="1:27" ht="13">
      <c r="A45" s="721" t="s">
        <v>97</v>
      </c>
      <c r="B45" s="744"/>
      <c r="C45" s="723"/>
      <c r="D45" s="709" t="s">
        <v>98</v>
      </c>
      <c r="G45" s="844" t="s">
        <v>99</v>
      </c>
      <c r="H45" s="845"/>
      <c r="I45" s="731" t="s">
        <v>89</v>
      </c>
      <c r="J45" s="840"/>
      <c r="K45" s="746" t="s">
        <v>100</v>
      </c>
      <c r="L45" s="746"/>
      <c r="M45" s="741"/>
      <c r="W45" s="747"/>
    </row>
    <row r="46" spans="1:27" ht="13">
      <c r="A46" s="731" t="s">
        <v>552</v>
      </c>
      <c r="C46" s="732"/>
      <c r="D46" s="709" t="s">
        <v>101</v>
      </c>
      <c r="G46" s="846"/>
      <c r="H46" s="847"/>
      <c r="I46" s="731" t="s">
        <v>102</v>
      </c>
      <c r="J46" s="840"/>
      <c r="K46" s="746" t="s">
        <v>530</v>
      </c>
      <c r="L46" s="746"/>
      <c r="M46" s="1075" t="s">
        <v>104</v>
      </c>
      <c r="N46" s="1076"/>
      <c r="O46" s="1076"/>
      <c r="P46" s="1076"/>
      <c r="Q46" s="1076"/>
      <c r="R46" s="1076"/>
      <c r="S46" s="1076"/>
      <c r="T46" s="1076"/>
      <c r="U46" s="1076"/>
      <c r="V46" s="1076"/>
      <c r="W46" s="1077"/>
    </row>
    <row r="47" spans="1:27">
      <c r="A47" s="754"/>
      <c r="B47" s="755"/>
      <c r="C47" s="756"/>
      <c r="D47" s="848"/>
      <c r="E47" s="848"/>
      <c r="F47" s="755"/>
      <c r="G47" s="1046" t="s">
        <v>1157</v>
      </c>
      <c r="H47" s="1047"/>
      <c r="I47" s="1046" t="s">
        <v>1156</v>
      </c>
      <c r="J47" s="1047"/>
      <c r="K47" s="759" t="s">
        <v>105</v>
      </c>
      <c r="L47" s="759"/>
      <c r="M47" s="1062" t="s">
        <v>106</v>
      </c>
      <c r="N47" s="1063"/>
      <c r="O47" s="1063"/>
      <c r="P47" s="1063"/>
      <c r="Q47" s="1063"/>
      <c r="R47" s="1063"/>
      <c r="S47" s="1063"/>
      <c r="T47" s="1063"/>
      <c r="U47" s="1063"/>
      <c r="V47" s="1063"/>
      <c r="W47" s="1064"/>
    </row>
    <row r="53" spans="1:9" ht="23.25" customHeight="1">
      <c r="A53" s="849" t="s">
        <v>947</v>
      </c>
      <c r="B53" s="710"/>
      <c r="C53" s="849" t="s">
        <v>603</v>
      </c>
      <c r="D53" s="708"/>
      <c r="E53" s="708"/>
      <c r="G53" s="849" t="s">
        <v>941</v>
      </c>
      <c r="I53" s="849" t="s">
        <v>603</v>
      </c>
    </row>
    <row r="54" spans="1:9" ht="20">
      <c r="A54" s="849" t="s">
        <v>948</v>
      </c>
      <c r="B54" s="710"/>
      <c r="C54" s="849" t="s">
        <v>952</v>
      </c>
      <c r="D54" s="708"/>
      <c r="E54" s="708"/>
      <c r="G54" s="849" t="s">
        <v>942</v>
      </c>
      <c r="I54" s="849" t="s">
        <v>952</v>
      </c>
    </row>
    <row r="55" spans="1:9" ht="20">
      <c r="A55" s="849" t="s">
        <v>949</v>
      </c>
      <c r="B55" s="710"/>
      <c r="C55" s="849" t="s">
        <v>952</v>
      </c>
      <c r="D55" s="708"/>
      <c r="E55" s="708"/>
      <c r="G55" s="849" t="s">
        <v>943</v>
      </c>
      <c r="I55" s="849" t="s">
        <v>603</v>
      </c>
    </row>
    <row r="56" spans="1:9" ht="17.75" customHeight="1">
      <c r="A56" s="849" t="s">
        <v>950</v>
      </c>
      <c r="B56" s="710"/>
      <c r="C56" s="849" t="s">
        <v>603</v>
      </c>
      <c r="D56" s="708"/>
      <c r="E56" s="708"/>
      <c r="G56" s="849" t="s">
        <v>944</v>
      </c>
      <c r="I56" s="849" t="s">
        <v>603</v>
      </c>
    </row>
    <row r="57" spans="1:9" ht="17.75" customHeight="1">
      <c r="A57" s="849" t="s">
        <v>951</v>
      </c>
      <c r="B57" s="710"/>
      <c r="C57" s="849" t="s">
        <v>603</v>
      </c>
      <c r="D57" s="708"/>
      <c r="E57" s="708"/>
      <c r="G57" s="849" t="s">
        <v>946</v>
      </c>
      <c r="I57" s="849" t="s">
        <v>603</v>
      </c>
    </row>
    <row r="58" spans="1:9" ht="17.75" customHeight="1">
      <c r="G58" s="849" t="s">
        <v>945</v>
      </c>
      <c r="I58" s="849" t="s">
        <v>603</v>
      </c>
    </row>
    <row r="59" spans="1:9" ht="17.75" customHeight="1"/>
    <row r="60" spans="1:9" ht="17.75" customHeight="1"/>
  </sheetData>
  <mergeCells count="10">
    <mergeCell ref="G47:H47"/>
    <mergeCell ref="I47:J47"/>
    <mergeCell ref="M47:W47"/>
    <mergeCell ref="R1:U1"/>
    <mergeCell ref="O2:R2"/>
    <mergeCell ref="B39:C40"/>
    <mergeCell ref="M41:W41"/>
    <mergeCell ref="G42:H42"/>
    <mergeCell ref="G43:H43"/>
    <mergeCell ref="M46:W46"/>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89B22-7601-47A5-8B1A-B4B1C05E00A4}">
  <sheetPr>
    <pageSetUpPr fitToPage="1"/>
  </sheetPr>
  <dimension ref="A1:AI54"/>
  <sheetViews>
    <sheetView topLeftCell="A16" zoomScale="85" zoomScaleNormal="85" zoomScaleSheetLayoutView="115" workbookViewId="0">
      <selection activeCell="J13" sqref="J13"/>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64"/>
      <c r="J10" s="965"/>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1148</v>
      </c>
      <c r="C18" s="800" t="str">
        <f>IF(D18="","",VLOOKUP(B18,Data!$B$5:$L$439,2,FALSE))</f>
        <v/>
      </c>
      <c r="D18" s="875"/>
      <c r="E18" s="947" t="str">
        <f>IF(D18="","",VLOOKUP(B18,Data!$B$5:$Q$439,16,FALSE))</f>
        <v/>
      </c>
      <c r="F18" s="924"/>
      <c r="G18" s="803" t="str">
        <f>IF(D18="","",VLOOKUP(B18,Data!$B$5:$L$439,11,FALSE))</f>
        <v/>
      </c>
      <c r="H18" s="804" t="str">
        <f t="shared" ref="H18:H24"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v>1</v>
      </c>
      <c r="B19" s="878" t="s">
        <v>660</v>
      </c>
      <c r="C19" s="800" t="str">
        <f>IF(D19="","",VLOOKUP(B19,Data!$B$5:$L$439,2,FALSE))</f>
        <v>VAN1280</v>
      </c>
      <c r="D19" s="910">
        <v>23</v>
      </c>
      <c r="E19" s="947" t="str">
        <f>IF(D19="","",VLOOKUP(B19,Data!$B$5:$Q$439,16,FALSE))</f>
        <v>PC</v>
      </c>
      <c r="F19" s="924" t="s">
        <v>999</v>
      </c>
      <c r="G19" s="803">
        <f>IF(D19="","",VLOOKUP(B19,Data!$B$5:$L$439,11,FALSE))</f>
        <v>2162.66</v>
      </c>
      <c r="H19" s="804">
        <f t="shared" si="0"/>
        <v>49741.179999999993</v>
      </c>
      <c r="I19" s="805" t="str">
        <f>IF(D19="","",VLOOKUP(B19,Data!$B$5:$D$439,3,FALSE))</f>
        <v>C/T</v>
      </c>
      <c r="J19" s="806" t="str">
        <f>IF(D19="","",VLOOKUP(B19,Data!$B$5:$M$439,12,FALSE))</f>
        <v>Indonesia</v>
      </c>
      <c r="K19" s="807" t="s">
        <v>1129</v>
      </c>
      <c r="L19" s="808">
        <f>IF(D19="","",VLOOKUP(B19,Data!$B$5:$E$439,4,FALSE)*D19)</f>
        <v>6026</v>
      </c>
      <c r="M19" s="809">
        <f>IF(D19="","",VLOOKUP(B19,Data!$B$5:$F$439,5,FALSE)*D19)</f>
        <v>5451</v>
      </c>
      <c r="N19" s="804"/>
      <c r="O19" s="810"/>
      <c r="P19" s="811"/>
      <c r="Q19" s="812"/>
      <c r="R19" s="812"/>
      <c r="S19" s="811"/>
      <c r="T19" s="811"/>
      <c r="U19" s="811"/>
      <c r="V19" s="813">
        <f>IF(D19="","",VLOOKUP(B19,Data!$B$5:$J$439,9,FALSE)*D19)</f>
        <v>34.223999999999997</v>
      </c>
      <c r="W19" s="813">
        <f>IF(D19="","",VLOOKUP(B19,Data!$B$5:$J$439,9,FALSE)*D19)</f>
        <v>34.223999999999997</v>
      </c>
      <c r="X19" s="916"/>
      <c r="Y19" s="708"/>
      <c r="Z19" s="968" t="s">
        <v>1110</v>
      </c>
      <c r="AA19" s="968" t="s">
        <v>692</v>
      </c>
      <c r="AB19" s="969">
        <v>2</v>
      </c>
      <c r="AF19" s="917">
        <v>211713</v>
      </c>
      <c r="AG19" s="917" t="s">
        <v>663</v>
      </c>
      <c r="AH19" s="917" t="s">
        <v>660</v>
      </c>
      <c r="AI19" s="917">
        <v>218</v>
      </c>
    </row>
    <row r="20" spans="1:35" s="917" customFormat="1" ht="20" customHeight="1">
      <c r="A20" s="920">
        <v>2</v>
      </c>
      <c r="B20" s="878" t="s">
        <v>661</v>
      </c>
      <c r="C20" s="800" t="str">
        <f>IF(D20="","",VLOOKUP(B20,Data!$B$5:$L$439,2,FALSE))</f>
        <v>VAN1290</v>
      </c>
      <c r="D20" s="875">
        <v>18</v>
      </c>
      <c r="E20" s="947" t="str">
        <f>IF(D20="","",VLOOKUP(B20,Data!$B$5:$Q$439,16,FALSE))</f>
        <v>PC</v>
      </c>
      <c r="F20" s="924"/>
      <c r="G20" s="803">
        <f>IF(D20="","",VLOOKUP(B20,Data!$B$5:$L$439,11,FALSE))</f>
        <v>2162.66</v>
      </c>
      <c r="H20" s="804">
        <f t="shared" si="0"/>
        <v>38927.879999999997</v>
      </c>
      <c r="I20" s="805" t="str">
        <f>IF(D20="","",VLOOKUP(B20,Data!$B$5:$D$439,3,FALSE))</f>
        <v>C/T</v>
      </c>
      <c r="J20" s="806" t="str">
        <f>IF(D20="","",VLOOKUP(B20,Data!$B$5:$M$439,12,FALSE))</f>
        <v>Indonesia</v>
      </c>
      <c r="K20" s="807" t="s">
        <v>1129</v>
      </c>
      <c r="L20" s="808">
        <f>IF(D20="","",VLOOKUP(B20,Data!$B$5:$E$439,4,FALSE)*D20)</f>
        <v>4716</v>
      </c>
      <c r="M20" s="809">
        <f>IF(D20="","",VLOOKUP(B20,Data!$B$5:$F$439,5,FALSE)*D20)</f>
        <v>4266</v>
      </c>
      <c r="N20" s="804"/>
      <c r="O20" s="810"/>
      <c r="P20" s="811"/>
      <c r="Q20" s="812"/>
      <c r="R20" s="812"/>
      <c r="S20" s="811"/>
      <c r="T20" s="811"/>
      <c r="U20" s="811"/>
      <c r="V20" s="813">
        <f>IF(D20="","",VLOOKUP(B20,Data!$B$5:$J$439,9,FALSE)*D20)</f>
        <v>26.783999999999999</v>
      </c>
      <c r="W20" s="813">
        <f>IF(D20="","",VLOOKUP(B20,Data!$B$5:$J$439,9,FALSE)*D20)</f>
        <v>26.783999999999999</v>
      </c>
      <c r="X20" s="916"/>
      <c r="Y20" s="916"/>
      <c r="Z20" s="968" t="s">
        <v>663</v>
      </c>
      <c r="AA20" s="968" t="s">
        <v>660</v>
      </c>
      <c r="AB20" s="969">
        <v>23</v>
      </c>
    </row>
    <row r="21" spans="1:35" s="917" customFormat="1" ht="20" customHeight="1">
      <c r="A21" s="920">
        <v>3</v>
      </c>
      <c r="B21" s="878" t="s">
        <v>747</v>
      </c>
      <c r="C21" s="800" t="str">
        <f>IF(D21="","",VLOOKUP(B21,Data!$B$5:$L$439,2,FALSE))</f>
        <v>VAR8140</v>
      </c>
      <c r="D21" s="875">
        <v>1</v>
      </c>
      <c r="E21" s="947" t="str">
        <f>IF(D21="","",VLOOKUP(B21,Data!$B$5:$Q$439,16,FALSE))</f>
        <v>PC</v>
      </c>
      <c r="F21" s="924" t="s">
        <v>1011</v>
      </c>
      <c r="G21" s="803">
        <f>IF(D21="","",VLOOKUP(B21,Data!$B$5:$L$439,11,FALSE))</f>
        <v>2209.64</v>
      </c>
      <c r="H21" s="804">
        <f t="shared" si="0"/>
        <v>2209.64</v>
      </c>
      <c r="I21" s="805" t="str">
        <f>IF(D21="","",VLOOKUP(B21,Data!$B$5:$D$439,3,FALSE))</f>
        <v>C/T</v>
      </c>
      <c r="J21" s="806" t="str">
        <f>IF(D21="","",VLOOKUP(B21,Data!$B$5:$M$439,12,FALSE))</f>
        <v>Indonesia</v>
      </c>
      <c r="K21" s="807" t="s">
        <v>1129</v>
      </c>
      <c r="L21" s="808">
        <f>IF(D21="","",VLOOKUP(B21,Data!$B$5:$E$439,4,FALSE)*D21)</f>
        <v>238</v>
      </c>
      <c r="M21" s="809">
        <f>IF(D21="","",VLOOKUP(B21,Data!$B$5:$F$439,5,FALSE)*D21)</f>
        <v>216</v>
      </c>
      <c r="N21" s="804"/>
      <c r="O21" s="810"/>
      <c r="P21" s="811"/>
      <c r="Q21" s="812"/>
      <c r="R21" s="812"/>
      <c r="S21" s="811"/>
      <c r="T21" s="811"/>
      <c r="U21" s="811"/>
      <c r="V21" s="813">
        <f>IF(D21="","",VLOOKUP(B21,Data!$B$5:$J$439,9,FALSE)*D21)</f>
        <v>1.3140000000000001</v>
      </c>
      <c r="W21" s="813">
        <f>IF(D21="","",VLOOKUP(B21,Data!$B$5:$J$439,9,FALSE)*D21)</f>
        <v>1.3140000000000001</v>
      </c>
      <c r="X21" s="916"/>
      <c r="Y21" s="916"/>
      <c r="Z21" s="968" t="s">
        <v>662</v>
      </c>
      <c r="AA21" s="968" t="s">
        <v>661</v>
      </c>
      <c r="AB21" s="969">
        <v>18</v>
      </c>
    </row>
    <row r="22" spans="1:35" s="917" customFormat="1" ht="20" customHeight="1">
      <c r="A22" s="920">
        <v>4</v>
      </c>
      <c r="B22" s="878" t="s">
        <v>748</v>
      </c>
      <c r="C22" s="800" t="str">
        <f>IF(D22="","",VLOOKUP(B22,Data!$B$5:$L$439,2,FALSE))</f>
        <v>VAR8150</v>
      </c>
      <c r="D22" s="875">
        <v>2</v>
      </c>
      <c r="E22" s="947" t="str">
        <f>IF(D22="","",VLOOKUP(B22,Data!$B$5:$Q$439,16,FALSE))</f>
        <v>PC</v>
      </c>
      <c r="F22" s="924"/>
      <c r="G22" s="803">
        <f>IF(D22="","",VLOOKUP(B22,Data!$B$5:$L$439,11,FALSE))</f>
        <v>2209.64</v>
      </c>
      <c r="H22" s="804">
        <f t="shared" si="0"/>
        <v>4419.28</v>
      </c>
      <c r="I22" s="805" t="str">
        <f>IF(D22="","",VLOOKUP(B22,Data!$B$5:$D$439,3,FALSE))</f>
        <v>C/T</v>
      </c>
      <c r="J22" s="806" t="str">
        <f>IF(D22="","",VLOOKUP(B22,Data!$B$5:$M$439,12,FALSE))</f>
        <v>Indonesia</v>
      </c>
      <c r="K22" s="807" t="s">
        <v>1129</v>
      </c>
      <c r="L22" s="808">
        <f>IF(D22="","",VLOOKUP(B22,Data!$B$5:$E$439,4,FALSE)*D22)</f>
        <v>476</v>
      </c>
      <c r="M22" s="809">
        <f>IF(D22="","",VLOOKUP(B22,Data!$B$5:$F$439,5,FALSE)*D22)</f>
        <v>432</v>
      </c>
      <c r="N22" s="804"/>
      <c r="O22" s="810"/>
      <c r="P22" s="811"/>
      <c r="Q22" s="812"/>
      <c r="R22" s="812"/>
      <c r="S22" s="811"/>
      <c r="T22" s="811"/>
      <c r="U22" s="811"/>
      <c r="V22" s="813">
        <f>IF(D22="","",VLOOKUP(B22,Data!$B$5:$J$439,9,FALSE)*D22)</f>
        <v>2.6280000000000001</v>
      </c>
      <c r="W22" s="813">
        <f>IF(D22="","",VLOOKUP(B22,Data!$B$5:$J$439,9,FALSE)*D22)</f>
        <v>2.6280000000000001</v>
      </c>
      <c r="X22" s="916"/>
      <c r="Y22" s="916"/>
      <c r="Z22" s="968" t="s">
        <v>751</v>
      </c>
      <c r="AA22" s="968" t="s">
        <v>747</v>
      </c>
      <c r="AB22" s="969">
        <v>1</v>
      </c>
    </row>
    <row r="23" spans="1:35" s="917" customFormat="1" ht="20" customHeight="1">
      <c r="A23" s="920">
        <v>5</v>
      </c>
      <c r="B23" s="878" t="s">
        <v>749</v>
      </c>
      <c r="C23" s="800" t="str">
        <f>IF(D23="","",VLOOKUP(B23,Data!$B$5:$L$439,2,FALSE))</f>
        <v>VAR8160</v>
      </c>
      <c r="D23" s="875">
        <v>1</v>
      </c>
      <c r="E23" s="947" t="str">
        <f>IF(D23="","",VLOOKUP(B23,Data!$B$5:$Q$439,16,FALSE))</f>
        <v>PC</v>
      </c>
      <c r="F23" s="957" t="s">
        <v>1057</v>
      </c>
      <c r="G23" s="803">
        <f>IF(D23="","",VLOOKUP(B23,Data!$B$5:$L$439,11,FALSE))</f>
        <v>2438.41</v>
      </c>
      <c r="H23" s="804">
        <f t="shared" si="0"/>
        <v>2438.41</v>
      </c>
      <c r="I23" s="805" t="str">
        <f>IF(D23="","",VLOOKUP(B23,Data!$B$5:$D$439,3,FALSE))</f>
        <v>C/T</v>
      </c>
      <c r="J23" s="806" t="str">
        <f>IF(D23="","",VLOOKUP(B23,Data!$B$5:$M$439,12,FALSE))</f>
        <v>Indonesia</v>
      </c>
      <c r="K23" s="807" t="s">
        <v>1129</v>
      </c>
      <c r="L23" s="808">
        <f>IF(D23="","",VLOOKUP(B23,Data!$B$5:$E$439,4,FALSE)*D23)</f>
        <v>254</v>
      </c>
      <c r="M23" s="809">
        <f>IF(D23="","",VLOOKUP(B23,Data!$B$5:$F$439,5,FALSE)*D23)</f>
        <v>229</v>
      </c>
      <c r="N23" s="804"/>
      <c r="O23" s="810"/>
      <c r="P23" s="811"/>
      <c r="Q23" s="812"/>
      <c r="R23" s="812"/>
      <c r="S23" s="811"/>
      <c r="T23" s="811"/>
      <c r="U23" s="811"/>
      <c r="V23" s="813">
        <f>IF(D23="","",VLOOKUP(B23,Data!$B$5:$J$439,9,FALSE)*D23)</f>
        <v>1.484</v>
      </c>
      <c r="W23" s="813">
        <f>IF(D23="","",VLOOKUP(B23,Data!$B$5:$J$439,9,FALSE)*D23)</f>
        <v>1.484</v>
      </c>
      <c r="X23" s="916"/>
      <c r="Y23" s="916"/>
      <c r="Z23" s="968" t="s">
        <v>752</v>
      </c>
      <c r="AA23" s="968" t="s">
        <v>748</v>
      </c>
      <c r="AB23" s="969">
        <v>2</v>
      </c>
    </row>
    <row r="24" spans="1:35" s="814" customFormat="1" ht="20" customHeight="1">
      <c r="A24" s="920"/>
      <c r="B24" s="906" t="s">
        <v>1124</v>
      </c>
      <c r="C24" s="800" t="str">
        <f>IF(D24="","",VLOOKUP(B24,Data!$B$5:$L$439,2,FALSE))</f>
        <v/>
      </c>
      <c r="D24" s="875"/>
      <c r="E24" s="947" t="str">
        <f>IF(D24="","",VLOOKUP(B24,Data!$B$5:$Q$439,16,FALSE))</f>
        <v/>
      </c>
      <c r="F24" s="924"/>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708"/>
      <c r="Y24" s="708"/>
      <c r="Z24" s="968" t="s">
        <v>753</v>
      </c>
      <c r="AA24" s="968" t="s">
        <v>749</v>
      </c>
      <c r="AB24" s="969">
        <v>1</v>
      </c>
      <c r="AF24" s="814">
        <v>210710</v>
      </c>
      <c r="AG24" s="814" t="s">
        <v>496</v>
      </c>
      <c r="AH24" s="814" t="s">
        <v>1136</v>
      </c>
      <c r="AI24" s="814">
        <v>1</v>
      </c>
    </row>
    <row r="25" spans="1:35" s="917" customFormat="1" ht="20" customHeight="1">
      <c r="A25" s="920">
        <v>6</v>
      </c>
      <c r="B25" s="878" t="s">
        <v>692</v>
      </c>
      <c r="C25" s="800" t="str">
        <f>IF(D25="","",VLOOKUP(B25,Data!$B$5:$L$439,2,FALSE))</f>
        <v>VFV5600</v>
      </c>
      <c r="D25" s="910">
        <v>2</v>
      </c>
      <c r="E25" s="947" t="str">
        <f>IF(D25="","",VLOOKUP(B25,Data!$B$5:$Q$439,16,FALSE))</f>
        <v>PC</v>
      </c>
      <c r="F25" s="957"/>
      <c r="G25" s="803">
        <f>IF(D25="","",VLOOKUP(B25,Data!$B$5:$L$439,11,FALSE))</f>
        <v>5716.5</v>
      </c>
      <c r="H25" s="804">
        <f t="shared" ref="H25:H30" si="1">IF(D25&gt;0,D25*G25,"-")</f>
        <v>11433</v>
      </c>
      <c r="I25" s="805" t="str">
        <f>IF(D25="","",VLOOKUP(B25,Data!$B$5:$D$439,3,FALSE))</f>
        <v>C/T</v>
      </c>
      <c r="J25" s="806" t="str">
        <f>IF(D25="","",VLOOKUP(B25,Data!$B$5:$M$439,12,FALSE))</f>
        <v>Indonesia</v>
      </c>
      <c r="K25" s="807" t="s">
        <v>1125</v>
      </c>
      <c r="L25" s="808">
        <f>IF(D25="","",VLOOKUP(B25,Data!$B$5:$E$439,4,FALSE)*D25)</f>
        <v>668</v>
      </c>
      <c r="M25" s="809">
        <f>IF(D25="","",VLOOKUP(B25,Data!$B$5:$F$439,5,FALSE)*D25)</f>
        <v>586</v>
      </c>
      <c r="N25" s="804"/>
      <c r="O25" s="810"/>
      <c r="P25" s="811"/>
      <c r="Q25" s="812"/>
      <c r="R25" s="812"/>
      <c r="S25" s="811"/>
      <c r="T25" s="811"/>
      <c r="U25" s="811"/>
      <c r="V25" s="813">
        <f>IF(D25="","",VLOOKUP(B25,Data!$B$5:$J$439,9,FALSE)*D25)</f>
        <v>3.6120000000000001</v>
      </c>
      <c r="W25" s="813">
        <f>IF(D25="","",VLOOKUP(B25,Data!$B$5:$J$439,9,FALSE)*D25)</f>
        <v>3.6120000000000001</v>
      </c>
      <c r="X25" s="916"/>
      <c r="Y25" s="916"/>
      <c r="Z25" s="968" t="s">
        <v>1101</v>
      </c>
      <c r="AA25" s="968" t="s">
        <v>240</v>
      </c>
      <c r="AB25" s="969">
        <v>12</v>
      </c>
    </row>
    <row r="26" spans="1:35" s="917" customFormat="1" ht="20" customHeight="1">
      <c r="A26" s="920">
        <v>7</v>
      </c>
      <c r="B26" s="878" t="s">
        <v>240</v>
      </c>
      <c r="C26" s="800" t="str">
        <f>IF(D26="","",VLOOKUP(B26,Data!$B$5:$L$439,2,FALSE))</f>
        <v>VFV5520</v>
      </c>
      <c r="D26" s="875">
        <v>12</v>
      </c>
      <c r="E26" s="947" t="str">
        <f>IF(D26="","",VLOOKUP(B26,Data!$B$5:$Q$439,16,FALSE))</f>
        <v>PC</v>
      </c>
      <c r="F26" s="957"/>
      <c r="G26" s="803">
        <f>IF(D26="","",VLOOKUP(B26,Data!$B$5:$L$439,11,FALSE))</f>
        <v>2589.08</v>
      </c>
      <c r="H26" s="804">
        <f t="shared" si="1"/>
        <v>31068.959999999999</v>
      </c>
      <c r="I26" s="805" t="str">
        <f>IF(D26="","",VLOOKUP(B26,Data!$B$5:$D$439,3,FALSE))</f>
        <v>C/T</v>
      </c>
      <c r="J26" s="806" t="str">
        <f>IF(D26="","",VLOOKUP(B26,Data!$B$5:$M$439,12,FALSE))</f>
        <v>Indonesia</v>
      </c>
      <c r="K26" s="807" t="s">
        <v>1125</v>
      </c>
      <c r="L26" s="808">
        <f>IF(D26="","",VLOOKUP(B26,Data!$B$5:$E$439,4,FALSE)*D26)</f>
        <v>3000</v>
      </c>
      <c r="M26" s="809">
        <f>IF(D26="","",VLOOKUP(B26,Data!$B$5:$F$439,5,FALSE)*D26)</f>
        <v>2844</v>
      </c>
      <c r="N26" s="804"/>
      <c r="O26" s="810"/>
      <c r="P26" s="811"/>
      <c r="Q26" s="812"/>
      <c r="R26" s="812"/>
      <c r="S26" s="811"/>
      <c r="T26" s="811"/>
      <c r="U26" s="811"/>
      <c r="V26" s="813">
        <f>IF(D26="","",VLOOKUP(B26,Data!$B$5:$J$439,9,FALSE)*D26)</f>
        <v>16.116</v>
      </c>
      <c r="W26" s="813">
        <f>IF(D26="","",VLOOKUP(B26,Data!$B$5:$J$439,9,FALSE)*D26)</f>
        <v>16.116</v>
      </c>
      <c r="X26" s="916"/>
      <c r="Y26" s="916"/>
      <c r="Z26" s="968" t="s">
        <v>1102</v>
      </c>
      <c r="AA26" s="968" t="s">
        <v>241</v>
      </c>
      <c r="AB26" s="969">
        <v>11</v>
      </c>
    </row>
    <row r="27" spans="1:35" s="917" customFormat="1" ht="20" customHeight="1">
      <c r="A27" s="920">
        <v>8</v>
      </c>
      <c r="B27" s="878" t="s">
        <v>241</v>
      </c>
      <c r="C27" s="800" t="str">
        <f>IF(D27="","",VLOOKUP(B27,Data!$B$5:$L$439,2,FALSE))</f>
        <v>VFV5530</v>
      </c>
      <c r="D27" s="875">
        <v>11</v>
      </c>
      <c r="E27" s="947" t="str">
        <f>IF(D27="","",VLOOKUP(B27,Data!$B$5:$Q$439,16,FALSE))</f>
        <v>PC</v>
      </c>
      <c r="F27" s="957"/>
      <c r="G27" s="803">
        <f>IF(D27="","",VLOOKUP(B27,Data!$B$5:$L$439,11,FALSE))</f>
        <v>2589.08</v>
      </c>
      <c r="H27" s="804">
        <f t="shared" si="1"/>
        <v>28479.879999999997</v>
      </c>
      <c r="I27" s="805" t="str">
        <f>IF(D27="","",VLOOKUP(B27,Data!$B$5:$D$439,3,FALSE))</f>
        <v>C/T</v>
      </c>
      <c r="J27" s="806" t="str">
        <f>IF(D27="","",VLOOKUP(B27,Data!$B$5:$M$439,12,FALSE))</f>
        <v>Indonesia</v>
      </c>
      <c r="K27" s="807" t="s">
        <v>1125</v>
      </c>
      <c r="L27" s="808">
        <f>IF(D27="","",VLOOKUP(B27,Data!$B$5:$E$439,4,FALSE)*D27)</f>
        <v>2750</v>
      </c>
      <c r="M27" s="809">
        <f>IF(D27="","",VLOOKUP(B27,Data!$B$5:$F$439,5,FALSE)*D27)</f>
        <v>2607</v>
      </c>
      <c r="N27" s="804"/>
      <c r="O27" s="810"/>
      <c r="P27" s="811"/>
      <c r="Q27" s="812"/>
      <c r="R27" s="812"/>
      <c r="S27" s="811"/>
      <c r="T27" s="811"/>
      <c r="U27" s="811"/>
      <c r="V27" s="813">
        <f>IF(D27="","",VLOOKUP(B27,Data!$B$5:$J$439,9,FALSE)*D27)</f>
        <v>14.773</v>
      </c>
      <c r="W27" s="813">
        <f>IF(D27="","",VLOOKUP(B27,Data!$B$5:$J$439,9,FALSE)*D27)</f>
        <v>14.773</v>
      </c>
      <c r="X27" s="916"/>
      <c r="Y27" s="916"/>
      <c r="Z27" s="968" t="s">
        <v>1106</v>
      </c>
      <c r="AA27" s="968" t="s">
        <v>387</v>
      </c>
      <c r="AB27" s="969">
        <v>9</v>
      </c>
    </row>
    <row r="28" spans="1:35" s="814" customFormat="1" ht="20" customHeight="1">
      <c r="A28" s="920"/>
      <c r="B28" s="906" t="s">
        <v>1153</v>
      </c>
      <c r="C28" s="800" t="str">
        <f>IF(D28="","",VLOOKUP(B28,Data!$B$5:$L$439,2,FALSE))</f>
        <v/>
      </c>
      <c r="D28" s="875"/>
      <c r="E28" s="947" t="str">
        <f>IF(D28="","",VLOOKUP(B28,Data!$B$5:$Q$439,16,FALSE))</f>
        <v/>
      </c>
      <c r="F28" s="924"/>
      <c r="G28" s="803" t="str">
        <f>IF(D28="","",VLOOKUP(B28,Data!$B$5:$L$439,11,FALSE))</f>
        <v/>
      </c>
      <c r="H28" s="804" t="str">
        <f>IF(D28&gt;0,D28*G28,"-")</f>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708"/>
      <c r="Y28" s="708"/>
      <c r="Z28" s="708"/>
      <c r="AA28" s="708"/>
      <c r="AF28" s="814">
        <v>210710</v>
      </c>
      <c r="AG28" s="814" t="s">
        <v>496</v>
      </c>
      <c r="AH28" s="814" t="s">
        <v>1136</v>
      </c>
      <c r="AI28" s="814">
        <v>1</v>
      </c>
    </row>
    <row r="29" spans="1:35" s="917" customFormat="1" ht="20" customHeight="1">
      <c r="A29" s="920">
        <v>9</v>
      </c>
      <c r="B29" s="878" t="s">
        <v>387</v>
      </c>
      <c r="C29" s="800" t="str">
        <f>IF(D29="","",VLOOKUP(B29,Data!$B$5:$L$439,2,FALSE))</f>
        <v>VFV5560</v>
      </c>
      <c r="D29" s="910">
        <v>9</v>
      </c>
      <c r="E29" s="947" t="str">
        <f>IF(D29="","",VLOOKUP(B29,Data!$B$5:$Q$439,16,FALSE))</f>
        <v>PC</v>
      </c>
      <c r="F29" s="957"/>
      <c r="G29" s="803">
        <f>IF(D29="","",VLOOKUP(B29,Data!$B$5:$L$439,11,FALSE))</f>
        <v>4224.12</v>
      </c>
      <c r="H29" s="804">
        <f>IF(D29&gt;0,D29*G29,"-")</f>
        <v>38017.08</v>
      </c>
      <c r="I29" s="805" t="str">
        <f>IF(D29="","",VLOOKUP(B29,Data!$B$5:$D$439,3,FALSE))</f>
        <v>C/T</v>
      </c>
      <c r="J29" s="806" t="str">
        <f>IF(D29="","",VLOOKUP(B29,Data!$B$5:$M$439,12,FALSE))</f>
        <v>Indonesia</v>
      </c>
      <c r="K29" s="807" t="s">
        <v>1154</v>
      </c>
      <c r="L29" s="808">
        <f>IF(D29="","",VLOOKUP(B29,Data!$B$5:$E$439,4,FALSE)*D29)</f>
        <v>2664</v>
      </c>
      <c r="M29" s="809">
        <f>IF(D29="","",VLOOKUP(B29,Data!$B$5:$F$439,5,FALSE)*D29)</f>
        <v>2340</v>
      </c>
      <c r="N29" s="804"/>
      <c r="O29" s="810"/>
      <c r="P29" s="811"/>
      <c r="Q29" s="812"/>
      <c r="R29" s="812"/>
      <c r="S29" s="811"/>
      <c r="T29" s="811"/>
      <c r="U29" s="811"/>
      <c r="V29" s="813">
        <f>IF(D29="","",VLOOKUP(B29,Data!$B$5:$J$439,9,FALSE)*D29)</f>
        <v>13.806000000000001</v>
      </c>
      <c r="W29" s="813">
        <f>IF(D29="","",VLOOKUP(B29,Data!$B$5:$J$439,9,FALSE)*D29)</f>
        <v>13.806000000000001</v>
      </c>
      <c r="X29" s="916"/>
      <c r="Y29" s="916"/>
      <c r="Z29" s="916"/>
      <c r="AA29" s="916"/>
    </row>
    <row r="30" spans="1:35" s="917" customFormat="1" ht="20" customHeight="1">
      <c r="A30" s="920"/>
      <c r="B30" s="878"/>
      <c r="C30" s="800" t="str">
        <f>IF(D30="","",VLOOKUP(B30,Data!$B$5:$L$439,2,FALSE))</f>
        <v/>
      </c>
      <c r="D30" s="875"/>
      <c r="E30" s="947" t="str">
        <f>IF(D30="","",VLOOKUP(B30,Data!$B$5:$Q$439,16,FALSE))</f>
        <v/>
      </c>
      <c r="F30" s="957"/>
      <c r="G30" s="803" t="str">
        <f>IF(D30="","",VLOOKUP(B30,Data!$B$5:$L$439,11,FALSE))</f>
        <v/>
      </c>
      <c r="H30" s="804" t="str">
        <f t="shared" si="1"/>
        <v>-</v>
      </c>
      <c r="I30" s="805" t="str">
        <f>IF(D30="","",VLOOKUP(B30,Data!$B$5:$D$439,3,FALSE))</f>
        <v/>
      </c>
      <c r="J30" s="806" t="str">
        <f>IF(D30="","",VLOOKUP(B30,Data!$B$5:$M$439,12,FALSE))</f>
        <v/>
      </c>
      <c r="K30" s="807"/>
      <c r="L30" s="808" t="str">
        <f>IF(D30="","",VLOOKUP(B30,Data!$B$5:$E$439,4,FALSE)*D30)</f>
        <v/>
      </c>
      <c r="M30" s="809" t="str">
        <f>IF(D30="","",VLOOKUP(B30,Data!$B$5:$F$439,5,FALSE)*D30)</f>
        <v/>
      </c>
      <c r="N30" s="804"/>
      <c r="O30" s="810"/>
      <c r="P30" s="811"/>
      <c r="Q30" s="812"/>
      <c r="R30" s="812"/>
      <c r="S30" s="811"/>
      <c r="T30" s="811"/>
      <c r="U30" s="811"/>
      <c r="V30" s="813" t="str">
        <f>IF(D30="","",VLOOKUP(B30,Data!$B$5:$J$439,9,FALSE)*D30)</f>
        <v/>
      </c>
      <c r="W30" s="813" t="str">
        <f>IF(D30="","",VLOOKUP(B30,Data!$B$5:$J$439,9,FALSE)*D30)</f>
        <v/>
      </c>
      <c r="X30" s="916"/>
      <c r="Y30" s="916"/>
      <c r="Z30" s="916"/>
      <c r="AA30" s="916"/>
    </row>
    <row r="31" spans="1:35" s="917" customFormat="1" ht="20" customHeight="1">
      <c r="A31" s="920"/>
      <c r="B31" s="878"/>
      <c r="C31" s="800" t="str">
        <f>IF(D31="","",VLOOKUP(B31,Data!$B$5:$L$439,2,FALSE))</f>
        <v/>
      </c>
      <c r="D31" s="875"/>
      <c r="E31" s="947" t="str">
        <f>IF(D31="","",VLOOKUP(B31,Data!$B$5:$Q$439,16,FALSE))</f>
        <v/>
      </c>
      <c r="F31" s="957"/>
      <c r="G31" s="803" t="str">
        <f>IF(D31="","",VLOOKUP(B31,Data!$B$5:$L$439,11,FALSE))</f>
        <v/>
      </c>
      <c r="H31" s="804" t="str">
        <f>IF(D31&gt;0,D31*G31,"-")</f>
        <v>-</v>
      </c>
      <c r="I31" s="805" t="str">
        <f>IF(D31="","",VLOOKUP(B31,Data!$B$5:$D$439,3,FALSE))</f>
        <v/>
      </c>
      <c r="J31" s="806" t="str">
        <f>IF(D31="","",VLOOKUP(B31,Data!$B$5:$M$439,12,FALSE))</f>
        <v/>
      </c>
      <c r="K31" s="807"/>
      <c r="L31" s="808" t="str">
        <f>IF(D31="","",VLOOKUP(B31,Data!$B$5:$E$439,4,FALSE)*D31)</f>
        <v/>
      </c>
      <c r="M31" s="809" t="str">
        <f>IF(D31="","",VLOOKUP(B31,Data!$B$5:$F$439,5,FALSE)*D31)</f>
        <v/>
      </c>
      <c r="N31" s="804"/>
      <c r="O31" s="810"/>
      <c r="P31" s="811"/>
      <c r="Q31" s="812"/>
      <c r="R31" s="812"/>
      <c r="S31" s="811"/>
      <c r="T31" s="811"/>
      <c r="U31" s="811"/>
      <c r="V31" s="813" t="str">
        <f>IF(D31="","",VLOOKUP(B31,Data!$B$5:$J$439,9,FALSE)*D31)</f>
        <v/>
      </c>
      <c r="W31" s="813" t="str">
        <f>IF(D31="","",VLOOKUP(B31,Data!$B$5:$J$439,9,FALSE)*D31)</f>
        <v/>
      </c>
      <c r="X31" s="916"/>
      <c r="Y31" s="916"/>
      <c r="Z31" s="916"/>
      <c r="AA31" s="916"/>
    </row>
    <row r="32" spans="1:35" s="814" customFormat="1" ht="23" customHeight="1">
      <c r="A32" s="909"/>
      <c r="B32" s="878"/>
      <c r="C32" s="809"/>
      <c r="D32" s="875"/>
      <c r="E32" s="946" t="str">
        <f>IF(D32="","",VLOOKUP(B32,Data!$B$5:$Q$439,16,FALSE))</f>
        <v/>
      </c>
      <c r="F32" s="889"/>
      <c r="G32" s="821"/>
      <c r="H32" s="821"/>
      <c r="I32" s="821"/>
      <c r="J32" s="820"/>
      <c r="K32" s="807"/>
      <c r="L32" s="821"/>
      <c r="M32" s="821"/>
      <c r="N32" s="821"/>
      <c r="O32" s="822"/>
      <c r="P32" s="823"/>
      <c r="Q32" s="824"/>
      <c r="R32" s="823"/>
      <c r="S32" s="823"/>
      <c r="T32" s="824"/>
      <c r="U32" s="825"/>
      <c r="V32" s="824"/>
      <c r="W32" s="826"/>
      <c r="Z32" s="708"/>
    </row>
    <row r="33" spans="1:26" s="814" customFormat="1" ht="22" customHeight="1">
      <c r="A33" s="798"/>
      <c r="B33" s="1066"/>
      <c r="C33" s="1067"/>
      <c r="D33" s="827">
        <f>SUM(D18:D31)</f>
        <v>79</v>
      </c>
      <c r="E33" s="827"/>
      <c r="F33" s="895"/>
      <c r="G33" s="896"/>
      <c r="H33" s="829">
        <f>SUM(H18:H32)</f>
        <v>206735.31</v>
      </c>
      <c r="I33" s="897"/>
      <c r="J33" s="897"/>
      <c r="K33" s="897"/>
      <c r="L33" s="829">
        <f>SUM(L18:L32)</f>
        <v>20792</v>
      </c>
      <c r="M33" s="829">
        <f>SUM(M18:M32)</f>
        <v>18971</v>
      </c>
      <c r="N33" s="896"/>
      <c r="O33" s="896"/>
      <c r="P33" s="896">
        <f>SUM(P16:P32)</f>
        <v>0</v>
      </c>
      <c r="Q33" s="896"/>
      <c r="R33" s="896"/>
      <c r="S33" s="896"/>
      <c r="T33" s="896"/>
      <c r="U33" s="896"/>
      <c r="V33" s="896"/>
      <c r="W33" s="830">
        <f>SUM(W18:W32)</f>
        <v>114.74099999999997</v>
      </c>
      <c r="Z33" s="708"/>
    </row>
    <row r="34" spans="1:26" ht="20" customHeight="1">
      <c r="A34" s="798"/>
      <c r="B34" s="1068"/>
      <c r="C34" s="1069"/>
      <c r="D34" s="831"/>
      <c r="E34" s="887"/>
      <c r="F34" s="754"/>
      <c r="G34" s="832" t="s">
        <v>534</v>
      </c>
      <c r="H34" s="758"/>
      <c r="I34" s="833"/>
      <c r="J34" s="833"/>
      <c r="K34" s="833"/>
      <c r="L34" s="834"/>
      <c r="M34" s="758"/>
      <c r="N34" s="756"/>
      <c r="O34" s="755"/>
      <c r="P34" s="755"/>
      <c r="Q34" s="755"/>
      <c r="R34" s="755"/>
      <c r="S34" s="755"/>
      <c r="T34" s="755"/>
      <c r="U34" s="756"/>
      <c r="V34" s="756"/>
      <c r="W34" s="760"/>
    </row>
    <row r="35" spans="1:26" ht="13">
      <c r="A35" s="721" t="s">
        <v>527</v>
      </c>
      <c r="B35" s="722"/>
      <c r="C35" s="835"/>
      <c r="D35" s="836" t="s">
        <v>82</v>
      </c>
      <c r="E35" s="836"/>
      <c r="F35" s="744"/>
      <c r="G35" s="725" t="s">
        <v>83</v>
      </c>
      <c r="H35" s="837"/>
      <c r="I35" s="772" t="s">
        <v>84</v>
      </c>
      <c r="J35" s="838"/>
      <c r="K35" s="743" t="s">
        <v>85</v>
      </c>
      <c r="L35" s="743"/>
      <c r="M35" s="1070" t="s">
        <v>86</v>
      </c>
      <c r="N35" s="1071"/>
      <c r="O35" s="1071"/>
      <c r="P35" s="1071"/>
      <c r="Q35" s="1071"/>
      <c r="R35" s="1071"/>
      <c r="S35" s="1071"/>
      <c r="T35" s="1071"/>
      <c r="U35" s="1071"/>
      <c r="V35" s="1071"/>
      <c r="W35" s="1072"/>
    </row>
    <row r="36" spans="1:26" ht="13">
      <c r="A36" s="731" t="s">
        <v>528</v>
      </c>
      <c r="C36" s="839"/>
      <c r="D36" s="709" t="s">
        <v>88</v>
      </c>
      <c r="G36" s="1073"/>
      <c r="H36" s="1074"/>
      <c r="I36" s="731" t="s">
        <v>89</v>
      </c>
      <c r="J36" s="840"/>
      <c r="K36" s="746" t="s">
        <v>90</v>
      </c>
      <c r="L36" s="746"/>
      <c r="M36" s="741"/>
      <c r="W36" s="747"/>
    </row>
    <row r="37" spans="1:26">
      <c r="A37" s="731" t="s">
        <v>529</v>
      </c>
      <c r="C37" s="732"/>
      <c r="G37" s="1073"/>
      <c r="H37" s="1074"/>
      <c r="I37" s="731"/>
      <c r="J37" s="840"/>
      <c r="K37" s="746" t="s">
        <v>94</v>
      </c>
      <c r="L37" s="746"/>
      <c r="M37" s="741"/>
      <c r="W37" s="747"/>
    </row>
    <row r="38" spans="1:26">
      <c r="A38" s="754"/>
      <c r="B38" s="755"/>
      <c r="C38" s="841"/>
      <c r="D38" s="709" t="s">
        <v>95</v>
      </c>
      <c r="G38" s="842"/>
      <c r="H38" s="843"/>
      <c r="I38" s="731" t="s">
        <v>96</v>
      </c>
      <c r="J38" s="840"/>
      <c r="K38" s="746"/>
      <c r="L38" s="746"/>
      <c r="M38" s="741"/>
      <c r="W38" s="747"/>
    </row>
    <row r="39" spans="1:26" ht="13">
      <c r="A39" s="721" t="s">
        <v>97</v>
      </c>
      <c r="B39" s="744"/>
      <c r="C39" s="723"/>
      <c r="D39" s="709" t="s">
        <v>98</v>
      </c>
      <c r="G39" s="844" t="s">
        <v>99</v>
      </c>
      <c r="H39" s="845"/>
      <c r="I39" s="731" t="s">
        <v>89</v>
      </c>
      <c r="J39" s="840"/>
      <c r="K39" s="746" t="s">
        <v>100</v>
      </c>
      <c r="L39" s="746"/>
      <c r="M39" s="741"/>
      <c r="W39" s="747"/>
    </row>
    <row r="40" spans="1:26" ht="13">
      <c r="A40" s="731" t="s">
        <v>552</v>
      </c>
      <c r="C40" s="732"/>
      <c r="D40" s="709" t="s">
        <v>101</v>
      </c>
      <c r="G40" s="846"/>
      <c r="H40" s="847"/>
      <c r="I40" s="731" t="s">
        <v>102</v>
      </c>
      <c r="J40" s="840"/>
      <c r="K40" s="746" t="s">
        <v>530</v>
      </c>
      <c r="L40" s="746"/>
      <c r="M40" s="1075" t="s">
        <v>104</v>
      </c>
      <c r="N40" s="1076"/>
      <c r="O40" s="1076"/>
      <c r="P40" s="1076"/>
      <c r="Q40" s="1076"/>
      <c r="R40" s="1076"/>
      <c r="S40" s="1076"/>
      <c r="T40" s="1076"/>
      <c r="U40" s="1076"/>
      <c r="V40" s="1076"/>
      <c r="W40" s="1077"/>
    </row>
    <row r="41" spans="1:26">
      <c r="A41" s="754"/>
      <c r="B41" s="755"/>
      <c r="C41" s="756"/>
      <c r="D41" s="848"/>
      <c r="E41" s="848"/>
      <c r="F41" s="755"/>
      <c r="G41" s="1046" t="s">
        <v>1161</v>
      </c>
      <c r="H41" s="1047"/>
      <c r="I41" s="1046" t="s">
        <v>1160</v>
      </c>
      <c r="J41" s="1047"/>
      <c r="K41" s="759" t="s">
        <v>105</v>
      </c>
      <c r="L41" s="759"/>
      <c r="M41" s="1062" t="s">
        <v>106</v>
      </c>
      <c r="N41" s="1063"/>
      <c r="O41" s="1063"/>
      <c r="P41" s="1063"/>
      <c r="Q41" s="1063"/>
      <c r="R41" s="1063"/>
      <c r="S41" s="1063"/>
      <c r="T41" s="1063"/>
      <c r="U41" s="1063"/>
      <c r="V41" s="1063"/>
      <c r="W41" s="1064"/>
    </row>
    <row r="47" spans="1:26" ht="23.25" customHeight="1">
      <c r="A47" s="849" t="s">
        <v>947</v>
      </c>
      <c r="B47" s="710"/>
      <c r="C47" s="849" t="s">
        <v>603</v>
      </c>
      <c r="D47" s="708"/>
      <c r="E47" s="708"/>
      <c r="G47" s="849" t="s">
        <v>941</v>
      </c>
      <c r="I47" s="849" t="s">
        <v>603</v>
      </c>
    </row>
    <row r="48" spans="1:26" ht="20">
      <c r="A48" s="849" t="s">
        <v>948</v>
      </c>
      <c r="B48" s="710"/>
      <c r="C48" s="849" t="s">
        <v>952</v>
      </c>
      <c r="D48" s="708"/>
      <c r="E48" s="708"/>
      <c r="G48" s="849" t="s">
        <v>942</v>
      </c>
      <c r="I48" s="849" t="s">
        <v>952</v>
      </c>
    </row>
    <row r="49" spans="1:9" ht="20">
      <c r="A49" s="849" t="s">
        <v>949</v>
      </c>
      <c r="B49" s="710"/>
      <c r="C49" s="849" t="s">
        <v>952</v>
      </c>
      <c r="D49" s="708"/>
      <c r="E49" s="708"/>
      <c r="G49" s="849" t="s">
        <v>943</v>
      </c>
      <c r="I49" s="849" t="s">
        <v>603</v>
      </c>
    </row>
    <row r="50" spans="1:9" ht="17.75" customHeight="1">
      <c r="A50" s="849" t="s">
        <v>950</v>
      </c>
      <c r="B50" s="710"/>
      <c r="C50" s="849" t="s">
        <v>603</v>
      </c>
      <c r="D50" s="708"/>
      <c r="E50" s="708"/>
      <c r="G50" s="849" t="s">
        <v>944</v>
      </c>
      <c r="I50" s="849" t="s">
        <v>603</v>
      </c>
    </row>
    <row r="51" spans="1:9" ht="17.75" customHeight="1">
      <c r="A51" s="849" t="s">
        <v>951</v>
      </c>
      <c r="B51" s="710"/>
      <c r="C51" s="849" t="s">
        <v>603</v>
      </c>
      <c r="D51" s="708"/>
      <c r="E51" s="708"/>
      <c r="G51" s="849" t="s">
        <v>946</v>
      </c>
      <c r="I51" s="849" t="s">
        <v>603</v>
      </c>
    </row>
    <row r="52" spans="1:9" ht="17.75" customHeight="1">
      <c r="G52" s="849" t="s">
        <v>945</v>
      </c>
      <c r="I52" s="849" t="s">
        <v>603</v>
      </c>
    </row>
    <row r="53" spans="1:9" ht="17.75" customHeight="1"/>
    <row r="54" spans="1:9" ht="17.75" customHeight="1"/>
  </sheetData>
  <mergeCells count="10">
    <mergeCell ref="B33:C34"/>
    <mergeCell ref="M35:W35"/>
    <mergeCell ref="G36:H36"/>
    <mergeCell ref="G37:H37"/>
    <mergeCell ref="M40:W40"/>
    <mergeCell ref="G41:H41"/>
    <mergeCell ref="I41:J41"/>
    <mergeCell ref="M41:W41"/>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C78B5-1E0E-472B-92E1-1FAE5629B72E}">
  <sheetPr>
    <pageSetUpPr fitToPage="1"/>
  </sheetPr>
  <dimension ref="A1:AI57"/>
  <sheetViews>
    <sheetView topLeftCell="A16" zoomScale="85" zoomScaleNormal="85" zoomScaleSheetLayoutView="115" workbookViewId="0">
      <selection activeCell="A23" sqref="A23:XFD25"/>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66"/>
      <c r="J10" s="967"/>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1148</v>
      </c>
      <c r="C18" s="800" t="str">
        <f>IF(D18="","",VLOOKUP(B18,Data!$B$5:$L$439,2,FALSE))</f>
        <v/>
      </c>
      <c r="D18" s="875"/>
      <c r="E18" s="947" t="str">
        <f>IF(D18="","",VLOOKUP(B18,Data!$B$5:$Q$439,16,FALSE))</f>
        <v/>
      </c>
      <c r="F18" s="924"/>
      <c r="G18" s="803" t="str">
        <f>IF(D18="","",VLOOKUP(B18,Data!$B$5:$L$439,11,FALSE))</f>
        <v/>
      </c>
      <c r="H18" s="804" t="str">
        <f t="shared" ref="H18:H23"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v>1</v>
      </c>
      <c r="B19" s="878" t="s">
        <v>660</v>
      </c>
      <c r="C19" s="800" t="str">
        <f>IF(D19="","",VLOOKUP(B19,Data!$B$5:$L$439,2,FALSE))</f>
        <v>VAN1280</v>
      </c>
      <c r="D19" s="910">
        <v>22</v>
      </c>
      <c r="E19" s="947" t="str">
        <f>IF(D19="","",VLOOKUP(B19,Data!$B$5:$Q$439,16,FALSE))</f>
        <v>PC</v>
      </c>
      <c r="F19" s="924" t="s">
        <v>999</v>
      </c>
      <c r="G19" s="803">
        <f>IF(D19="","",VLOOKUP(B19,Data!$B$5:$L$439,11,FALSE))</f>
        <v>2162.66</v>
      </c>
      <c r="H19" s="804">
        <f t="shared" si="0"/>
        <v>47578.52</v>
      </c>
      <c r="I19" s="805" t="str">
        <f>IF(D19="","",VLOOKUP(B19,Data!$B$5:$D$439,3,FALSE))</f>
        <v>C/T</v>
      </c>
      <c r="J19" s="806" t="str">
        <f>IF(D19="","",VLOOKUP(B19,Data!$B$5:$M$439,12,FALSE))</f>
        <v>Indonesia</v>
      </c>
      <c r="K19" s="807" t="s">
        <v>1129</v>
      </c>
      <c r="L19" s="808">
        <f>IF(D19="","",VLOOKUP(B19,Data!$B$5:$E$439,4,FALSE)*D19)</f>
        <v>5764</v>
      </c>
      <c r="M19" s="809">
        <f>IF(D19="","",VLOOKUP(B19,Data!$B$5:$F$439,5,FALSE)*D19)</f>
        <v>5214</v>
      </c>
      <c r="N19" s="804"/>
      <c r="O19" s="810"/>
      <c r="P19" s="811"/>
      <c r="Q19" s="812"/>
      <c r="R19" s="812"/>
      <c r="S19" s="811"/>
      <c r="T19" s="811"/>
      <c r="U19" s="811"/>
      <c r="V19" s="813">
        <f>IF(D19="","",VLOOKUP(B19,Data!$B$5:$J$439,9,FALSE)*D19)</f>
        <v>32.735999999999997</v>
      </c>
      <c r="W19" s="813">
        <f>IF(D19="","",VLOOKUP(B19,Data!$B$5:$J$439,9,FALSE)*D19)</f>
        <v>32.735999999999997</v>
      </c>
      <c r="X19" s="916"/>
      <c r="Y19" s="708"/>
      <c r="Z19" s="968" t="s">
        <v>1110</v>
      </c>
      <c r="AA19" s="968" t="s">
        <v>692</v>
      </c>
      <c r="AB19" s="969">
        <v>2</v>
      </c>
      <c r="AF19" s="917">
        <v>211713</v>
      </c>
      <c r="AG19" s="917" t="s">
        <v>663</v>
      </c>
      <c r="AH19" s="917" t="s">
        <v>660</v>
      </c>
      <c r="AI19" s="917">
        <v>218</v>
      </c>
    </row>
    <row r="20" spans="1:35" s="917" customFormat="1" ht="20" customHeight="1">
      <c r="A20" s="920">
        <v>2</v>
      </c>
      <c r="B20" s="878" t="s">
        <v>661</v>
      </c>
      <c r="C20" s="800" t="str">
        <f>IF(D20="","",VLOOKUP(B20,Data!$B$5:$L$439,2,FALSE))</f>
        <v>VAN1290</v>
      </c>
      <c r="D20" s="875">
        <v>9</v>
      </c>
      <c r="E20" s="947" t="str">
        <f>IF(D20="","",VLOOKUP(B20,Data!$B$5:$Q$439,16,FALSE))</f>
        <v>PC</v>
      </c>
      <c r="F20" s="924"/>
      <c r="G20" s="803">
        <f>IF(D20="","",VLOOKUP(B20,Data!$B$5:$L$439,11,FALSE))</f>
        <v>2162.66</v>
      </c>
      <c r="H20" s="804">
        <f t="shared" si="0"/>
        <v>19463.939999999999</v>
      </c>
      <c r="I20" s="805" t="str">
        <f>IF(D20="","",VLOOKUP(B20,Data!$B$5:$D$439,3,FALSE))</f>
        <v>C/T</v>
      </c>
      <c r="J20" s="806" t="str">
        <f>IF(D20="","",VLOOKUP(B20,Data!$B$5:$M$439,12,FALSE))</f>
        <v>Indonesia</v>
      </c>
      <c r="K20" s="807" t="s">
        <v>1129</v>
      </c>
      <c r="L20" s="808">
        <f>IF(D20="","",VLOOKUP(B20,Data!$B$5:$E$439,4,FALSE)*D20)</f>
        <v>2358</v>
      </c>
      <c r="M20" s="809">
        <f>IF(D20="","",VLOOKUP(B20,Data!$B$5:$F$439,5,FALSE)*D20)</f>
        <v>2133</v>
      </c>
      <c r="N20" s="804"/>
      <c r="O20" s="810"/>
      <c r="P20" s="811"/>
      <c r="Q20" s="812"/>
      <c r="R20" s="812"/>
      <c r="S20" s="811"/>
      <c r="T20" s="811"/>
      <c r="U20" s="811"/>
      <c r="V20" s="813">
        <f>IF(D20="","",VLOOKUP(B20,Data!$B$5:$J$439,9,FALSE)*D20)</f>
        <v>13.391999999999999</v>
      </c>
      <c r="W20" s="813">
        <f>IF(D20="","",VLOOKUP(B20,Data!$B$5:$J$439,9,FALSE)*D20)</f>
        <v>13.391999999999999</v>
      </c>
      <c r="X20" s="916"/>
      <c r="Y20" s="916"/>
      <c r="Z20" s="968" t="s">
        <v>663</v>
      </c>
      <c r="AA20" s="968" t="s">
        <v>660</v>
      </c>
      <c r="AB20" s="969">
        <v>23</v>
      </c>
    </row>
    <row r="21" spans="1:35" s="917" customFormat="1" ht="20" customHeight="1">
      <c r="A21" s="920">
        <v>3</v>
      </c>
      <c r="B21" s="878" t="s">
        <v>262</v>
      </c>
      <c r="C21" s="800" t="e">
        <f>IF(D21="","",VLOOKUP(B21,Data!$B$5:$L$439,2,FALSE))</f>
        <v>#N/A</v>
      </c>
      <c r="D21" s="875">
        <v>1</v>
      </c>
      <c r="E21" s="947" t="e">
        <f>IF(D21="","",VLOOKUP(B21,Data!$B$5:$Q$439,16,FALSE))</f>
        <v>#N/A</v>
      </c>
      <c r="F21" s="924" t="s">
        <v>1011</v>
      </c>
      <c r="G21" s="803" t="e">
        <f>IF(D21="","",VLOOKUP(B21,Data!$B$5:$L$439,11,FALSE))</f>
        <v>#N/A</v>
      </c>
      <c r="H21" s="804" t="e">
        <f t="shared" si="0"/>
        <v>#N/A</v>
      </c>
      <c r="I21" s="805" t="e">
        <f>IF(D21="","",VLOOKUP(B21,Data!$B$5:$D$439,3,FALSE))</f>
        <v>#N/A</v>
      </c>
      <c r="J21" s="806" t="e">
        <f>IF(D21="","",VLOOKUP(B21,Data!$B$5:$M$439,12,FALSE))</f>
        <v>#N/A</v>
      </c>
      <c r="K21" s="807" t="s">
        <v>1129</v>
      </c>
      <c r="L21" s="808" t="e">
        <f>IF(D21="","",VLOOKUP(B21,Data!$B$5:$E$439,4,FALSE)*D21)</f>
        <v>#N/A</v>
      </c>
      <c r="M21" s="809" t="e">
        <f>IF(D21="","",VLOOKUP(B21,Data!$B$5:$F$439,5,FALSE)*D21)</f>
        <v>#N/A</v>
      </c>
      <c r="N21" s="804"/>
      <c r="O21" s="810"/>
      <c r="P21" s="811"/>
      <c r="Q21" s="812"/>
      <c r="R21" s="812"/>
      <c r="S21" s="811"/>
      <c r="T21" s="811"/>
      <c r="U21" s="811"/>
      <c r="V21" s="813" t="e">
        <f>IF(D21="","",VLOOKUP(B21,Data!$B$5:$J$439,9,FALSE)*D21)</f>
        <v>#N/A</v>
      </c>
      <c r="W21" s="813" t="e">
        <f>IF(D21="","",VLOOKUP(B21,Data!$B$5:$J$439,9,FALSE)*D21)</f>
        <v>#N/A</v>
      </c>
      <c r="X21" s="916"/>
      <c r="Y21" s="916"/>
      <c r="Z21" s="968" t="s">
        <v>662</v>
      </c>
      <c r="AA21" s="968" t="s">
        <v>661</v>
      </c>
      <c r="AB21" s="969">
        <v>18</v>
      </c>
    </row>
    <row r="22" spans="1:35" s="917" customFormat="1" ht="20" customHeight="1">
      <c r="A22" s="920">
        <v>4</v>
      </c>
      <c r="B22" s="878" t="s">
        <v>749</v>
      </c>
      <c r="C22" s="800" t="str">
        <f>IF(D22="","",VLOOKUP(B22,Data!$B$5:$L$439,2,FALSE))</f>
        <v>VAR8160</v>
      </c>
      <c r="D22" s="875">
        <v>2</v>
      </c>
      <c r="E22" s="947" t="str">
        <f>IF(D22="","",VLOOKUP(B22,Data!$B$5:$Q$439,16,FALSE))</f>
        <v>PC</v>
      </c>
      <c r="F22" s="924"/>
      <c r="G22" s="803">
        <f>IF(D22="","",VLOOKUP(B22,Data!$B$5:$L$439,11,FALSE))</f>
        <v>2438.41</v>
      </c>
      <c r="H22" s="804">
        <f t="shared" si="0"/>
        <v>4876.82</v>
      </c>
      <c r="I22" s="805" t="str">
        <f>IF(D22="","",VLOOKUP(B22,Data!$B$5:$D$439,3,FALSE))</f>
        <v>C/T</v>
      </c>
      <c r="J22" s="806" t="str">
        <f>IF(D22="","",VLOOKUP(B22,Data!$B$5:$M$439,12,FALSE))</f>
        <v>Indonesia</v>
      </c>
      <c r="K22" s="807" t="s">
        <v>1129</v>
      </c>
      <c r="L22" s="808">
        <f>IF(D22="","",VLOOKUP(B22,Data!$B$5:$E$439,4,FALSE)*D22)</f>
        <v>508</v>
      </c>
      <c r="M22" s="809">
        <f>IF(D22="","",VLOOKUP(B22,Data!$B$5:$F$439,5,FALSE)*D22)</f>
        <v>458</v>
      </c>
      <c r="N22" s="804"/>
      <c r="O22" s="810"/>
      <c r="P22" s="811"/>
      <c r="Q22" s="812"/>
      <c r="R22" s="812"/>
      <c r="S22" s="811"/>
      <c r="T22" s="811"/>
      <c r="U22" s="811"/>
      <c r="V22" s="813">
        <f>IF(D22="","",VLOOKUP(B22,Data!$B$5:$J$439,9,FALSE)*D22)</f>
        <v>2.968</v>
      </c>
      <c r="W22" s="813">
        <f>IF(D22="","",VLOOKUP(B22,Data!$B$5:$J$439,9,FALSE)*D22)</f>
        <v>2.968</v>
      </c>
      <c r="X22" s="916"/>
      <c r="Y22" s="916"/>
      <c r="Z22" s="968" t="s">
        <v>751</v>
      </c>
      <c r="AA22" s="968" t="s">
        <v>747</v>
      </c>
      <c r="AB22" s="969">
        <v>1</v>
      </c>
    </row>
    <row r="23" spans="1:35" s="814" customFormat="1" ht="20" customHeight="1">
      <c r="A23" s="920"/>
      <c r="B23" s="906" t="s">
        <v>1124</v>
      </c>
      <c r="C23" s="800" t="str">
        <f>IF(D23="","",VLOOKUP(B23,Data!$B$5:$L$439,2,FALSE))</f>
        <v/>
      </c>
      <c r="D23" s="875"/>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708"/>
      <c r="Y23" s="708"/>
      <c r="Z23" s="968" t="s">
        <v>753</v>
      </c>
      <c r="AA23" s="968" t="s">
        <v>749</v>
      </c>
      <c r="AB23" s="969">
        <v>1</v>
      </c>
      <c r="AF23" s="814">
        <v>210710</v>
      </c>
      <c r="AG23" s="814" t="s">
        <v>496</v>
      </c>
      <c r="AH23" s="814" t="s">
        <v>1136</v>
      </c>
      <c r="AI23" s="814">
        <v>1</v>
      </c>
    </row>
    <row r="24" spans="1:35" s="917" customFormat="1" ht="20" customHeight="1">
      <c r="A24" s="920">
        <v>5</v>
      </c>
      <c r="B24" s="878" t="s">
        <v>232</v>
      </c>
      <c r="C24" s="800" t="str">
        <f>IF(D24="","",VLOOKUP(B24,Data!$B$5:$L$439,2,FALSE))</f>
        <v>VFV5630</v>
      </c>
      <c r="D24" s="910">
        <v>2</v>
      </c>
      <c r="E24" s="947" t="str">
        <f>IF(D24="","",VLOOKUP(B24,Data!$B$5:$Q$439,16,FALSE))</f>
        <v>PC</v>
      </c>
      <c r="F24" s="957"/>
      <c r="G24" s="803">
        <f>IF(D24="","",VLOOKUP(B24,Data!$B$5:$L$439,11,FALSE))</f>
        <v>5664.17</v>
      </c>
      <c r="H24" s="804">
        <f t="shared" ref="H24:H34" si="1">IF(D24&gt;0,D24*G24,"-")</f>
        <v>11328.34</v>
      </c>
      <c r="I24" s="805" t="str">
        <f>IF(D24="","",VLOOKUP(B24,Data!$B$5:$D$439,3,FALSE))</f>
        <v>C/T</v>
      </c>
      <c r="J24" s="806" t="str">
        <f>IF(D24="","",VLOOKUP(B24,Data!$B$5:$M$439,12,FALSE))</f>
        <v>Indonesia</v>
      </c>
      <c r="K24" s="807" t="s">
        <v>1125</v>
      </c>
      <c r="L24" s="808">
        <f>IF(D24="","",VLOOKUP(B24,Data!$B$5:$E$439,4,FALSE)*D24)</f>
        <v>668</v>
      </c>
      <c r="M24" s="809">
        <f>IF(D24="","",VLOOKUP(B24,Data!$B$5:$F$439,5,FALSE)*D24)</f>
        <v>586</v>
      </c>
      <c r="N24" s="804"/>
      <c r="O24" s="810"/>
      <c r="P24" s="811"/>
      <c r="Q24" s="812"/>
      <c r="R24" s="812"/>
      <c r="S24" s="811"/>
      <c r="T24" s="811"/>
      <c r="U24" s="811"/>
      <c r="V24" s="813">
        <f>IF(D24="","",VLOOKUP(B24,Data!$B$5:$J$439,9,FALSE)*D24)</f>
        <v>3.6120000000000001</v>
      </c>
      <c r="W24" s="813">
        <f>IF(D24="","",VLOOKUP(B24,Data!$B$5:$J$439,9,FALSE)*D24)</f>
        <v>3.6120000000000001</v>
      </c>
      <c r="X24" s="916"/>
      <c r="Y24" s="916"/>
      <c r="Z24" s="968" t="s">
        <v>1101</v>
      </c>
      <c r="AA24" s="968" t="s">
        <v>240</v>
      </c>
      <c r="AB24" s="969">
        <v>12</v>
      </c>
    </row>
    <row r="25" spans="1:35" s="917" customFormat="1" ht="20" customHeight="1">
      <c r="A25" s="920">
        <v>6</v>
      </c>
      <c r="B25" s="878" t="s">
        <v>240</v>
      </c>
      <c r="C25" s="800" t="str">
        <f>IF(D25="","",VLOOKUP(B25,Data!$B$5:$L$439,2,FALSE))</f>
        <v>VFV5520</v>
      </c>
      <c r="D25" s="875">
        <v>4</v>
      </c>
      <c r="E25" s="947" t="str">
        <f>IF(D25="","",VLOOKUP(B25,Data!$B$5:$Q$439,16,FALSE))</f>
        <v>PC</v>
      </c>
      <c r="F25" s="957"/>
      <c r="G25" s="803">
        <f>IF(D25="","",VLOOKUP(B25,Data!$B$5:$L$439,11,FALSE))</f>
        <v>2589.08</v>
      </c>
      <c r="H25" s="804">
        <f t="shared" si="1"/>
        <v>10356.32</v>
      </c>
      <c r="I25" s="805" t="str">
        <f>IF(D25="","",VLOOKUP(B25,Data!$B$5:$D$439,3,FALSE))</f>
        <v>C/T</v>
      </c>
      <c r="J25" s="806" t="str">
        <f>IF(D25="","",VLOOKUP(B25,Data!$B$5:$M$439,12,FALSE))</f>
        <v>Indonesia</v>
      </c>
      <c r="K25" s="807" t="s">
        <v>1125</v>
      </c>
      <c r="L25" s="808">
        <f>IF(D25="","",VLOOKUP(B25,Data!$B$5:$E$439,4,FALSE)*D25)</f>
        <v>1000</v>
      </c>
      <c r="M25" s="809">
        <f>IF(D25="","",VLOOKUP(B25,Data!$B$5:$F$439,5,FALSE)*D25)</f>
        <v>948</v>
      </c>
      <c r="N25" s="804"/>
      <c r="O25" s="810"/>
      <c r="P25" s="811"/>
      <c r="Q25" s="812"/>
      <c r="R25" s="812"/>
      <c r="S25" s="811"/>
      <c r="T25" s="811"/>
      <c r="U25" s="811"/>
      <c r="V25" s="813">
        <f>IF(D25="","",VLOOKUP(B25,Data!$B$5:$J$439,9,FALSE)*D25)</f>
        <v>5.3719999999999999</v>
      </c>
      <c r="W25" s="813">
        <f>IF(D25="","",VLOOKUP(B25,Data!$B$5:$J$439,9,FALSE)*D25)</f>
        <v>5.3719999999999999</v>
      </c>
      <c r="X25" s="916"/>
      <c r="Y25" s="916"/>
      <c r="Z25" s="968" t="s">
        <v>1102</v>
      </c>
      <c r="AA25" s="968" t="s">
        <v>241</v>
      </c>
      <c r="AB25" s="969">
        <v>11</v>
      </c>
    </row>
    <row r="26" spans="1:35" s="917" customFormat="1" ht="20" customHeight="1">
      <c r="A26" s="920">
        <v>7</v>
      </c>
      <c r="B26" s="878" t="s">
        <v>241</v>
      </c>
      <c r="C26" s="800" t="str">
        <f>IF(D26="","",VLOOKUP(B26,Data!$B$5:$L$439,2,FALSE))</f>
        <v>VFV5530</v>
      </c>
      <c r="D26" s="875">
        <v>5</v>
      </c>
      <c r="E26" s="947" t="str">
        <f>IF(D26="","",VLOOKUP(B26,Data!$B$5:$Q$439,16,FALSE))</f>
        <v>PC</v>
      </c>
      <c r="F26" s="957"/>
      <c r="G26" s="803">
        <f>IF(D26="","",VLOOKUP(B26,Data!$B$5:$L$439,11,FALSE))</f>
        <v>2589.08</v>
      </c>
      <c r="H26" s="804">
        <f t="shared" si="1"/>
        <v>12945.4</v>
      </c>
      <c r="I26" s="805" t="str">
        <f>IF(D26="","",VLOOKUP(B26,Data!$B$5:$D$439,3,FALSE))</f>
        <v>C/T</v>
      </c>
      <c r="J26" s="806" t="str">
        <f>IF(D26="","",VLOOKUP(B26,Data!$B$5:$M$439,12,FALSE))</f>
        <v>Indonesia</v>
      </c>
      <c r="K26" s="807" t="s">
        <v>1125</v>
      </c>
      <c r="L26" s="808">
        <f>IF(D26="","",VLOOKUP(B26,Data!$B$5:$E$439,4,FALSE)*D26)</f>
        <v>1250</v>
      </c>
      <c r="M26" s="809">
        <f>IF(D26="","",VLOOKUP(B26,Data!$B$5:$F$439,5,FALSE)*D26)</f>
        <v>1185</v>
      </c>
      <c r="N26" s="804"/>
      <c r="O26" s="810"/>
      <c r="P26" s="811"/>
      <c r="Q26" s="812"/>
      <c r="R26" s="812"/>
      <c r="S26" s="811"/>
      <c r="T26" s="811"/>
      <c r="U26" s="811"/>
      <c r="V26" s="813">
        <f>IF(D26="","",VLOOKUP(B26,Data!$B$5:$J$439,9,FALSE)*D26)</f>
        <v>6.7149999999999999</v>
      </c>
      <c r="W26" s="813">
        <f>IF(D26="","",VLOOKUP(B26,Data!$B$5:$J$439,9,FALSE)*D26)</f>
        <v>6.7149999999999999</v>
      </c>
      <c r="X26" s="916"/>
      <c r="Y26" s="916"/>
      <c r="Z26" s="968" t="s">
        <v>1106</v>
      </c>
      <c r="AA26" s="968" t="s">
        <v>387</v>
      </c>
      <c r="AB26" s="969">
        <v>9</v>
      </c>
    </row>
    <row r="27" spans="1:35" s="814" customFormat="1" ht="20" customHeight="1">
      <c r="A27" s="920"/>
      <c r="B27" s="906" t="s">
        <v>1153</v>
      </c>
      <c r="C27" s="800" t="str">
        <f>IF(D27="","",VLOOKUP(B27,Data!$B$5:$L$439,2,FALSE))</f>
        <v/>
      </c>
      <c r="D27" s="875"/>
      <c r="E27" s="947" t="str">
        <f>IF(D27="","",VLOOKUP(B27,Data!$B$5:$Q$439,16,FALSE))</f>
        <v/>
      </c>
      <c r="F27" s="924"/>
      <c r="G27" s="803" t="str">
        <f>IF(D27="","",VLOOKUP(B27,Data!$B$5:$L$439,11,FALSE))</f>
        <v/>
      </c>
      <c r="H27" s="804" t="str">
        <f t="shared" ref="H27:H32" si="2">IF(D27&gt;0,D27*G27,"-")</f>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708"/>
      <c r="Y27" s="708"/>
      <c r="Z27" s="708"/>
      <c r="AA27" s="708"/>
      <c r="AF27" s="814">
        <v>210710</v>
      </c>
      <c r="AG27" s="814" t="s">
        <v>496</v>
      </c>
      <c r="AH27" s="814" t="s">
        <v>1136</v>
      </c>
      <c r="AI27" s="814">
        <v>1</v>
      </c>
    </row>
    <row r="28" spans="1:35" s="917" customFormat="1" ht="20" customHeight="1">
      <c r="A28" s="920">
        <v>8</v>
      </c>
      <c r="B28" s="878" t="s">
        <v>354</v>
      </c>
      <c r="C28" s="800" t="str">
        <f>IF(D28="","",VLOOKUP(B28,Data!$B$5:$L$439,2,FALSE))</f>
        <v>VFV5540</v>
      </c>
      <c r="D28" s="910">
        <v>2</v>
      </c>
      <c r="E28" s="947" t="str">
        <f>IF(D28="","",VLOOKUP(B28,Data!$B$5:$Q$439,16,FALSE))</f>
        <v>PC</v>
      </c>
      <c r="F28" s="957"/>
      <c r="G28" s="803">
        <f>IF(D28="","",VLOOKUP(B28,Data!$B$5:$L$439,11,FALSE))</f>
        <v>4274.5</v>
      </c>
      <c r="H28" s="804">
        <f t="shared" si="2"/>
        <v>8549</v>
      </c>
      <c r="I28" s="805" t="str">
        <f>IF(D28="","",VLOOKUP(B28,Data!$B$5:$D$439,3,FALSE))</f>
        <v>C/T</v>
      </c>
      <c r="J28" s="806" t="str">
        <f>IF(D28="","",VLOOKUP(B28,Data!$B$5:$M$439,12,FALSE))</f>
        <v>Indonesia</v>
      </c>
      <c r="K28" s="807" t="s">
        <v>1154</v>
      </c>
      <c r="L28" s="808">
        <f>IF(D28="","",VLOOKUP(B28,Data!$B$5:$E$439,4,FALSE)*D28)</f>
        <v>610</v>
      </c>
      <c r="M28" s="809">
        <f>IF(D28="","",VLOOKUP(B28,Data!$B$5:$F$439,5,FALSE)*D28)</f>
        <v>524</v>
      </c>
      <c r="N28" s="804"/>
      <c r="O28" s="810"/>
      <c r="P28" s="811"/>
      <c r="Q28" s="812"/>
      <c r="R28" s="812"/>
      <c r="S28" s="811"/>
      <c r="T28" s="811"/>
      <c r="U28" s="811"/>
      <c r="V28" s="813">
        <f>IF(D28="","",VLOOKUP(B28,Data!$B$5:$J$439,9,FALSE)*D28)</f>
        <v>3.0680000000000001</v>
      </c>
      <c r="W28" s="813">
        <f>IF(D28="","",VLOOKUP(B28,Data!$B$5:$J$439,9,FALSE)*D28)</f>
        <v>3.0680000000000001</v>
      </c>
      <c r="X28" s="916"/>
      <c r="Y28" s="916"/>
      <c r="Z28" s="916"/>
      <c r="AA28" s="916"/>
    </row>
    <row r="29" spans="1:35" s="917" customFormat="1" ht="20" customHeight="1">
      <c r="A29" s="920">
        <v>9</v>
      </c>
      <c r="B29" s="878" t="s">
        <v>358</v>
      </c>
      <c r="C29" s="800" t="str">
        <f>IF(D29="","",VLOOKUP(B29,Data!$B$5:$L$439,2,FALSE))</f>
        <v>VFV5550</v>
      </c>
      <c r="D29" s="910">
        <v>4</v>
      </c>
      <c r="E29" s="947" t="str">
        <f>IF(D29="","",VLOOKUP(B29,Data!$B$5:$Q$439,16,FALSE))</f>
        <v>PC</v>
      </c>
      <c r="F29" s="957"/>
      <c r="G29" s="803">
        <f>IF(D29="","",VLOOKUP(B29,Data!$B$5:$L$439,11,FALSE))</f>
        <v>4274.57</v>
      </c>
      <c r="H29" s="804">
        <f t="shared" si="2"/>
        <v>17098.28</v>
      </c>
      <c r="I29" s="805" t="str">
        <f>IF(D29="","",VLOOKUP(B29,Data!$B$5:$D$439,3,FALSE))</f>
        <v>C/T</v>
      </c>
      <c r="J29" s="806" t="str">
        <f>IF(D29="","",VLOOKUP(B29,Data!$B$5:$M$439,12,FALSE))</f>
        <v>Indonesia</v>
      </c>
      <c r="K29" s="807" t="s">
        <v>1154</v>
      </c>
      <c r="L29" s="808">
        <f>IF(D29="","",VLOOKUP(B29,Data!$B$5:$E$439,4,FALSE)*D29)</f>
        <v>1220</v>
      </c>
      <c r="M29" s="809">
        <f>IF(D29="","",VLOOKUP(B29,Data!$B$5:$F$439,5,FALSE)*D29)</f>
        <v>1048</v>
      </c>
      <c r="N29" s="804"/>
      <c r="O29" s="810"/>
      <c r="P29" s="811"/>
      <c r="Q29" s="812"/>
      <c r="R29" s="812"/>
      <c r="S29" s="811"/>
      <c r="T29" s="811"/>
      <c r="U29" s="811"/>
      <c r="V29" s="813">
        <f>IF(D29="","",VLOOKUP(B29,Data!$B$5:$J$439,9,FALSE)*D29)</f>
        <v>6.1360000000000001</v>
      </c>
      <c r="W29" s="813">
        <f>IF(D29="","",VLOOKUP(B29,Data!$B$5:$J$439,9,FALSE)*D29)</f>
        <v>6.1360000000000001</v>
      </c>
      <c r="X29" s="916"/>
      <c r="Y29" s="916"/>
      <c r="Z29" s="916"/>
      <c r="AA29" s="916"/>
    </row>
    <row r="30" spans="1:35" s="917" customFormat="1" ht="20" customHeight="1">
      <c r="A30" s="920">
        <v>10</v>
      </c>
      <c r="B30" s="878" t="s">
        <v>398</v>
      </c>
      <c r="C30" s="800" t="str">
        <f>IF(D30="","",VLOOKUP(B30,Data!$B$5:$L$439,2,FALSE))</f>
        <v>VFV5580</v>
      </c>
      <c r="D30" s="910">
        <v>6</v>
      </c>
      <c r="E30" s="947" t="str">
        <f>IF(D30="","",VLOOKUP(B30,Data!$B$5:$Q$439,16,FALSE))</f>
        <v>PC</v>
      </c>
      <c r="F30" s="957"/>
      <c r="G30" s="803">
        <f>IF(D30="","",VLOOKUP(B30,Data!$B$5:$L$439,11,FALSE))</f>
        <v>4347.66</v>
      </c>
      <c r="H30" s="804">
        <f t="shared" si="2"/>
        <v>26085.96</v>
      </c>
      <c r="I30" s="805" t="str">
        <f>IF(D30="","",VLOOKUP(B30,Data!$B$5:$D$439,3,FALSE))</f>
        <v>C/T</v>
      </c>
      <c r="J30" s="806" t="str">
        <f>IF(D30="","",VLOOKUP(B30,Data!$B$5:$M$439,12,FALSE))</f>
        <v>Indonesia</v>
      </c>
      <c r="K30" s="807" t="s">
        <v>1154</v>
      </c>
      <c r="L30" s="808">
        <f>IF(D30="","",VLOOKUP(B30,Data!$B$5:$E$439,4,FALSE)*D30)</f>
        <v>1908</v>
      </c>
      <c r="M30" s="809">
        <f>IF(D30="","",VLOOKUP(B30,Data!$B$5:$F$439,5,FALSE)*D30)</f>
        <v>1692</v>
      </c>
      <c r="N30" s="804"/>
      <c r="O30" s="810"/>
      <c r="P30" s="811"/>
      <c r="Q30" s="812"/>
      <c r="R30" s="812"/>
      <c r="S30" s="811"/>
      <c r="T30" s="811"/>
      <c r="U30" s="811"/>
      <c r="V30" s="813">
        <f>IF(D30="","",VLOOKUP(B30,Data!$B$5:$J$439,9,FALSE)*D30)</f>
        <v>10.836</v>
      </c>
      <c r="W30" s="813">
        <f>IF(D30="","",VLOOKUP(B30,Data!$B$5:$J$439,9,FALSE)*D30)</f>
        <v>10.836</v>
      </c>
      <c r="X30" s="916"/>
      <c r="Y30" s="916"/>
      <c r="Z30" s="916"/>
      <c r="AA30" s="916"/>
    </row>
    <row r="31" spans="1:35" s="917" customFormat="1" ht="20" customHeight="1">
      <c r="A31" s="920">
        <v>11</v>
      </c>
      <c r="B31" s="878" t="s">
        <v>400</v>
      </c>
      <c r="C31" s="800" t="str">
        <f>IF(D31="","",VLOOKUP(B31,Data!$B$5:$L$439,2,FALSE))</f>
        <v>VFV5590</v>
      </c>
      <c r="D31" s="910">
        <v>6</v>
      </c>
      <c r="E31" s="947" t="str">
        <f>IF(D31="","",VLOOKUP(B31,Data!$B$5:$Q$439,16,FALSE))</f>
        <v>PC</v>
      </c>
      <c r="F31" s="957"/>
      <c r="G31" s="803">
        <f>IF(D31="","",VLOOKUP(B31,Data!$B$5:$L$439,11,FALSE))</f>
        <v>4347.5600000000004</v>
      </c>
      <c r="H31" s="804">
        <f t="shared" si="2"/>
        <v>26085.360000000001</v>
      </c>
      <c r="I31" s="805" t="str">
        <f>IF(D31="","",VLOOKUP(B31,Data!$B$5:$D$439,3,FALSE))</f>
        <v>C/T</v>
      </c>
      <c r="J31" s="806" t="str">
        <f>IF(D31="","",VLOOKUP(B31,Data!$B$5:$M$439,12,FALSE))</f>
        <v>Indonesia</v>
      </c>
      <c r="K31" s="807" t="s">
        <v>1154</v>
      </c>
      <c r="L31" s="808">
        <f>IF(D31="","",VLOOKUP(B31,Data!$B$5:$E$439,4,FALSE)*D31)</f>
        <v>1908</v>
      </c>
      <c r="M31" s="809">
        <f>IF(D31="","",VLOOKUP(B31,Data!$B$5:$F$439,5,FALSE)*D31)</f>
        <v>1692</v>
      </c>
      <c r="N31" s="804"/>
      <c r="O31" s="810"/>
      <c r="P31" s="811"/>
      <c r="Q31" s="812"/>
      <c r="R31" s="812"/>
      <c r="S31" s="811"/>
      <c r="T31" s="811"/>
      <c r="U31" s="811"/>
      <c r="V31" s="813">
        <f>IF(D31="","",VLOOKUP(B31,Data!$B$5:$J$439,9,FALSE)*D31)</f>
        <v>10.836</v>
      </c>
      <c r="W31" s="813">
        <f>IF(D31="","",VLOOKUP(B31,Data!$B$5:$J$439,9,FALSE)*D31)</f>
        <v>10.836</v>
      </c>
      <c r="X31" s="916"/>
      <c r="Y31" s="916"/>
      <c r="Z31" s="916"/>
      <c r="AA31" s="916"/>
    </row>
    <row r="32" spans="1:35" s="917" customFormat="1" ht="20" customHeight="1">
      <c r="A32" s="920">
        <v>12</v>
      </c>
      <c r="B32" s="878" t="s">
        <v>1159</v>
      </c>
      <c r="C32" s="800" t="str">
        <f>IF(D32="","",VLOOKUP(B32,Data!$B$5:$L$439,2,FALSE))</f>
        <v>ZJ54480</v>
      </c>
      <c r="D32" s="910">
        <v>1</v>
      </c>
      <c r="E32" s="947" t="str">
        <f>IF(D32="","",VLOOKUP(B32,Data!$B$5:$Q$439,16,FALSE))</f>
        <v>SETS</v>
      </c>
      <c r="F32" s="957"/>
      <c r="G32" s="803">
        <f>IF(D32="","",VLOOKUP(B32,Data!$B$5:$L$439,11,FALSE))</f>
        <v>4787.6899999999996</v>
      </c>
      <c r="H32" s="804">
        <f t="shared" si="2"/>
        <v>4787.6899999999996</v>
      </c>
      <c r="I32" s="805" t="str">
        <f>IF(D32="","",VLOOKUP(B32,Data!$B$5:$D$439,3,FALSE))</f>
        <v>C/T</v>
      </c>
      <c r="J32" s="806" t="str">
        <f>IF(D32="","",VLOOKUP(B32,Data!$B$5:$M$439,12,FALSE))</f>
        <v>Indonesia</v>
      </c>
      <c r="K32" s="807" t="s">
        <v>1154</v>
      </c>
      <c r="L32" s="808">
        <f>IF(D32="","",VLOOKUP(B32,Data!$B$5:$E$439,4,FALSE)*D32)</f>
        <v>328</v>
      </c>
      <c r="M32" s="809">
        <f>IF(D32="","",VLOOKUP(B32,Data!$B$5:$F$439,5,FALSE)*D32)</f>
        <v>292</v>
      </c>
      <c r="N32" s="804"/>
      <c r="O32" s="810"/>
      <c r="P32" s="811"/>
      <c r="Q32" s="812"/>
      <c r="R32" s="812"/>
      <c r="S32" s="811"/>
      <c r="T32" s="811"/>
      <c r="U32" s="811"/>
      <c r="V32" s="813">
        <f>IF(D32="","",VLOOKUP(B32,Data!$B$5:$J$439,9,FALSE)*D32)</f>
        <v>1.806</v>
      </c>
      <c r="W32" s="813">
        <f>IF(D32="","",VLOOKUP(B32,Data!$B$5:$J$439,9,FALSE)*D32)</f>
        <v>1.806</v>
      </c>
      <c r="X32" s="916"/>
      <c r="Y32" s="916"/>
      <c r="Z32" s="916"/>
      <c r="AA32" s="916"/>
    </row>
    <row r="33" spans="1:27" s="917" customFormat="1" ht="20" customHeight="1">
      <c r="A33" s="920">
        <v>13</v>
      </c>
      <c r="B33" s="878" t="s">
        <v>748</v>
      </c>
      <c r="C33" s="800" t="str">
        <f>IF(D33="","",VLOOKUP(B33,Data!$B$5:$L$439,2,FALSE))</f>
        <v>VAR8150</v>
      </c>
      <c r="D33" s="875">
        <v>2</v>
      </c>
      <c r="E33" s="947" t="str">
        <f>IF(D33="","",VLOOKUP(B33,Data!$B$5:$Q$439,16,FALSE))</f>
        <v>PC</v>
      </c>
      <c r="F33" s="957"/>
      <c r="G33" s="803">
        <f>IF(D33="","",VLOOKUP(B33,Data!$B$5:$L$439,11,FALSE))</f>
        <v>2209.64</v>
      </c>
      <c r="H33" s="804">
        <f t="shared" si="1"/>
        <v>4419.28</v>
      </c>
      <c r="I33" s="805" t="str">
        <f>IF(D33="","",VLOOKUP(B33,Data!$B$5:$D$439,3,FALSE))</f>
        <v>C/T</v>
      </c>
      <c r="J33" s="806" t="str">
        <f>IF(D33="","",VLOOKUP(B33,Data!$B$5:$M$439,12,FALSE))</f>
        <v>Indonesia</v>
      </c>
      <c r="K33" s="807" t="s">
        <v>1154</v>
      </c>
      <c r="L33" s="808">
        <f>IF(D33="","",VLOOKUP(B33,Data!$B$5:$E$439,4,FALSE)*D33)</f>
        <v>476</v>
      </c>
      <c r="M33" s="809">
        <f>IF(D33="","",VLOOKUP(B33,Data!$B$5:$F$439,5,FALSE)*D33)</f>
        <v>432</v>
      </c>
      <c r="N33" s="804"/>
      <c r="O33" s="810"/>
      <c r="P33" s="811"/>
      <c r="Q33" s="812"/>
      <c r="R33" s="812"/>
      <c r="S33" s="811"/>
      <c r="T33" s="811"/>
      <c r="U33" s="811"/>
      <c r="V33" s="813">
        <f>IF(D33="","",VLOOKUP(B33,Data!$B$5:$J$439,9,FALSE)*D33)</f>
        <v>2.6280000000000001</v>
      </c>
      <c r="W33" s="813">
        <f>IF(D33="","",VLOOKUP(B33,Data!$B$5:$J$439,9,FALSE)*D33)</f>
        <v>2.6280000000000001</v>
      </c>
      <c r="X33" s="916"/>
      <c r="Y33" s="916"/>
      <c r="Z33" s="916"/>
      <c r="AA33" s="916"/>
    </row>
    <row r="34" spans="1:27" s="917" customFormat="1" ht="20" customHeight="1">
      <c r="A34" s="920"/>
      <c r="B34" s="878"/>
      <c r="C34" s="800" t="str">
        <f>IF(D34="","",VLOOKUP(B34,Data!$B$5:$L$439,2,FALSE))</f>
        <v/>
      </c>
      <c r="D34" s="875"/>
      <c r="E34" s="947" t="str">
        <f>IF(D34="","",VLOOKUP(B34,Data!$B$5:$Q$439,16,FALSE))</f>
        <v/>
      </c>
      <c r="F34" s="957"/>
      <c r="G34" s="803" t="str">
        <f>IF(D34="","",VLOOKUP(B34,Data!$B$5:$L$439,11,FALSE))</f>
        <v/>
      </c>
      <c r="H34" s="804" t="str">
        <f t="shared" si="1"/>
        <v>-</v>
      </c>
      <c r="I34" s="805" t="str">
        <f>IF(D34="","",VLOOKUP(B34,Data!$B$5:$D$439,3,FALSE))</f>
        <v/>
      </c>
      <c r="J34" s="806" t="str">
        <f>IF(D34="","",VLOOKUP(B34,Data!$B$5:$M$439,12,FALSE))</f>
        <v/>
      </c>
      <c r="K34" s="807"/>
      <c r="L34" s="808" t="str">
        <f>IF(D34="","",VLOOKUP(B34,Data!$B$5:$E$439,4,FALSE)*D34)</f>
        <v/>
      </c>
      <c r="M34" s="809" t="str">
        <f>IF(D34="","",VLOOKUP(B34,Data!$B$5:$F$439,5,FALSE)*D34)</f>
        <v/>
      </c>
      <c r="N34" s="804"/>
      <c r="O34" s="810"/>
      <c r="P34" s="811"/>
      <c r="Q34" s="812"/>
      <c r="R34" s="812"/>
      <c r="S34" s="811"/>
      <c r="T34" s="811"/>
      <c r="U34" s="811"/>
      <c r="V34" s="813" t="str">
        <f>IF(D34="","",VLOOKUP(B34,Data!$B$5:$J$439,9,FALSE)*D34)</f>
        <v/>
      </c>
      <c r="W34" s="813" t="str">
        <f>IF(D34="","",VLOOKUP(B34,Data!$B$5:$J$439,9,FALSE)*D34)</f>
        <v/>
      </c>
      <c r="X34" s="916"/>
      <c r="Y34" s="916"/>
      <c r="Z34" s="916"/>
      <c r="AA34" s="916"/>
    </row>
    <row r="35" spans="1:27" s="814" customFormat="1" ht="23" customHeight="1">
      <c r="A35" s="909"/>
      <c r="B35" s="878"/>
      <c r="C35" s="809"/>
      <c r="D35" s="875"/>
      <c r="E35" s="946" t="str">
        <f>IF(D35="","",VLOOKUP(B35,Data!$B$5:$Q$439,16,FALSE))</f>
        <v/>
      </c>
      <c r="F35" s="889"/>
      <c r="G35" s="821"/>
      <c r="H35" s="821"/>
      <c r="I35" s="821"/>
      <c r="J35" s="820"/>
      <c r="K35" s="807"/>
      <c r="L35" s="821"/>
      <c r="M35" s="821"/>
      <c r="N35" s="821"/>
      <c r="O35" s="822"/>
      <c r="P35" s="823"/>
      <c r="Q35" s="824"/>
      <c r="R35" s="823"/>
      <c r="S35" s="823"/>
      <c r="T35" s="824"/>
      <c r="U35" s="825"/>
      <c r="V35" s="824"/>
      <c r="W35" s="826"/>
      <c r="Z35" s="708"/>
    </row>
    <row r="36" spans="1:27" s="814" customFormat="1" ht="22" customHeight="1">
      <c r="A36" s="798"/>
      <c r="B36" s="1066"/>
      <c r="C36" s="1067"/>
      <c r="D36" s="827">
        <f>SUM(D18:D34)</f>
        <v>66</v>
      </c>
      <c r="E36" s="827"/>
      <c r="F36" s="895"/>
      <c r="G36" s="896"/>
      <c r="H36" s="829" t="e">
        <f>SUM(H18:H35)</f>
        <v>#N/A</v>
      </c>
      <c r="I36" s="897"/>
      <c r="J36" s="897"/>
      <c r="K36" s="897"/>
      <c r="L36" s="829" t="e">
        <f>SUM(L18:L35)</f>
        <v>#N/A</v>
      </c>
      <c r="M36" s="829" t="e">
        <f>SUM(M18:M35)</f>
        <v>#N/A</v>
      </c>
      <c r="N36" s="896"/>
      <c r="O36" s="896"/>
      <c r="P36" s="896">
        <f>SUM(P16:P35)</f>
        <v>0</v>
      </c>
      <c r="Q36" s="896"/>
      <c r="R36" s="896"/>
      <c r="S36" s="896"/>
      <c r="T36" s="896"/>
      <c r="U36" s="896"/>
      <c r="V36" s="896"/>
      <c r="W36" s="830" t="e">
        <f>SUM(W18:W35)</f>
        <v>#N/A</v>
      </c>
      <c r="Z36" s="708"/>
    </row>
    <row r="37" spans="1:27" ht="20" customHeight="1">
      <c r="A37" s="798"/>
      <c r="B37" s="1068"/>
      <c r="C37" s="1069"/>
      <c r="D37" s="831"/>
      <c r="E37" s="887"/>
      <c r="F37" s="754"/>
      <c r="G37" s="832" t="s">
        <v>534</v>
      </c>
      <c r="H37" s="758"/>
      <c r="I37" s="833"/>
      <c r="J37" s="833"/>
      <c r="K37" s="833"/>
      <c r="L37" s="834"/>
      <c r="M37" s="758"/>
      <c r="N37" s="756"/>
      <c r="O37" s="755"/>
      <c r="P37" s="755"/>
      <c r="Q37" s="755"/>
      <c r="R37" s="755"/>
      <c r="S37" s="755"/>
      <c r="T37" s="755"/>
      <c r="U37" s="756"/>
      <c r="V37" s="756"/>
      <c r="W37" s="760"/>
    </row>
    <row r="38" spans="1:27" ht="13">
      <c r="A38" s="721" t="s">
        <v>527</v>
      </c>
      <c r="B38" s="722"/>
      <c r="C38" s="835"/>
      <c r="D38" s="836" t="s">
        <v>82</v>
      </c>
      <c r="E38" s="836"/>
      <c r="F38" s="744"/>
      <c r="G38" s="725" t="s">
        <v>83</v>
      </c>
      <c r="H38" s="837"/>
      <c r="I38" s="772" t="s">
        <v>84</v>
      </c>
      <c r="J38" s="838"/>
      <c r="K38" s="743" t="s">
        <v>85</v>
      </c>
      <c r="L38" s="743"/>
      <c r="M38" s="1070" t="s">
        <v>86</v>
      </c>
      <c r="N38" s="1071"/>
      <c r="O38" s="1071"/>
      <c r="P38" s="1071"/>
      <c r="Q38" s="1071"/>
      <c r="R38" s="1071"/>
      <c r="S38" s="1071"/>
      <c r="T38" s="1071"/>
      <c r="U38" s="1071"/>
      <c r="V38" s="1071"/>
      <c r="W38" s="1072"/>
    </row>
    <row r="39" spans="1:27" ht="13">
      <c r="A39" s="731" t="s">
        <v>528</v>
      </c>
      <c r="C39" s="839"/>
      <c r="D39" s="709" t="s">
        <v>88</v>
      </c>
      <c r="G39" s="1073"/>
      <c r="H39" s="1074"/>
      <c r="I39" s="731" t="s">
        <v>89</v>
      </c>
      <c r="J39" s="840"/>
      <c r="K39" s="746" t="s">
        <v>90</v>
      </c>
      <c r="L39" s="746"/>
      <c r="M39" s="741"/>
      <c r="W39" s="747"/>
    </row>
    <row r="40" spans="1:27">
      <c r="A40" s="731" t="s">
        <v>529</v>
      </c>
      <c r="C40" s="732"/>
      <c r="G40" s="1073"/>
      <c r="H40" s="1074"/>
      <c r="I40" s="731"/>
      <c r="J40" s="840"/>
      <c r="K40" s="746" t="s">
        <v>94</v>
      </c>
      <c r="L40" s="746"/>
      <c r="M40" s="741"/>
      <c r="W40" s="747"/>
    </row>
    <row r="41" spans="1:27">
      <c r="A41" s="754"/>
      <c r="B41" s="755"/>
      <c r="C41" s="841"/>
      <c r="D41" s="709" t="s">
        <v>95</v>
      </c>
      <c r="G41" s="842"/>
      <c r="H41" s="843"/>
      <c r="I41" s="731" t="s">
        <v>96</v>
      </c>
      <c r="J41" s="840"/>
      <c r="K41" s="746"/>
      <c r="L41" s="746"/>
      <c r="M41" s="741"/>
      <c r="W41" s="747"/>
    </row>
    <row r="42" spans="1:27" ht="13">
      <c r="A42" s="721" t="s">
        <v>97</v>
      </c>
      <c r="B42" s="744"/>
      <c r="C42" s="723"/>
      <c r="D42" s="709" t="s">
        <v>98</v>
      </c>
      <c r="G42" s="844" t="s">
        <v>99</v>
      </c>
      <c r="H42" s="845"/>
      <c r="I42" s="731" t="s">
        <v>89</v>
      </c>
      <c r="J42" s="840"/>
      <c r="K42" s="746" t="s">
        <v>100</v>
      </c>
      <c r="L42" s="746"/>
      <c r="M42" s="741"/>
      <c r="W42" s="747"/>
    </row>
    <row r="43" spans="1:27" ht="13">
      <c r="A43" s="731" t="s">
        <v>552</v>
      </c>
      <c r="C43" s="732"/>
      <c r="D43" s="709" t="s">
        <v>101</v>
      </c>
      <c r="G43" s="846"/>
      <c r="H43" s="847"/>
      <c r="I43" s="731" t="s">
        <v>102</v>
      </c>
      <c r="J43" s="840"/>
      <c r="K43" s="746" t="s">
        <v>530</v>
      </c>
      <c r="L43" s="746"/>
      <c r="M43" s="1075" t="s">
        <v>104</v>
      </c>
      <c r="N43" s="1076"/>
      <c r="O43" s="1076"/>
      <c r="P43" s="1076"/>
      <c r="Q43" s="1076"/>
      <c r="R43" s="1076"/>
      <c r="S43" s="1076"/>
      <c r="T43" s="1076"/>
      <c r="U43" s="1076"/>
      <c r="V43" s="1076"/>
      <c r="W43" s="1077"/>
    </row>
    <row r="44" spans="1:27">
      <c r="A44" s="754"/>
      <c r="B44" s="755"/>
      <c r="C44" s="756"/>
      <c r="D44" s="848"/>
      <c r="E44" s="848"/>
      <c r="F44" s="755"/>
      <c r="G44" s="1046" t="s">
        <v>1162</v>
      </c>
      <c r="H44" s="1047"/>
      <c r="I44" s="1046" t="s">
        <v>1161</v>
      </c>
      <c r="J44" s="1047"/>
      <c r="K44" s="759" t="s">
        <v>105</v>
      </c>
      <c r="L44" s="759"/>
      <c r="M44" s="1062" t="s">
        <v>106</v>
      </c>
      <c r="N44" s="1063"/>
      <c r="O44" s="1063"/>
      <c r="P44" s="1063"/>
      <c r="Q44" s="1063"/>
      <c r="R44" s="1063"/>
      <c r="S44" s="1063"/>
      <c r="T44" s="1063"/>
      <c r="U44" s="1063"/>
      <c r="V44" s="1063"/>
      <c r="W44" s="1064"/>
    </row>
    <row r="50" spans="1:9" ht="23.25" customHeight="1">
      <c r="A50" s="849" t="s">
        <v>947</v>
      </c>
      <c r="B50" s="710"/>
      <c r="C50" s="849" t="s">
        <v>603</v>
      </c>
      <c r="D50" s="708"/>
      <c r="E50" s="708"/>
      <c r="G50" s="849" t="s">
        <v>941</v>
      </c>
      <c r="I50" s="849" t="s">
        <v>603</v>
      </c>
    </row>
    <row r="51" spans="1:9" ht="20">
      <c r="A51" s="849" t="s">
        <v>948</v>
      </c>
      <c r="B51" s="710"/>
      <c r="C51" s="849" t="s">
        <v>952</v>
      </c>
      <c r="D51" s="708"/>
      <c r="E51" s="708"/>
      <c r="G51" s="849" t="s">
        <v>942</v>
      </c>
      <c r="I51" s="849" t="s">
        <v>952</v>
      </c>
    </row>
    <row r="52" spans="1:9" ht="20">
      <c r="A52" s="849" t="s">
        <v>949</v>
      </c>
      <c r="B52" s="710"/>
      <c r="C52" s="849" t="s">
        <v>952</v>
      </c>
      <c r="D52" s="708"/>
      <c r="E52" s="708"/>
      <c r="G52" s="849" t="s">
        <v>943</v>
      </c>
      <c r="I52" s="849" t="s">
        <v>603</v>
      </c>
    </row>
    <row r="53" spans="1:9" ht="17.75" customHeight="1">
      <c r="A53" s="849" t="s">
        <v>950</v>
      </c>
      <c r="B53" s="710"/>
      <c r="C53" s="849" t="s">
        <v>603</v>
      </c>
      <c r="D53" s="708"/>
      <c r="E53" s="708"/>
      <c r="G53" s="849" t="s">
        <v>944</v>
      </c>
      <c r="I53" s="849" t="s">
        <v>603</v>
      </c>
    </row>
    <row r="54" spans="1:9" ht="17.75" customHeight="1">
      <c r="A54" s="849" t="s">
        <v>951</v>
      </c>
      <c r="B54" s="710"/>
      <c r="C54" s="849" t="s">
        <v>603</v>
      </c>
      <c r="D54" s="708"/>
      <c r="E54" s="708"/>
      <c r="G54" s="849" t="s">
        <v>946</v>
      </c>
      <c r="I54" s="849" t="s">
        <v>603</v>
      </c>
    </row>
    <row r="55" spans="1:9" ht="17.75" customHeight="1">
      <c r="G55" s="849" t="s">
        <v>945</v>
      </c>
      <c r="I55" s="849" t="s">
        <v>603</v>
      </c>
    </row>
    <row r="56" spans="1:9" ht="17.75" customHeight="1"/>
    <row r="57" spans="1:9" ht="17.75" customHeight="1"/>
  </sheetData>
  <mergeCells count="10">
    <mergeCell ref="G44:H44"/>
    <mergeCell ref="I44:J44"/>
    <mergeCell ref="M44:W44"/>
    <mergeCell ref="R1:U1"/>
    <mergeCell ref="O2:R2"/>
    <mergeCell ref="B36:C37"/>
    <mergeCell ref="M38:W38"/>
    <mergeCell ref="G39:H39"/>
    <mergeCell ref="G40:H40"/>
    <mergeCell ref="M43:W43"/>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EEA2A-51C3-4641-B385-B21D5244C4A3}">
  <sheetPr>
    <pageSetUpPr fitToPage="1"/>
  </sheetPr>
  <dimension ref="A1:AI54"/>
  <sheetViews>
    <sheetView topLeftCell="A13" zoomScale="85" zoomScaleNormal="85" zoomScaleSheetLayoutView="115" workbookViewId="0">
      <selection activeCell="A18" sqref="A18:XFD20"/>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70"/>
      <c r="J10" s="971"/>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1148</v>
      </c>
      <c r="C18" s="800" t="str">
        <f>IF(D18="","",VLOOKUP(B18,Data!$B$5:$L$439,2,FALSE))</f>
        <v/>
      </c>
      <c r="D18" s="875"/>
      <c r="E18" s="947" t="str">
        <f>IF(D18="","",VLOOKUP(B18,Data!$B$5:$Q$439,16,FALSE))</f>
        <v/>
      </c>
      <c r="F18" s="924"/>
      <c r="G18" s="803" t="str">
        <f>IF(D18="","",VLOOKUP(B18,Data!$B$5:$L$439,11,FALSE))</f>
        <v/>
      </c>
      <c r="H18" s="804" t="str">
        <f>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v>1</v>
      </c>
      <c r="B19" s="878" t="s">
        <v>1158</v>
      </c>
      <c r="C19" s="800" t="str">
        <f>IF(D19="","",VLOOKUP(B19,Data!$B$5:$L$439,2,FALSE))</f>
        <v>ZJ54470</v>
      </c>
      <c r="D19" s="910">
        <v>1</v>
      </c>
      <c r="E19" s="947" t="str">
        <f>IF(D19="","",VLOOKUP(B19,Data!$B$5:$Q$439,16,FALSE))</f>
        <v>SETS</v>
      </c>
      <c r="F19" s="924" t="s">
        <v>999</v>
      </c>
      <c r="G19" s="803">
        <f>IF(D19="","",VLOOKUP(B19,Data!$B$5:$L$439,11,FALSE))</f>
        <v>4787.6899999999996</v>
      </c>
      <c r="H19" s="804">
        <f>IF(D19&gt;0,D19*G19,"-")</f>
        <v>4787.6899999999996</v>
      </c>
      <c r="I19" s="805" t="str">
        <f>IF(D19="","",VLOOKUP(B19,Data!$B$5:$D$439,3,FALSE))</f>
        <v>C/T</v>
      </c>
      <c r="J19" s="806" t="str">
        <f>IF(D19="","",VLOOKUP(B19,Data!$B$5:$M$439,12,FALSE))</f>
        <v>Indonesia</v>
      </c>
      <c r="K19" s="807" t="s">
        <v>1129</v>
      </c>
      <c r="L19" s="808">
        <f>IF(D19="","",VLOOKUP(B19,Data!$B$5:$E$439,4,FALSE)*D19)</f>
        <v>328</v>
      </c>
      <c r="M19" s="809">
        <f>IF(D19="","",VLOOKUP(B19,Data!$B$5:$F$439,5,FALSE)*D19)</f>
        <v>292</v>
      </c>
      <c r="N19" s="804"/>
      <c r="O19" s="810"/>
      <c r="P19" s="811"/>
      <c r="Q19" s="812"/>
      <c r="R19" s="812"/>
      <c r="S19" s="811"/>
      <c r="T19" s="811"/>
      <c r="U19" s="811"/>
      <c r="V19" s="813">
        <f>IF(D19="","",VLOOKUP(B19,Data!$B$5:$J$439,9,FALSE)*D19)</f>
        <v>1.806</v>
      </c>
      <c r="W19" s="813">
        <f>IF(D19="","",VLOOKUP(B19,Data!$B$5:$J$439,9,FALSE)*D19)</f>
        <v>1.806</v>
      </c>
      <c r="X19" s="916"/>
      <c r="Y19" s="708"/>
      <c r="Z19" s="968" t="s">
        <v>1110</v>
      </c>
      <c r="AA19" s="968" t="s">
        <v>692</v>
      </c>
      <c r="AB19" s="969">
        <v>2</v>
      </c>
      <c r="AF19" s="917">
        <v>211713</v>
      </c>
      <c r="AG19" s="917" t="s">
        <v>663</v>
      </c>
      <c r="AH19" s="917" t="s">
        <v>660</v>
      </c>
      <c r="AI19" s="917">
        <v>218</v>
      </c>
    </row>
    <row r="20" spans="1:35" s="917" customFormat="1" ht="20" customHeight="1">
      <c r="A20" s="920">
        <v>2</v>
      </c>
      <c r="B20" s="878" t="s">
        <v>660</v>
      </c>
      <c r="C20" s="800" t="str">
        <f>IF(D20="","",VLOOKUP(B20,Data!$B$5:$L$439,2,FALSE))</f>
        <v>VAN1280</v>
      </c>
      <c r="D20" s="875">
        <v>23</v>
      </c>
      <c r="E20" s="947" t="str">
        <f>IF(D20="","",VLOOKUP(B20,Data!$B$5:$Q$439,16,FALSE))</f>
        <v>PC</v>
      </c>
      <c r="F20" s="924"/>
      <c r="G20" s="803">
        <f>IF(D20="","",VLOOKUP(B20,Data!$B$5:$L$439,11,FALSE))</f>
        <v>2162.66</v>
      </c>
      <c r="H20" s="804">
        <f>IF(D20&gt;0,D20*G20,"-")</f>
        <v>49741.179999999993</v>
      </c>
      <c r="I20" s="805" t="str">
        <f>IF(D20="","",VLOOKUP(B20,Data!$B$5:$D$439,3,FALSE))</f>
        <v>C/T</v>
      </c>
      <c r="J20" s="806" t="str">
        <f>IF(D20="","",VLOOKUP(B20,Data!$B$5:$M$439,12,FALSE))</f>
        <v>Indonesia</v>
      </c>
      <c r="K20" s="807" t="s">
        <v>1129</v>
      </c>
      <c r="L20" s="808">
        <f>IF(D20="","",VLOOKUP(B20,Data!$B$5:$E$439,4,FALSE)*D20)</f>
        <v>6026</v>
      </c>
      <c r="M20" s="809">
        <f>IF(D20="","",VLOOKUP(B20,Data!$B$5:$F$439,5,FALSE)*D20)</f>
        <v>5451</v>
      </c>
      <c r="N20" s="804"/>
      <c r="O20" s="810"/>
      <c r="P20" s="811"/>
      <c r="Q20" s="812"/>
      <c r="R20" s="812"/>
      <c r="S20" s="811"/>
      <c r="T20" s="811"/>
      <c r="U20" s="811"/>
      <c r="V20" s="813">
        <f>IF(D20="","",VLOOKUP(B20,Data!$B$5:$J$439,9,FALSE)*D20)</f>
        <v>34.223999999999997</v>
      </c>
      <c r="W20" s="813">
        <f>IF(D20="","",VLOOKUP(B20,Data!$B$5:$J$439,9,FALSE)*D20)</f>
        <v>34.223999999999997</v>
      </c>
      <c r="X20" s="916"/>
      <c r="Y20" s="916"/>
      <c r="Z20" s="968" t="s">
        <v>663</v>
      </c>
      <c r="AA20" s="968" t="s">
        <v>660</v>
      </c>
      <c r="AB20" s="969">
        <v>23</v>
      </c>
    </row>
    <row r="21" spans="1:35" s="814" customFormat="1" ht="20" customHeight="1">
      <c r="A21" s="920"/>
      <c r="B21" s="906" t="s">
        <v>1153</v>
      </c>
      <c r="C21" s="800" t="str">
        <f>IF(D21="","",VLOOKUP(B21,Data!$B$5:$L$439,2,FALSE))</f>
        <v/>
      </c>
      <c r="D21" s="875"/>
      <c r="E21" s="947" t="str">
        <f>IF(D21="","",VLOOKUP(B21,Data!$B$5:$Q$439,16,FALSE))</f>
        <v/>
      </c>
      <c r="F21" s="924" t="s">
        <v>1011</v>
      </c>
      <c r="G21" s="803" t="str">
        <f>IF(D21="","",VLOOKUP(B21,Data!$B$5:$L$439,11,FALSE))</f>
        <v/>
      </c>
      <c r="H21" s="804" t="str">
        <f>IF(D21&gt;0,D21*G21,"-")</f>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708"/>
      <c r="Y21" s="708"/>
      <c r="Z21" s="708"/>
      <c r="AA21" s="708"/>
      <c r="AF21" s="814">
        <v>210710</v>
      </c>
      <c r="AG21" s="814" t="s">
        <v>496</v>
      </c>
      <c r="AH21" s="814" t="s">
        <v>1136</v>
      </c>
      <c r="AI21" s="814">
        <v>1</v>
      </c>
    </row>
    <row r="22" spans="1:35" s="917" customFormat="1" ht="20" customHeight="1">
      <c r="A22" s="920">
        <v>3</v>
      </c>
      <c r="B22" s="878" t="s">
        <v>232</v>
      </c>
      <c r="C22" s="800" t="str">
        <f>IF(D22="","",VLOOKUP(B22,Data!$B$5:$L$439,2,FALSE))</f>
        <v>VFV5630</v>
      </c>
      <c r="D22" s="910">
        <v>1</v>
      </c>
      <c r="E22" s="947" t="str">
        <f>IF(D22="","",VLOOKUP(B22,Data!$B$5:$Q$439,16,FALSE))</f>
        <v>PC</v>
      </c>
      <c r="F22" s="924"/>
      <c r="G22" s="803">
        <f>IF(D22="","",VLOOKUP(B22,Data!$B$5:$L$439,11,FALSE))</f>
        <v>5664.17</v>
      </c>
      <c r="H22" s="804">
        <f t="shared" ref="H22:H30" si="0">IF(D22&gt;0,D22*G22,"-")</f>
        <v>5664.17</v>
      </c>
      <c r="I22" s="805" t="str">
        <f>IF(D22="","",VLOOKUP(B22,Data!$B$5:$D$439,3,FALSE))</f>
        <v>C/T</v>
      </c>
      <c r="J22" s="806" t="str">
        <f>IF(D22="","",VLOOKUP(B22,Data!$B$5:$M$439,12,FALSE))</f>
        <v>Indonesia</v>
      </c>
      <c r="K22" s="807" t="s">
        <v>1154</v>
      </c>
      <c r="L22" s="808">
        <f>IF(D22="","",VLOOKUP(B22,Data!$B$5:$E$439,4,FALSE)*D22)</f>
        <v>334</v>
      </c>
      <c r="M22" s="809">
        <f>IF(D22="","",VLOOKUP(B22,Data!$B$5:$F$439,5,FALSE)*D22)</f>
        <v>293</v>
      </c>
      <c r="N22" s="804"/>
      <c r="O22" s="810"/>
      <c r="P22" s="811"/>
      <c r="Q22" s="812"/>
      <c r="R22" s="812"/>
      <c r="S22" s="811"/>
      <c r="T22" s="811"/>
      <c r="U22" s="811"/>
      <c r="V22" s="813">
        <f>IF(D22="","",VLOOKUP(B22,Data!$B$5:$J$439,9,FALSE)*D22)</f>
        <v>1.806</v>
      </c>
      <c r="W22" s="813">
        <f>IF(D22="","",VLOOKUP(B22,Data!$B$5:$J$439,9,FALSE)*D22)</f>
        <v>1.806</v>
      </c>
      <c r="X22" s="916"/>
      <c r="Y22" s="916"/>
      <c r="Z22" s="916"/>
      <c r="AA22" s="916"/>
    </row>
    <row r="23" spans="1:35" s="917" customFormat="1" ht="20" customHeight="1">
      <c r="A23" s="920">
        <v>4</v>
      </c>
      <c r="B23" s="878" t="s">
        <v>354</v>
      </c>
      <c r="C23" s="800" t="str">
        <f>IF(D23="","",VLOOKUP(B23,Data!$B$5:$L$439,2,FALSE))</f>
        <v>VFV5540</v>
      </c>
      <c r="D23" s="910">
        <v>1</v>
      </c>
      <c r="E23" s="947" t="str">
        <f>IF(D23="","",VLOOKUP(B23,Data!$B$5:$Q$439,16,FALSE))</f>
        <v>PC</v>
      </c>
      <c r="F23" s="957" t="s">
        <v>1057</v>
      </c>
      <c r="G23" s="803">
        <f>IF(D23="","",VLOOKUP(B23,Data!$B$5:$L$439,11,FALSE))</f>
        <v>4274.5</v>
      </c>
      <c r="H23" s="804">
        <f t="shared" si="0"/>
        <v>4274.5</v>
      </c>
      <c r="I23" s="805" t="str">
        <f>IF(D23="","",VLOOKUP(B23,Data!$B$5:$D$439,3,FALSE))</f>
        <v>C/T</v>
      </c>
      <c r="J23" s="806" t="str">
        <f>IF(D23="","",VLOOKUP(B23,Data!$B$5:$M$439,12,FALSE))</f>
        <v>Indonesia</v>
      </c>
      <c r="K23" s="807" t="s">
        <v>1154</v>
      </c>
      <c r="L23" s="808">
        <f>IF(D23="","",VLOOKUP(B23,Data!$B$5:$E$439,4,FALSE)*D23)</f>
        <v>305</v>
      </c>
      <c r="M23" s="809">
        <f>IF(D23="","",VLOOKUP(B23,Data!$B$5:$F$439,5,FALSE)*D23)</f>
        <v>262</v>
      </c>
      <c r="N23" s="804"/>
      <c r="O23" s="810"/>
      <c r="P23" s="811"/>
      <c r="Q23" s="812"/>
      <c r="R23" s="812"/>
      <c r="S23" s="811"/>
      <c r="T23" s="811"/>
      <c r="U23" s="811"/>
      <c r="V23" s="813">
        <f>IF(D23="","",VLOOKUP(B23,Data!$B$5:$J$439,9,FALSE)*D23)</f>
        <v>1.534</v>
      </c>
      <c r="W23" s="813">
        <f>IF(D23="","",VLOOKUP(B23,Data!$B$5:$J$439,9,FALSE)*D23)</f>
        <v>1.534</v>
      </c>
      <c r="X23" s="916"/>
      <c r="Y23" s="916"/>
      <c r="Z23" s="916"/>
      <c r="AA23" s="916"/>
    </row>
    <row r="24" spans="1:35" s="917" customFormat="1" ht="20" customHeight="1">
      <c r="A24" s="920">
        <v>5</v>
      </c>
      <c r="B24" s="878" t="s">
        <v>387</v>
      </c>
      <c r="C24" s="800" t="str">
        <f>IF(D24="","",VLOOKUP(B24,Data!$B$5:$L$439,2,FALSE))</f>
        <v>VFV5560</v>
      </c>
      <c r="D24" s="910">
        <v>6</v>
      </c>
      <c r="E24" s="947" t="str">
        <f>IF(D24="","",VLOOKUP(B24,Data!$B$5:$Q$439,16,FALSE))</f>
        <v>PC</v>
      </c>
      <c r="F24" s="957"/>
      <c r="G24" s="803">
        <f>IF(D24="","",VLOOKUP(B24,Data!$B$5:$L$439,11,FALSE))</f>
        <v>4224.12</v>
      </c>
      <c r="H24" s="804">
        <f t="shared" si="0"/>
        <v>25344.720000000001</v>
      </c>
      <c r="I24" s="805" t="str">
        <f>IF(D24="","",VLOOKUP(B24,Data!$B$5:$D$439,3,FALSE))</f>
        <v>C/T</v>
      </c>
      <c r="J24" s="806" t="str">
        <f>IF(D24="","",VLOOKUP(B24,Data!$B$5:$M$439,12,FALSE))</f>
        <v>Indonesia</v>
      </c>
      <c r="K24" s="807" t="s">
        <v>1154</v>
      </c>
      <c r="L24" s="808">
        <f>IF(D24="","",VLOOKUP(B24,Data!$B$5:$E$439,4,FALSE)*D24)</f>
        <v>1776</v>
      </c>
      <c r="M24" s="809">
        <f>IF(D24="","",VLOOKUP(B24,Data!$B$5:$F$439,5,FALSE)*D24)</f>
        <v>1560</v>
      </c>
      <c r="N24" s="804"/>
      <c r="O24" s="810"/>
      <c r="P24" s="811"/>
      <c r="Q24" s="812"/>
      <c r="R24" s="812"/>
      <c r="S24" s="811"/>
      <c r="T24" s="811"/>
      <c r="U24" s="811"/>
      <c r="V24" s="813">
        <f>IF(D24="","",VLOOKUP(B24,Data!$B$5:$J$439,9,FALSE)*D24)</f>
        <v>9.2040000000000006</v>
      </c>
      <c r="W24" s="813">
        <f>IF(D24="","",VLOOKUP(B24,Data!$B$5:$J$439,9,FALSE)*D24)</f>
        <v>9.2040000000000006</v>
      </c>
      <c r="X24" s="916"/>
      <c r="Y24" s="916"/>
      <c r="Z24" s="916"/>
      <c r="AA24" s="916"/>
    </row>
    <row r="25" spans="1:35" s="917" customFormat="1" ht="20" customHeight="1">
      <c r="A25" s="920">
        <v>6</v>
      </c>
      <c r="B25" s="878" t="s">
        <v>398</v>
      </c>
      <c r="C25" s="800" t="str">
        <f>IF(D25="","",VLOOKUP(B25,Data!$B$5:$L$439,2,FALSE))</f>
        <v>VFV5580</v>
      </c>
      <c r="D25" s="910">
        <v>6</v>
      </c>
      <c r="E25" s="947" t="str">
        <f>IF(D25="","",VLOOKUP(B25,Data!$B$5:$Q$439,16,FALSE))</f>
        <v>PC</v>
      </c>
      <c r="F25" s="957"/>
      <c r="G25" s="803">
        <f>IF(D25="","",VLOOKUP(B25,Data!$B$5:$L$439,11,FALSE))</f>
        <v>4347.66</v>
      </c>
      <c r="H25" s="804">
        <f>IF(D25&gt;0,D25*G25,"-")</f>
        <v>26085.96</v>
      </c>
      <c r="I25" s="805" t="str">
        <f>IF(D25="","",VLOOKUP(B25,Data!$B$5:$D$439,3,FALSE))</f>
        <v>C/T</v>
      </c>
      <c r="J25" s="806" t="str">
        <f>IF(D25="","",VLOOKUP(B25,Data!$B$5:$M$439,12,FALSE))</f>
        <v>Indonesia</v>
      </c>
      <c r="K25" s="807" t="s">
        <v>1154</v>
      </c>
      <c r="L25" s="808">
        <f>IF(D25="","",VLOOKUP(B25,Data!$B$5:$E$439,4,FALSE)*D25)</f>
        <v>1908</v>
      </c>
      <c r="M25" s="809">
        <f>IF(D25="","",VLOOKUP(B25,Data!$B$5:$F$439,5,FALSE)*D25)</f>
        <v>1692</v>
      </c>
      <c r="N25" s="804"/>
      <c r="O25" s="810"/>
      <c r="P25" s="811"/>
      <c r="Q25" s="812"/>
      <c r="R25" s="812"/>
      <c r="S25" s="811"/>
      <c r="T25" s="811"/>
      <c r="U25" s="811"/>
      <c r="V25" s="813">
        <f>IF(D25="","",VLOOKUP(B25,Data!$B$5:$J$439,9,FALSE)*D25)</f>
        <v>10.836</v>
      </c>
      <c r="W25" s="813">
        <f>IF(D25="","",VLOOKUP(B25,Data!$B$5:$J$439,9,FALSE)*D25)</f>
        <v>10.836</v>
      </c>
      <c r="X25" s="916"/>
      <c r="Y25" s="916"/>
      <c r="Z25" s="916"/>
      <c r="AA25" s="916"/>
    </row>
    <row r="26" spans="1:35" s="917" customFormat="1" ht="20" customHeight="1">
      <c r="A26" s="920">
        <v>7</v>
      </c>
      <c r="B26" s="878" t="s">
        <v>400</v>
      </c>
      <c r="C26" s="800" t="str">
        <f>IF(D26="","",VLOOKUP(B26,Data!$B$5:$L$439,2,FALSE))</f>
        <v>VFV5590</v>
      </c>
      <c r="D26" s="910">
        <v>4</v>
      </c>
      <c r="E26" s="947" t="str">
        <f>IF(D26="","",VLOOKUP(B26,Data!$B$5:$Q$439,16,FALSE))</f>
        <v>PC</v>
      </c>
      <c r="F26" s="957"/>
      <c r="G26" s="803">
        <f>IF(D26="","",VLOOKUP(B26,Data!$B$5:$L$439,11,FALSE))</f>
        <v>4347.5600000000004</v>
      </c>
      <c r="H26" s="804">
        <f>IF(D26&gt;0,D26*G26,"-")</f>
        <v>17390.240000000002</v>
      </c>
      <c r="I26" s="805" t="str">
        <f>IF(D26="","",VLOOKUP(B26,Data!$B$5:$D$439,3,FALSE))</f>
        <v>C/T</v>
      </c>
      <c r="J26" s="806" t="str">
        <f>IF(D26="","",VLOOKUP(B26,Data!$B$5:$M$439,12,FALSE))</f>
        <v>Indonesia</v>
      </c>
      <c r="K26" s="807" t="s">
        <v>1154</v>
      </c>
      <c r="L26" s="808">
        <f>IF(D26="","",VLOOKUP(B26,Data!$B$5:$E$439,4,FALSE)*D26)</f>
        <v>1272</v>
      </c>
      <c r="M26" s="809">
        <f>IF(D26="","",VLOOKUP(B26,Data!$B$5:$F$439,5,FALSE)*D26)</f>
        <v>1128</v>
      </c>
      <c r="N26" s="804"/>
      <c r="O26" s="810"/>
      <c r="P26" s="811"/>
      <c r="Q26" s="812"/>
      <c r="R26" s="812"/>
      <c r="S26" s="811"/>
      <c r="T26" s="811"/>
      <c r="U26" s="811"/>
      <c r="V26" s="813">
        <f>IF(D26="","",VLOOKUP(B26,Data!$B$5:$J$439,9,FALSE)*D26)</f>
        <v>7.2240000000000002</v>
      </c>
      <c r="W26" s="813">
        <f>IF(D26="","",VLOOKUP(B26,Data!$B$5:$J$439,9,FALSE)*D26)</f>
        <v>7.2240000000000002</v>
      </c>
      <c r="X26" s="916"/>
      <c r="Y26" s="916"/>
      <c r="Z26" s="916"/>
      <c r="AA26" s="916"/>
    </row>
    <row r="27" spans="1:35" s="917" customFormat="1" ht="20" customHeight="1">
      <c r="A27" s="920">
        <v>8</v>
      </c>
      <c r="B27" s="878" t="s">
        <v>1159</v>
      </c>
      <c r="C27" s="800" t="str">
        <f>IF(D27="","",VLOOKUP(B27,Data!$B$5:$L$439,2,FALSE))</f>
        <v>ZJ54480</v>
      </c>
      <c r="D27" s="910">
        <v>1</v>
      </c>
      <c r="E27" s="947" t="str">
        <f>IF(D27="","",VLOOKUP(B27,Data!$B$5:$Q$439,16,FALSE))</f>
        <v>SETS</v>
      </c>
      <c r="F27" s="957"/>
      <c r="G27" s="803">
        <f>IF(D27="","",VLOOKUP(B27,Data!$B$5:$L$439,11,FALSE))</f>
        <v>4787.6899999999996</v>
      </c>
      <c r="H27" s="804">
        <f>IF(D27&gt;0,D27*G27,"-")</f>
        <v>4787.6899999999996</v>
      </c>
      <c r="I27" s="805" t="str">
        <f>IF(D27="","",VLOOKUP(B27,Data!$B$5:$D$439,3,FALSE))</f>
        <v>C/T</v>
      </c>
      <c r="J27" s="806" t="str">
        <f>IF(D27="","",VLOOKUP(B27,Data!$B$5:$M$439,12,FALSE))</f>
        <v>Indonesia</v>
      </c>
      <c r="K27" s="807" t="s">
        <v>1154</v>
      </c>
      <c r="L27" s="808">
        <f>IF(D27="","",VLOOKUP(B27,Data!$B$5:$E$439,4,FALSE)*D27)</f>
        <v>328</v>
      </c>
      <c r="M27" s="809">
        <f>IF(D27="","",VLOOKUP(B27,Data!$B$5:$F$439,5,FALSE)*D27)</f>
        <v>292</v>
      </c>
      <c r="N27" s="804"/>
      <c r="O27" s="810"/>
      <c r="P27" s="811"/>
      <c r="Q27" s="812"/>
      <c r="R27" s="812"/>
      <c r="S27" s="811"/>
      <c r="T27" s="811"/>
      <c r="U27" s="811"/>
      <c r="V27" s="813">
        <f>IF(D27="","",VLOOKUP(B27,Data!$B$5:$J$439,9,FALSE)*D27)</f>
        <v>1.806</v>
      </c>
      <c r="W27" s="813">
        <f>IF(D27="","",VLOOKUP(B27,Data!$B$5:$J$439,9,FALSE)*D27)</f>
        <v>1.806</v>
      </c>
      <c r="X27" s="916"/>
      <c r="Y27" s="916"/>
      <c r="Z27" s="916"/>
      <c r="AA27" s="916"/>
    </row>
    <row r="28" spans="1:35" s="917" customFormat="1" ht="20" customHeight="1">
      <c r="A28" s="920">
        <v>9</v>
      </c>
      <c r="B28" s="878" t="s">
        <v>749</v>
      </c>
      <c r="C28" s="800" t="str">
        <f>IF(D28="","",VLOOKUP(B28,Data!$B$5:$L$439,2,FALSE))</f>
        <v>VAR8160</v>
      </c>
      <c r="D28" s="910">
        <v>16</v>
      </c>
      <c r="E28" s="947" t="str">
        <f>IF(D28="","",VLOOKUP(B28,Data!$B$5:$Q$439,16,FALSE))</f>
        <v>PC</v>
      </c>
      <c r="F28" s="957"/>
      <c r="G28" s="803">
        <f>IF(D28="","",VLOOKUP(B28,Data!$B$5:$L$439,11,FALSE))</f>
        <v>2438.41</v>
      </c>
      <c r="H28" s="804">
        <f>IF(D28&gt;0,D28*G28,"-")</f>
        <v>39014.559999999998</v>
      </c>
      <c r="I28" s="805" t="str">
        <f>IF(D28="","",VLOOKUP(B28,Data!$B$5:$D$439,3,FALSE))</f>
        <v>C/T</v>
      </c>
      <c r="J28" s="806" t="str">
        <f>IF(D28="","",VLOOKUP(B28,Data!$B$5:$M$439,12,FALSE))</f>
        <v>Indonesia</v>
      </c>
      <c r="K28" s="807" t="s">
        <v>1154</v>
      </c>
      <c r="L28" s="808">
        <f>IF(D28="","",VLOOKUP(B28,Data!$B$5:$E$439,4,FALSE)*D28)</f>
        <v>4064</v>
      </c>
      <c r="M28" s="809">
        <f>IF(D28="","",VLOOKUP(B28,Data!$B$5:$F$439,5,FALSE)*D28)</f>
        <v>3664</v>
      </c>
      <c r="N28" s="804"/>
      <c r="O28" s="810"/>
      <c r="P28" s="811"/>
      <c r="Q28" s="812"/>
      <c r="R28" s="812"/>
      <c r="S28" s="811"/>
      <c r="T28" s="811"/>
      <c r="U28" s="811"/>
      <c r="V28" s="813">
        <f>IF(D28="","",VLOOKUP(B28,Data!$B$5:$J$439,9,FALSE)*D28)</f>
        <v>23.744</v>
      </c>
      <c r="W28" s="813">
        <f>IF(D28="","",VLOOKUP(B28,Data!$B$5:$J$439,9,FALSE)*D28)</f>
        <v>23.744</v>
      </c>
      <c r="X28" s="916"/>
      <c r="Y28" s="916"/>
      <c r="Z28" s="916"/>
      <c r="AA28" s="916"/>
    </row>
    <row r="29" spans="1:35" s="917" customFormat="1" ht="20" customHeight="1">
      <c r="A29" s="920">
        <v>10</v>
      </c>
      <c r="B29" s="878" t="s">
        <v>750</v>
      </c>
      <c r="C29" s="800" t="str">
        <f>IF(D29="","",VLOOKUP(B29,Data!$B$5:$L$439,2,FALSE))</f>
        <v>VAR8170</v>
      </c>
      <c r="D29" s="910">
        <v>6</v>
      </c>
      <c r="E29" s="947" t="str">
        <f>IF(D29="","",VLOOKUP(B29,Data!$B$5:$Q$439,16,FALSE))</f>
        <v>PC</v>
      </c>
      <c r="F29" s="957"/>
      <c r="G29" s="803">
        <f>IF(D29="","",VLOOKUP(B29,Data!$B$5:$L$439,11,FALSE))</f>
        <v>2438.41</v>
      </c>
      <c r="H29" s="804">
        <f>IF(D29&gt;0,D29*G29,"-")</f>
        <v>14630.46</v>
      </c>
      <c r="I29" s="805" t="str">
        <f>IF(D29="","",VLOOKUP(B29,Data!$B$5:$D$439,3,FALSE))</f>
        <v>C/T</v>
      </c>
      <c r="J29" s="806" t="str">
        <f>IF(D29="","",VLOOKUP(B29,Data!$B$5:$M$439,12,FALSE))</f>
        <v>Indonesia</v>
      </c>
      <c r="K29" s="807" t="s">
        <v>1154</v>
      </c>
      <c r="L29" s="808">
        <f>IF(D29="","",VLOOKUP(B29,Data!$B$5:$E$439,4,FALSE)*D29)</f>
        <v>1524</v>
      </c>
      <c r="M29" s="809">
        <f>IF(D29="","",VLOOKUP(B29,Data!$B$5:$F$439,5,FALSE)*D29)</f>
        <v>1374</v>
      </c>
      <c r="N29" s="804"/>
      <c r="O29" s="810"/>
      <c r="P29" s="811"/>
      <c r="Q29" s="812"/>
      <c r="R29" s="812"/>
      <c r="S29" s="811"/>
      <c r="T29" s="811"/>
      <c r="U29" s="811"/>
      <c r="V29" s="813">
        <f>IF(D29="","",VLOOKUP(B29,Data!$B$5:$J$439,9,FALSE)*D29)</f>
        <v>8.9039999999999999</v>
      </c>
      <c r="W29" s="813">
        <f>IF(D29="","",VLOOKUP(B29,Data!$B$5:$J$439,9,FALSE)*D29)</f>
        <v>8.9039999999999999</v>
      </c>
      <c r="X29" s="916"/>
      <c r="Y29" s="916"/>
      <c r="Z29" s="916"/>
      <c r="AA29" s="916"/>
    </row>
    <row r="30" spans="1:35" s="917" customFormat="1" ht="20" customHeight="1">
      <c r="A30" s="920"/>
      <c r="B30" s="878"/>
      <c r="C30" s="800" t="str">
        <f>IF(D30="","",VLOOKUP(B30,Data!$B$5:$L$439,2,FALSE))</f>
        <v/>
      </c>
      <c r="D30" s="910"/>
      <c r="E30" s="947" t="str">
        <f>IF(D30="","",VLOOKUP(B30,Data!$B$5:$Q$439,16,FALSE))</f>
        <v/>
      </c>
      <c r="F30" s="957"/>
      <c r="G30" s="803" t="str">
        <f>IF(D30="","",VLOOKUP(B30,Data!$B$5:$L$439,11,FALSE))</f>
        <v/>
      </c>
      <c r="H30" s="804" t="str">
        <f t="shared" si="0"/>
        <v>-</v>
      </c>
      <c r="I30" s="805" t="str">
        <f>IF(D30="","",VLOOKUP(B30,Data!$B$5:$D$439,3,FALSE))</f>
        <v/>
      </c>
      <c r="J30" s="806" t="str">
        <f>IF(D30="","",VLOOKUP(B30,Data!$B$5:$M$439,12,FALSE))</f>
        <v/>
      </c>
      <c r="K30" s="807"/>
      <c r="L30" s="808" t="str">
        <f>IF(D30="","",VLOOKUP(B30,Data!$B$5:$E$439,4,FALSE)*D30)</f>
        <v/>
      </c>
      <c r="M30" s="809" t="str">
        <f>IF(D30="","",VLOOKUP(B30,Data!$B$5:$F$439,5,FALSE)*D30)</f>
        <v/>
      </c>
      <c r="N30" s="804"/>
      <c r="O30" s="810"/>
      <c r="P30" s="811"/>
      <c r="Q30" s="812"/>
      <c r="R30" s="812"/>
      <c r="S30" s="811"/>
      <c r="T30" s="811"/>
      <c r="U30" s="811"/>
      <c r="V30" s="813" t="str">
        <f>IF(D30="","",VLOOKUP(B30,Data!$B$5:$J$439,9,FALSE)*D30)</f>
        <v/>
      </c>
      <c r="W30" s="813" t="str">
        <f>IF(D30="","",VLOOKUP(B30,Data!$B$5:$J$439,9,FALSE)*D30)</f>
        <v/>
      </c>
      <c r="X30" s="916"/>
      <c r="Y30" s="916"/>
      <c r="Z30" s="916"/>
      <c r="AA30" s="916"/>
    </row>
    <row r="31" spans="1:35" s="917" customFormat="1" ht="20" customHeight="1">
      <c r="A31" s="920"/>
      <c r="B31" s="878"/>
      <c r="C31" s="800" t="str">
        <f>IF(D31="","",VLOOKUP(B31,Data!$B$5:$L$439,2,FALSE))</f>
        <v/>
      </c>
      <c r="D31" s="875"/>
      <c r="E31" s="947" t="str">
        <f>IF(D31="","",VLOOKUP(B31,Data!$B$5:$Q$439,16,FALSE))</f>
        <v/>
      </c>
      <c r="F31" s="957"/>
      <c r="G31" s="803" t="str">
        <f>IF(D31="","",VLOOKUP(B31,Data!$B$5:$L$439,11,FALSE))</f>
        <v/>
      </c>
      <c r="H31" s="804" t="str">
        <f>IF(D31&gt;0,D31*G31,"-")</f>
        <v>-</v>
      </c>
      <c r="I31" s="805" t="str">
        <f>IF(D31="","",VLOOKUP(B31,Data!$B$5:$D$439,3,FALSE))</f>
        <v/>
      </c>
      <c r="J31" s="806" t="str">
        <f>IF(D31="","",VLOOKUP(B31,Data!$B$5:$M$439,12,FALSE))</f>
        <v/>
      </c>
      <c r="K31" s="807"/>
      <c r="L31" s="808" t="str">
        <f>IF(D31="","",VLOOKUP(B31,Data!$B$5:$E$439,4,FALSE)*D31)</f>
        <v/>
      </c>
      <c r="M31" s="809" t="str">
        <f>IF(D31="","",VLOOKUP(B31,Data!$B$5:$F$439,5,FALSE)*D31)</f>
        <v/>
      </c>
      <c r="N31" s="804"/>
      <c r="O31" s="810"/>
      <c r="P31" s="811"/>
      <c r="Q31" s="812"/>
      <c r="R31" s="812"/>
      <c r="S31" s="811"/>
      <c r="T31" s="811"/>
      <c r="U31" s="811"/>
      <c r="V31" s="813" t="str">
        <f>IF(D31="","",VLOOKUP(B31,Data!$B$5:$J$439,9,FALSE)*D31)</f>
        <v/>
      </c>
      <c r="W31" s="813" t="str">
        <f>IF(D31="","",VLOOKUP(B31,Data!$B$5:$J$439,9,FALSE)*D31)</f>
        <v/>
      </c>
      <c r="X31" s="916"/>
      <c r="Y31" s="916"/>
      <c r="Z31" s="916"/>
      <c r="AA31" s="916"/>
    </row>
    <row r="32" spans="1:35" s="814" customFormat="1" ht="23" customHeight="1">
      <c r="A32" s="909"/>
      <c r="B32" s="878"/>
      <c r="C32" s="809"/>
      <c r="D32" s="875"/>
      <c r="E32" s="946" t="str">
        <f>IF(D32="","",VLOOKUP(B32,Data!$B$5:$Q$439,16,FALSE))</f>
        <v/>
      </c>
      <c r="F32" s="889"/>
      <c r="G32" s="821"/>
      <c r="H32" s="821"/>
      <c r="I32" s="821"/>
      <c r="J32" s="820"/>
      <c r="K32" s="807"/>
      <c r="L32" s="821"/>
      <c r="M32" s="821"/>
      <c r="N32" s="821"/>
      <c r="O32" s="822"/>
      <c r="P32" s="823"/>
      <c r="Q32" s="824"/>
      <c r="R32" s="823"/>
      <c r="S32" s="823"/>
      <c r="T32" s="824"/>
      <c r="U32" s="825"/>
      <c r="V32" s="824"/>
      <c r="W32" s="826"/>
      <c r="Z32" s="708"/>
    </row>
    <row r="33" spans="1:26" s="814" customFormat="1" ht="22" customHeight="1">
      <c r="A33" s="798"/>
      <c r="B33" s="1066" t="s">
        <v>1166</v>
      </c>
      <c r="C33" s="1067"/>
      <c r="D33" s="827">
        <f>SUM(D18:D31)</f>
        <v>65</v>
      </c>
      <c r="E33" s="827"/>
      <c r="F33" s="895"/>
      <c r="G33" s="896"/>
      <c r="H33" s="829">
        <f>SUM(H18:H32)</f>
        <v>191721.16999999998</v>
      </c>
      <c r="I33" s="897"/>
      <c r="J33" s="897"/>
      <c r="K33" s="897"/>
      <c r="L33" s="829">
        <f>SUM(L18:L32)</f>
        <v>17865</v>
      </c>
      <c r="M33" s="829">
        <f>SUM(M18:M32)</f>
        <v>16008</v>
      </c>
      <c r="N33" s="896"/>
      <c r="O33" s="896"/>
      <c r="P33" s="896">
        <f>SUM(P16:P32)</f>
        <v>0</v>
      </c>
      <c r="Q33" s="896"/>
      <c r="R33" s="896"/>
      <c r="S33" s="896"/>
      <c r="T33" s="896"/>
      <c r="U33" s="896"/>
      <c r="V33" s="896"/>
      <c r="W33" s="830">
        <f>SUM(W18:W32)</f>
        <v>101.08799999999998</v>
      </c>
      <c r="Z33" s="708"/>
    </row>
    <row r="34" spans="1:26" ht="20" customHeight="1">
      <c r="A34" s="798"/>
      <c r="B34" s="1068"/>
      <c r="C34" s="1069"/>
      <c r="D34" s="831"/>
      <c r="E34" s="887"/>
      <c r="F34" s="754"/>
      <c r="G34" s="832" t="s">
        <v>534</v>
      </c>
      <c r="H34" s="758"/>
      <c r="I34" s="833"/>
      <c r="J34" s="833"/>
      <c r="K34" s="833"/>
      <c r="L34" s="834"/>
      <c r="M34" s="758"/>
      <c r="N34" s="756"/>
      <c r="O34" s="755"/>
      <c r="P34" s="755"/>
      <c r="Q34" s="755"/>
      <c r="R34" s="755"/>
      <c r="S34" s="755"/>
      <c r="T34" s="755"/>
      <c r="U34" s="756"/>
      <c r="V34" s="756"/>
      <c r="W34" s="760"/>
    </row>
    <row r="35" spans="1:26" ht="13">
      <c r="A35" s="721" t="s">
        <v>527</v>
      </c>
      <c r="B35" s="722"/>
      <c r="C35" s="835"/>
      <c r="D35" s="836" t="s">
        <v>82</v>
      </c>
      <c r="E35" s="836"/>
      <c r="F35" s="744"/>
      <c r="G35" s="725" t="s">
        <v>83</v>
      </c>
      <c r="H35" s="837"/>
      <c r="I35" s="772" t="s">
        <v>84</v>
      </c>
      <c r="J35" s="838"/>
      <c r="K35" s="743" t="s">
        <v>85</v>
      </c>
      <c r="L35" s="743"/>
      <c r="M35" s="1070" t="s">
        <v>86</v>
      </c>
      <c r="N35" s="1071"/>
      <c r="O35" s="1071"/>
      <c r="P35" s="1071"/>
      <c r="Q35" s="1071"/>
      <c r="R35" s="1071"/>
      <c r="S35" s="1071"/>
      <c r="T35" s="1071"/>
      <c r="U35" s="1071"/>
      <c r="V35" s="1071"/>
      <c r="W35" s="1072"/>
    </row>
    <row r="36" spans="1:26" ht="13">
      <c r="A36" s="731" t="s">
        <v>528</v>
      </c>
      <c r="C36" s="839"/>
      <c r="D36" s="709" t="s">
        <v>88</v>
      </c>
      <c r="G36" s="1073"/>
      <c r="H36" s="1074"/>
      <c r="I36" s="731" t="s">
        <v>89</v>
      </c>
      <c r="J36" s="840"/>
      <c r="K36" s="746" t="s">
        <v>90</v>
      </c>
      <c r="L36" s="746"/>
      <c r="M36" s="741"/>
      <c r="W36" s="747"/>
    </row>
    <row r="37" spans="1:26">
      <c r="A37" s="731" t="s">
        <v>529</v>
      </c>
      <c r="C37" s="732"/>
      <c r="G37" s="1073"/>
      <c r="H37" s="1074"/>
      <c r="I37" s="731"/>
      <c r="J37" s="840"/>
      <c r="K37" s="746" t="s">
        <v>94</v>
      </c>
      <c r="L37" s="746"/>
      <c r="M37" s="741"/>
      <c r="W37" s="747"/>
    </row>
    <row r="38" spans="1:26">
      <c r="A38" s="754"/>
      <c r="B38" s="755"/>
      <c r="C38" s="841"/>
      <c r="D38" s="709" t="s">
        <v>95</v>
      </c>
      <c r="G38" s="842"/>
      <c r="H38" s="843"/>
      <c r="I38" s="731" t="s">
        <v>96</v>
      </c>
      <c r="J38" s="840"/>
      <c r="K38" s="746"/>
      <c r="L38" s="746"/>
      <c r="M38" s="741"/>
      <c r="W38" s="747"/>
    </row>
    <row r="39" spans="1:26" ht="13">
      <c r="A39" s="721" t="s">
        <v>97</v>
      </c>
      <c r="B39" s="744"/>
      <c r="C39" s="723"/>
      <c r="D39" s="709" t="s">
        <v>98</v>
      </c>
      <c r="G39" s="844" t="s">
        <v>99</v>
      </c>
      <c r="H39" s="845"/>
      <c r="I39" s="731" t="s">
        <v>89</v>
      </c>
      <c r="J39" s="840"/>
      <c r="K39" s="746" t="s">
        <v>100</v>
      </c>
      <c r="L39" s="746"/>
      <c r="M39" s="741"/>
      <c r="W39" s="747"/>
    </row>
    <row r="40" spans="1:26" ht="13">
      <c r="A40" s="731" t="s">
        <v>552</v>
      </c>
      <c r="C40" s="732"/>
      <c r="D40" s="709" t="s">
        <v>101</v>
      </c>
      <c r="G40" s="846"/>
      <c r="H40" s="847"/>
      <c r="I40" s="731" t="s">
        <v>102</v>
      </c>
      <c r="J40" s="840"/>
      <c r="K40" s="746" t="s">
        <v>530</v>
      </c>
      <c r="L40" s="746"/>
      <c r="M40" s="1075" t="s">
        <v>104</v>
      </c>
      <c r="N40" s="1076"/>
      <c r="O40" s="1076"/>
      <c r="P40" s="1076"/>
      <c r="Q40" s="1076"/>
      <c r="R40" s="1076"/>
      <c r="S40" s="1076"/>
      <c r="T40" s="1076"/>
      <c r="U40" s="1076"/>
      <c r="V40" s="1076"/>
      <c r="W40" s="1077"/>
    </row>
    <row r="41" spans="1:26">
      <c r="A41" s="754"/>
      <c r="B41" s="755"/>
      <c r="C41" s="756"/>
      <c r="D41" s="848"/>
      <c r="E41" s="848"/>
      <c r="F41" s="755"/>
      <c r="G41" s="1046" t="s">
        <v>1165</v>
      </c>
      <c r="H41" s="1047"/>
      <c r="I41" s="1046" t="s">
        <v>1164</v>
      </c>
      <c r="J41" s="1047"/>
      <c r="K41" s="759" t="s">
        <v>105</v>
      </c>
      <c r="L41" s="759"/>
      <c r="M41" s="1062" t="s">
        <v>106</v>
      </c>
      <c r="N41" s="1063"/>
      <c r="O41" s="1063"/>
      <c r="P41" s="1063"/>
      <c r="Q41" s="1063"/>
      <c r="R41" s="1063"/>
      <c r="S41" s="1063"/>
      <c r="T41" s="1063"/>
      <c r="U41" s="1063"/>
      <c r="V41" s="1063"/>
      <c r="W41" s="1064"/>
    </row>
    <row r="47" spans="1:26" ht="23.25" customHeight="1">
      <c r="A47" s="849" t="s">
        <v>947</v>
      </c>
      <c r="B47" s="710"/>
      <c r="C47" s="849" t="s">
        <v>603</v>
      </c>
      <c r="D47" s="708"/>
      <c r="E47" s="708"/>
      <c r="G47" s="849" t="s">
        <v>941</v>
      </c>
      <c r="I47" s="849" t="s">
        <v>603</v>
      </c>
    </row>
    <row r="48" spans="1:26" ht="20">
      <c r="A48" s="849" t="s">
        <v>948</v>
      </c>
      <c r="B48" s="710"/>
      <c r="C48" s="849" t="s">
        <v>952</v>
      </c>
      <c r="D48" s="708"/>
      <c r="E48" s="708"/>
      <c r="G48" s="849" t="s">
        <v>942</v>
      </c>
      <c r="I48" s="849" t="s">
        <v>952</v>
      </c>
    </row>
    <row r="49" spans="1:9" ht="20">
      <c r="A49" s="849" t="s">
        <v>949</v>
      </c>
      <c r="B49" s="710"/>
      <c r="C49" s="849" t="s">
        <v>952</v>
      </c>
      <c r="D49" s="708"/>
      <c r="E49" s="708"/>
      <c r="G49" s="849" t="s">
        <v>943</v>
      </c>
      <c r="I49" s="849" t="s">
        <v>603</v>
      </c>
    </row>
    <row r="50" spans="1:9" ht="17.75" customHeight="1">
      <c r="A50" s="849" t="s">
        <v>950</v>
      </c>
      <c r="B50" s="710"/>
      <c r="C50" s="849" t="s">
        <v>603</v>
      </c>
      <c r="D50" s="708"/>
      <c r="E50" s="708"/>
      <c r="G50" s="849" t="s">
        <v>944</v>
      </c>
      <c r="I50" s="849" t="s">
        <v>603</v>
      </c>
    </row>
    <row r="51" spans="1:9" ht="17.75" customHeight="1">
      <c r="A51" s="849" t="s">
        <v>951</v>
      </c>
      <c r="B51" s="710"/>
      <c r="C51" s="849" t="s">
        <v>603</v>
      </c>
      <c r="D51" s="708"/>
      <c r="E51" s="708"/>
      <c r="G51" s="849" t="s">
        <v>946</v>
      </c>
      <c r="I51" s="849" t="s">
        <v>603</v>
      </c>
    </row>
    <row r="52" spans="1:9" ht="17.75" customHeight="1">
      <c r="G52" s="849" t="s">
        <v>945</v>
      </c>
      <c r="I52" s="849" t="s">
        <v>603</v>
      </c>
    </row>
    <row r="53" spans="1:9" ht="17.75" customHeight="1"/>
    <row r="54" spans="1:9" ht="17.75" customHeight="1"/>
  </sheetData>
  <mergeCells count="10">
    <mergeCell ref="B33:C34"/>
    <mergeCell ref="M35:W35"/>
    <mergeCell ref="G36:H36"/>
    <mergeCell ref="G37:H37"/>
    <mergeCell ref="M40:W40"/>
    <mergeCell ref="G41:H41"/>
    <mergeCell ref="I41:J41"/>
    <mergeCell ref="M41:W41"/>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BFA6B-880F-49D7-A707-39619528ADC0}">
  <sheetPr>
    <pageSetUpPr fitToPage="1"/>
  </sheetPr>
  <dimension ref="A1:AI51"/>
  <sheetViews>
    <sheetView topLeftCell="A13" zoomScale="85" zoomScaleNormal="85" zoomScaleSheetLayoutView="115" workbookViewId="0">
      <selection activeCell="A24" sqref="A24:XFD26"/>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70"/>
      <c r="J10" s="971"/>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1153</v>
      </c>
      <c r="C18" s="800" t="str">
        <f>IF(D18="","",VLOOKUP(B18,Data!$B$5:$L$439,2,FALSE))</f>
        <v/>
      </c>
      <c r="D18" s="875"/>
      <c r="E18" s="947" t="str">
        <f>IF(D18="","",VLOOKUP(B18,Data!$B$5:$Q$439,16,FALSE))</f>
        <v/>
      </c>
      <c r="F18" s="924"/>
      <c r="G18" s="803" t="str">
        <f>IF(D18="","",VLOOKUP(B18,Data!$B$5:$L$439,11,FALSE))</f>
        <v/>
      </c>
      <c r="H18" s="804" t="str">
        <f t="shared" ref="H18:H28"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v>1</v>
      </c>
      <c r="B19" s="878" t="s">
        <v>1130</v>
      </c>
      <c r="C19" s="800" t="str">
        <f>IF(D19="","",VLOOKUP(B19,Data!$B$5:$L$439,2,FALSE))</f>
        <v>ZJ54410</v>
      </c>
      <c r="D19" s="910">
        <v>1</v>
      </c>
      <c r="E19" s="947" t="str">
        <f>IF(D19="","",VLOOKUP(B19,Data!$B$5:$Q$439,16,FALSE))</f>
        <v>SETS</v>
      </c>
      <c r="F19" s="924" t="s">
        <v>999</v>
      </c>
      <c r="G19" s="803">
        <f>IF(D19="","",VLOOKUP(B19,Data!$B$5:$L$439,11,FALSE))</f>
        <v>4657.7700000000004</v>
      </c>
      <c r="H19" s="804">
        <f t="shared" si="0"/>
        <v>4657.7700000000004</v>
      </c>
      <c r="I19" s="805" t="str">
        <f>IF(D19="","",VLOOKUP(B19,Data!$B$5:$D$439,3,FALSE))</f>
        <v>C/T</v>
      </c>
      <c r="J19" s="806" t="str">
        <f>IF(D19="","",VLOOKUP(B19,Data!$B$5:$M$439,12,FALSE))</f>
        <v>Indonesia</v>
      </c>
      <c r="K19" s="807" t="s">
        <v>1154</v>
      </c>
      <c r="L19" s="808">
        <f>IF(D19="","",VLOOKUP(B19,Data!$B$5:$E$439,4,FALSE)*D19)</f>
        <v>305</v>
      </c>
      <c r="M19" s="809">
        <f>IF(D19="","",VLOOKUP(B19,Data!$B$5:$F$439,5,FALSE)*D19)</f>
        <v>269</v>
      </c>
      <c r="N19" s="804"/>
      <c r="O19" s="810"/>
      <c r="P19" s="811"/>
      <c r="Q19" s="812"/>
      <c r="R19" s="812"/>
      <c r="S19" s="811"/>
      <c r="T19" s="811"/>
      <c r="U19" s="811"/>
      <c r="V19" s="813">
        <f>IF(D19="","",VLOOKUP(B19,Data!$B$5:$J$439,9,FALSE)*D19)</f>
        <v>1.534</v>
      </c>
      <c r="W19" s="813">
        <f>IF(D19="","",VLOOKUP(B19,Data!$B$5:$J$439,9,FALSE)*D19)</f>
        <v>1.534</v>
      </c>
      <c r="X19" s="916"/>
      <c r="Y19" s="916"/>
      <c r="Z19" s="916"/>
      <c r="AA19" s="916"/>
    </row>
    <row r="20" spans="1:35" s="917" customFormat="1" ht="20" customHeight="1">
      <c r="A20" s="920">
        <v>2</v>
      </c>
      <c r="B20" s="878" t="s">
        <v>387</v>
      </c>
      <c r="C20" s="800" t="str">
        <f>IF(D20="","",VLOOKUP(B20,Data!$B$5:$L$439,2,FALSE))</f>
        <v>VFV5560</v>
      </c>
      <c r="D20" s="910">
        <v>8</v>
      </c>
      <c r="E20" s="947" t="str">
        <f>IF(D20="","",VLOOKUP(B20,Data!$B$5:$Q$439,16,FALSE))</f>
        <v>PC</v>
      </c>
      <c r="F20" s="957"/>
      <c r="G20" s="803">
        <f>IF(D20="","",VLOOKUP(B20,Data!$B$5:$L$439,11,FALSE))</f>
        <v>4224.12</v>
      </c>
      <c r="H20" s="804">
        <f t="shared" si="0"/>
        <v>33792.959999999999</v>
      </c>
      <c r="I20" s="805" t="str">
        <f>IF(D20="","",VLOOKUP(B20,Data!$B$5:$D$439,3,FALSE))</f>
        <v>C/T</v>
      </c>
      <c r="J20" s="806" t="str">
        <f>IF(D20="","",VLOOKUP(B20,Data!$B$5:$M$439,12,FALSE))</f>
        <v>Indonesia</v>
      </c>
      <c r="K20" s="807" t="s">
        <v>1154</v>
      </c>
      <c r="L20" s="808">
        <f>IF(D20="","",VLOOKUP(B20,Data!$B$5:$E$439,4,FALSE)*D20)</f>
        <v>2368</v>
      </c>
      <c r="M20" s="809">
        <f>IF(D20="","",VLOOKUP(B20,Data!$B$5:$F$439,5,FALSE)*D20)</f>
        <v>2080</v>
      </c>
      <c r="N20" s="804"/>
      <c r="O20" s="810"/>
      <c r="P20" s="811"/>
      <c r="Q20" s="812"/>
      <c r="R20" s="812"/>
      <c r="S20" s="811"/>
      <c r="T20" s="811"/>
      <c r="U20" s="811"/>
      <c r="V20" s="813">
        <f>IF(D20="","",VLOOKUP(B20,Data!$B$5:$J$439,9,FALSE)*D20)</f>
        <v>12.272</v>
      </c>
      <c r="W20" s="813">
        <f>IF(D20="","",VLOOKUP(B20,Data!$B$5:$J$439,9,FALSE)*D20)</f>
        <v>12.272</v>
      </c>
      <c r="X20" s="916"/>
      <c r="Y20" s="916"/>
      <c r="Z20" s="916"/>
      <c r="AA20" s="916"/>
    </row>
    <row r="21" spans="1:35" s="917" customFormat="1" ht="20" customHeight="1">
      <c r="A21" s="920">
        <v>3</v>
      </c>
      <c r="B21" s="878" t="s">
        <v>389</v>
      </c>
      <c r="C21" s="800" t="str">
        <f>IF(D21="","",VLOOKUP(B21,Data!$B$5:$L$439,2,FALSE))</f>
        <v>VFV5570</v>
      </c>
      <c r="D21" s="910">
        <v>23</v>
      </c>
      <c r="E21" s="947" t="str">
        <f>IF(D21="","",VLOOKUP(B21,Data!$B$5:$Q$439,16,FALSE))</f>
        <v>PC</v>
      </c>
      <c r="F21" s="924" t="s">
        <v>1011</v>
      </c>
      <c r="G21" s="803">
        <f>IF(D21="","",VLOOKUP(B21,Data!$B$5:$L$439,11,FALSE))</f>
        <v>4224.12</v>
      </c>
      <c r="H21" s="804">
        <f t="shared" si="0"/>
        <v>97154.76</v>
      </c>
      <c r="I21" s="805" t="str">
        <f>IF(D21="","",VLOOKUP(B21,Data!$B$5:$D$439,3,FALSE))</f>
        <v>C/T</v>
      </c>
      <c r="J21" s="806" t="str">
        <f>IF(D21="","",VLOOKUP(B21,Data!$B$5:$M$439,12,FALSE))</f>
        <v>Indonesia</v>
      </c>
      <c r="K21" s="807" t="s">
        <v>1154</v>
      </c>
      <c r="L21" s="808">
        <f>IF(D21="","",VLOOKUP(B21,Data!$B$5:$E$439,4,FALSE)*D21)</f>
        <v>6808</v>
      </c>
      <c r="M21" s="809">
        <f>IF(D21="","",VLOOKUP(B21,Data!$B$5:$F$439,5,FALSE)*D21)</f>
        <v>5980</v>
      </c>
      <c r="N21" s="804"/>
      <c r="O21" s="810"/>
      <c r="P21" s="811"/>
      <c r="Q21" s="812"/>
      <c r="R21" s="812"/>
      <c r="S21" s="811"/>
      <c r="T21" s="811"/>
      <c r="U21" s="811"/>
      <c r="V21" s="813">
        <f>IF(D21="","",VLOOKUP(B21,Data!$B$5:$J$439,9,FALSE)*D21)</f>
        <v>35.282000000000004</v>
      </c>
      <c r="W21" s="813">
        <f>IF(D21="","",VLOOKUP(B21,Data!$B$5:$J$439,9,FALSE)*D21)</f>
        <v>35.282000000000004</v>
      </c>
      <c r="X21" s="916"/>
      <c r="Y21" s="916"/>
      <c r="Z21" s="916"/>
      <c r="AA21" s="916"/>
    </row>
    <row r="22" spans="1:35" s="917" customFormat="1" ht="20" customHeight="1">
      <c r="A22" s="920">
        <v>4</v>
      </c>
      <c r="B22" s="878" t="s">
        <v>749</v>
      </c>
      <c r="C22" s="800" t="str">
        <f>IF(D22="","",VLOOKUP(B22,Data!$B$5:$L$439,2,FALSE))</f>
        <v>VAR8160</v>
      </c>
      <c r="D22" s="910">
        <v>11</v>
      </c>
      <c r="E22" s="947" t="str">
        <f>IF(D22="","",VLOOKUP(B22,Data!$B$5:$Q$439,16,FALSE))</f>
        <v>PC</v>
      </c>
      <c r="F22" s="924"/>
      <c r="G22" s="803">
        <f>IF(D22="","",VLOOKUP(B22,Data!$B$5:$L$439,11,FALSE))</f>
        <v>2438.41</v>
      </c>
      <c r="H22" s="804">
        <f t="shared" si="0"/>
        <v>26822.51</v>
      </c>
      <c r="I22" s="805" t="str">
        <f>IF(D22="","",VLOOKUP(B22,Data!$B$5:$D$439,3,FALSE))</f>
        <v>C/T</v>
      </c>
      <c r="J22" s="806" t="str">
        <f>IF(D22="","",VLOOKUP(B22,Data!$B$5:$M$439,12,FALSE))</f>
        <v>Indonesia</v>
      </c>
      <c r="K22" s="807" t="s">
        <v>1154</v>
      </c>
      <c r="L22" s="808">
        <f>IF(D22="","",VLOOKUP(B22,Data!$B$5:$E$439,4,FALSE)*D22)</f>
        <v>2794</v>
      </c>
      <c r="M22" s="809">
        <f>IF(D22="","",VLOOKUP(B22,Data!$B$5:$F$439,5,FALSE)*D22)</f>
        <v>2519</v>
      </c>
      <c r="N22" s="804"/>
      <c r="O22" s="810"/>
      <c r="P22" s="811"/>
      <c r="Q22" s="812"/>
      <c r="R22" s="812"/>
      <c r="S22" s="811"/>
      <c r="T22" s="811"/>
      <c r="U22" s="811"/>
      <c r="V22" s="813">
        <f>IF(D22="","",VLOOKUP(B22,Data!$B$5:$J$439,9,FALSE)*D22)</f>
        <v>16.323999999999998</v>
      </c>
      <c r="W22" s="813">
        <f>IF(D22="","",VLOOKUP(B22,Data!$B$5:$J$439,9,FALSE)*D22)</f>
        <v>16.323999999999998</v>
      </c>
      <c r="X22" s="916"/>
      <c r="Y22" s="916"/>
      <c r="Z22" s="916"/>
      <c r="AA22" s="916"/>
    </row>
    <row r="23" spans="1:35" s="917" customFormat="1" ht="20" customHeight="1">
      <c r="A23" s="920">
        <v>5</v>
      </c>
      <c r="B23" s="878" t="s">
        <v>750</v>
      </c>
      <c r="C23" s="800" t="str">
        <f>IF(D23="","",VLOOKUP(B23,Data!$B$5:$L$439,2,FALSE))</f>
        <v>VAR8170</v>
      </c>
      <c r="D23" s="910">
        <v>13</v>
      </c>
      <c r="E23" s="947" t="str">
        <f>IF(D23="","",VLOOKUP(B23,Data!$B$5:$Q$439,16,FALSE))</f>
        <v>PC</v>
      </c>
      <c r="F23" s="957" t="s">
        <v>1057</v>
      </c>
      <c r="G23" s="803">
        <f>IF(D23="","",VLOOKUP(B23,Data!$B$5:$L$439,11,FALSE))</f>
        <v>2438.41</v>
      </c>
      <c r="H23" s="804">
        <f t="shared" si="0"/>
        <v>31699.329999999998</v>
      </c>
      <c r="I23" s="805" t="str">
        <f>IF(D23="","",VLOOKUP(B23,Data!$B$5:$D$439,3,FALSE))</f>
        <v>C/T</v>
      </c>
      <c r="J23" s="806" t="str">
        <f>IF(D23="","",VLOOKUP(B23,Data!$B$5:$M$439,12,FALSE))</f>
        <v>Indonesia</v>
      </c>
      <c r="K23" s="807" t="s">
        <v>1154</v>
      </c>
      <c r="L23" s="808">
        <f>IF(D23="","",VLOOKUP(B23,Data!$B$5:$E$439,4,FALSE)*D23)</f>
        <v>3302</v>
      </c>
      <c r="M23" s="809">
        <f>IF(D23="","",VLOOKUP(B23,Data!$B$5:$F$439,5,FALSE)*D23)</f>
        <v>2977</v>
      </c>
      <c r="N23" s="804"/>
      <c r="O23" s="810"/>
      <c r="P23" s="811"/>
      <c r="Q23" s="812"/>
      <c r="R23" s="812"/>
      <c r="S23" s="811"/>
      <c r="T23" s="811"/>
      <c r="U23" s="811"/>
      <c r="V23" s="813">
        <f>IF(D23="","",VLOOKUP(B23,Data!$B$5:$J$439,9,FALSE)*D23)</f>
        <v>19.292000000000002</v>
      </c>
      <c r="W23" s="813">
        <f>IF(D23="","",VLOOKUP(B23,Data!$B$5:$J$439,9,FALSE)*D23)</f>
        <v>19.292000000000002</v>
      </c>
      <c r="X23" s="916"/>
      <c r="Y23" s="916"/>
      <c r="Z23" s="916"/>
      <c r="AA23" s="916"/>
    </row>
    <row r="24" spans="1:35" s="814" customFormat="1" ht="20" customHeight="1">
      <c r="A24" s="920"/>
      <c r="B24" s="906" t="s">
        <v>1163</v>
      </c>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708"/>
      <c r="Y24" s="708"/>
      <c r="Z24" s="968" t="s">
        <v>753</v>
      </c>
      <c r="AA24" s="968" t="s">
        <v>749</v>
      </c>
      <c r="AB24" s="969">
        <v>1</v>
      </c>
      <c r="AF24" s="814">
        <v>210710</v>
      </c>
      <c r="AG24" s="814" t="s">
        <v>496</v>
      </c>
      <c r="AH24" s="814" t="s">
        <v>1136</v>
      </c>
      <c r="AI24" s="814">
        <v>1</v>
      </c>
    </row>
    <row r="25" spans="1:35" s="917" customFormat="1" ht="20" customHeight="1">
      <c r="A25" s="920">
        <v>6</v>
      </c>
      <c r="B25" s="878" t="s">
        <v>358</v>
      </c>
      <c r="C25" s="800" t="str">
        <f>IF(D25="","",VLOOKUP(B25,Data!$B$5:$L$439,2,FALSE))</f>
        <v>VFV5550</v>
      </c>
      <c r="D25" s="910">
        <v>1</v>
      </c>
      <c r="E25" s="947" t="str">
        <f>IF(D25="","",VLOOKUP(B25,Data!$B$5:$Q$439,16,FALSE))</f>
        <v>PC</v>
      </c>
      <c r="F25" s="924"/>
      <c r="G25" s="803">
        <f>IF(D25="","",VLOOKUP(B25,Data!$B$5:$L$439,11,FALSE))</f>
        <v>4274.57</v>
      </c>
      <c r="H25" s="804">
        <f t="shared" si="0"/>
        <v>4274.57</v>
      </c>
      <c r="I25" s="805" t="str">
        <f>IF(D25="","",VLOOKUP(B25,Data!$B$5:$D$439,3,FALSE))</f>
        <v>C/T</v>
      </c>
      <c r="J25" s="806" t="str">
        <f>IF(D25="","",VLOOKUP(B25,Data!$B$5:$M$439,12,FALSE))</f>
        <v>Indonesia</v>
      </c>
      <c r="K25" s="807" t="s">
        <v>1125</v>
      </c>
      <c r="L25" s="808">
        <f>IF(D25="","",VLOOKUP(B25,Data!$B$5:$E$439,4,FALSE)*D25)</f>
        <v>305</v>
      </c>
      <c r="M25" s="809">
        <f>IF(D25="","",VLOOKUP(B25,Data!$B$5:$F$439,5,FALSE)*D25)</f>
        <v>262</v>
      </c>
      <c r="N25" s="804"/>
      <c r="O25" s="810"/>
      <c r="P25" s="811"/>
      <c r="Q25" s="812"/>
      <c r="R25" s="812"/>
      <c r="S25" s="811"/>
      <c r="T25" s="811"/>
      <c r="U25" s="811"/>
      <c r="V25" s="813">
        <f>IF(D25="","",VLOOKUP(B25,Data!$B$5:$J$439,9,FALSE)*D25)</f>
        <v>1.534</v>
      </c>
      <c r="W25" s="813">
        <f>IF(D25="","",VLOOKUP(B25,Data!$B$5:$J$439,9,FALSE)*D25)</f>
        <v>1.534</v>
      </c>
      <c r="X25" s="916"/>
      <c r="Y25" s="916"/>
      <c r="Z25" s="968" t="s">
        <v>1101</v>
      </c>
      <c r="AA25" s="968" t="s">
        <v>240</v>
      </c>
      <c r="AB25" s="969">
        <v>12</v>
      </c>
    </row>
    <row r="26" spans="1:35" s="917" customFormat="1" ht="20" customHeight="1">
      <c r="A26" s="920">
        <v>7</v>
      </c>
      <c r="B26" s="878" t="s">
        <v>389</v>
      </c>
      <c r="C26" s="800" t="str">
        <f>IF(D26="","",VLOOKUP(B26,Data!$B$5:$L$439,2,FALSE))</f>
        <v>VFV5570</v>
      </c>
      <c r="D26" s="875">
        <v>3</v>
      </c>
      <c r="E26" s="947" t="str">
        <f>IF(D26="","",VLOOKUP(B26,Data!$B$5:$Q$439,16,FALSE))</f>
        <v>PC</v>
      </c>
      <c r="F26" s="924"/>
      <c r="G26" s="803">
        <f>IF(D26="","",VLOOKUP(B26,Data!$B$5:$L$439,11,FALSE))</f>
        <v>4224.12</v>
      </c>
      <c r="H26" s="804">
        <f t="shared" si="0"/>
        <v>12672.36</v>
      </c>
      <c r="I26" s="805" t="str">
        <f>IF(D26="","",VLOOKUP(B26,Data!$B$5:$D$439,3,FALSE))</f>
        <v>C/T</v>
      </c>
      <c r="J26" s="806" t="str">
        <f>IF(D26="","",VLOOKUP(B26,Data!$B$5:$M$439,12,FALSE))</f>
        <v>Indonesia</v>
      </c>
      <c r="K26" s="807" t="s">
        <v>1125</v>
      </c>
      <c r="L26" s="808">
        <f>IF(D26="","",VLOOKUP(B26,Data!$B$5:$E$439,4,FALSE)*D26)</f>
        <v>888</v>
      </c>
      <c r="M26" s="809">
        <f>IF(D26="","",VLOOKUP(B26,Data!$B$5:$F$439,5,FALSE)*D26)</f>
        <v>780</v>
      </c>
      <c r="N26" s="804"/>
      <c r="O26" s="810"/>
      <c r="P26" s="811"/>
      <c r="Q26" s="812"/>
      <c r="R26" s="812"/>
      <c r="S26" s="811"/>
      <c r="T26" s="811"/>
      <c r="U26" s="811"/>
      <c r="V26" s="813">
        <f>IF(D26="","",VLOOKUP(B26,Data!$B$5:$J$439,9,FALSE)*D26)</f>
        <v>4.6020000000000003</v>
      </c>
      <c r="W26" s="813">
        <f>IF(D26="","",VLOOKUP(B26,Data!$B$5:$J$439,9,FALSE)*D26)</f>
        <v>4.6020000000000003</v>
      </c>
      <c r="X26" s="916"/>
      <c r="Y26" s="916"/>
      <c r="Z26" s="968" t="s">
        <v>1102</v>
      </c>
      <c r="AA26" s="968" t="s">
        <v>241</v>
      </c>
      <c r="AB26" s="969">
        <v>11</v>
      </c>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916"/>
      <c r="AA27" s="916"/>
    </row>
    <row r="28" spans="1:35" s="917" customFormat="1" ht="20" customHeight="1">
      <c r="A28" s="920"/>
      <c r="B28" s="878"/>
      <c r="C28" s="800" t="str">
        <f>IF(D28="","",VLOOKUP(B28,Data!$B$5:$L$439,2,FALSE))</f>
        <v/>
      </c>
      <c r="D28" s="875"/>
      <c r="E28" s="947" t="str">
        <f>IF(D28="","",VLOOKUP(B28,Data!$B$5:$Q$439,16,FALSE))</f>
        <v/>
      </c>
      <c r="F28" s="957"/>
      <c r="G28" s="803" t="str">
        <f>IF(D28="","",VLOOKUP(B28,Data!$B$5:$L$439,11,FALSE))</f>
        <v/>
      </c>
      <c r="H28" s="804" t="str">
        <f t="shared" si="0"/>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916"/>
      <c r="Y28" s="916"/>
      <c r="Z28" s="916"/>
      <c r="AA28" s="916"/>
    </row>
    <row r="29" spans="1:35" s="814" customFormat="1" ht="23" customHeight="1">
      <c r="A29" s="909"/>
      <c r="B29" s="878"/>
      <c r="C29" s="809"/>
      <c r="D29" s="875"/>
      <c r="E29" s="946" t="str">
        <f>IF(D29="","",VLOOKUP(B29,Data!$B$5:$Q$439,16,FALSE))</f>
        <v/>
      </c>
      <c r="F29" s="889"/>
      <c r="G29" s="821"/>
      <c r="H29" s="821"/>
      <c r="I29" s="821"/>
      <c r="J29" s="820"/>
      <c r="K29" s="807"/>
      <c r="L29" s="821"/>
      <c r="M29" s="821"/>
      <c r="N29" s="821"/>
      <c r="O29" s="822"/>
      <c r="P29" s="823"/>
      <c r="Q29" s="824"/>
      <c r="R29" s="823"/>
      <c r="S29" s="823"/>
      <c r="T29" s="824"/>
      <c r="U29" s="825"/>
      <c r="V29" s="824"/>
      <c r="W29" s="826"/>
      <c r="Z29" s="708"/>
    </row>
    <row r="30" spans="1:35" s="814" customFormat="1" ht="22" customHeight="1">
      <c r="A30" s="798"/>
      <c r="B30" s="1066" t="s">
        <v>1167</v>
      </c>
      <c r="C30" s="1067"/>
      <c r="D30" s="827">
        <f>SUM(D18:D28)</f>
        <v>60</v>
      </c>
      <c r="E30" s="827"/>
      <c r="F30" s="895"/>
      <c r="G30" s="896"/>
      <c r="H30" s="829">
        <f>SUM(H18:H29)</f>
        <v>211074.26</v>
      </c>
      <c r="I30" s="897"/>
      <c r="J30" s="897"/>
      <c r="K30" s="897"/>
      <c r="L30" s="829">
        <f>SUM(L18:L29)</f>
        <v>16770</v>
      </c>
      <c r="M30" s="829">
        <f>SUM(M18:M29)</f>
        <v>14867</v>
      </c>
      <c r="N30" s="896"/>
      <c r="O30" s="896"/>
      <c r="P30" s="896">
        <f>SUM(P16:P29)</f>
        <v>0</v>
      </c>
      <c r="Q30" s="896"/>
      <c r="R30" s="896"/>
      <c r="S30" s="896"/>
      <c r="T30" s="896"/>
      <c r="U30" s="896"/>
      <c r="V30" s="896"/>
      <c r="W30" s="830">
        <f>SUM(W18:W29)</f>
        <v>90.840000000000018</v>
      </c>
      <c r="Z30" s="708"/>
    </row>
    <row r="31" spans="1:35" ht="20" customHeight="1">
      <c r="A31" s="798"/>
      <c r="B31" s="1068"/>
      <c r="C31" s="1069"/>
      <c r="D31" s="831"/>
      <c r="E31" s="887"/>
      <c r="F31" s="754"/>
      <c r="G31" s="832" t="s">
        <v>534</v>
      </c>
      <c r="H31" s="758"/>
      <c r="I31" s="833"/>
      <c r="J31" s="833"/>
      <c r="K31" s="833"/>
      <c r="L31" s="834"/>
      <c r="M31" s="758"/>
      <c r="N31" s="756"/>
      <c r="O31" s="755"/>
      <c r="P31" s="755"/>
      <c r="Q31" s="755"/>
      <c r="R31" s="755"/>
      <c r="S31" s="755"/>
      <c r="T31" s="755"/>
      <c r="U31" s="756"/>
      <c r="V31" s="756"/>
      <c r="W31" s="760"/>
    </row>
    <row r="32" spans="1:35" ht="13">
      <c r="A32" s="721" t="s">
        <v>527</v>
      </c>
      <c r="B32" s="722"/>
      <c r="C32" s="835"/>
      <c r="D32" s="836" t="s">
        <v>82</v>
      </c>
      <c r="E32" s="836"/>
      <c r="F32" s="744"/>
      <c r="G32" s="725" t="s">
        <v>83</v>
      </c>
      <c r="H32" s="837"/>
      <c r="I32" s="772" t="s">
        <v>84</v>
      </c>
      <c r="J32" s="838"/>
      <c r="K32" s="743" t="s">
        <v>85</v>
      </c>
      <c r="L32" s="743"/>
      <c r="M32" s="1070" t="s">
        <v>86</v>
      </c>
      <c r="N32" s="1071"/>
      <c r="O32" s="1071"/>
      <c r="P32" s="1071"/>
      <c r="Q32" s="1071"/>
      <c r="R32" s="1071"/>
      <c r="S32" s="1071"/>
      <c r="T32" s="1071"/>
      <c r="U32" s="1071"/>
      <c r="V32" s="1071"/>
      <c r="W32" s="1072"/>
    </row>
    <row r="33" spans="1:23" ht="13">
      <c r="A33" s="731" t="s">
        <v>528</v>
      </c>
      <c r="C33" s="839"/>
      <c r="D33" s="709" t="s">
        <v>88</v>
      </c>
      <c r="G33" s="1073"/>
      <c r="H33" s="1074"/>
      <c r="I33" s="731" t="s">
        <v>89</v>
      </c>
      <c r="J33" s="840"/>
      <c r="K33" s="746" t="s">
        <v>90</v>
      </c>
      <c r="L33" s="746"/>
      <c r="M33" s="741"/>
      <c r="W33" s="747"/>
    </row>
    <row r="34" spans="1:23">
      <c r="A34" s="731" t="s">
        <v>529</v>
      </c>
      <c r="C34" s="732"/>
      <c r="G34" s="1073"/>
      <c r="H34" s="1074"/>
      <c r="I34" s="731"/>
      <c r="J34" s="840"/>
      <c r="K34" s="746" t="s">
        <v>94</v>
      </c>
      <c r="L34" s="746"/>
      <c r="M34" s="741"/>
      <c r="W34" s="747"/>
    </row>
    <row r="35" spans="1:23">
      <c r="A35" s="754"/>
      <c r="B35" s="755"/>
      <c r="C35" s="841"/>
      <c r="D35" s="709" t="s">
        <v>95</v>
      </c>
      <c r="G35" s="842"/>
      <c r="H35" s="843"/>
      <c r="I35" s="731" t="s">
        <v>96</v>
      </c>
      <c r="J35" s="840"/>
      <c r="K35" s="746"/>
      <c r="L35" s="746"/>
      <c r="M35" s="741"/>
      <c r="W35" s="747"/>
    </row>
    <row r="36" spans="1:23" ht="13">
      <c r="A36" s="721" t="s">
        <v>97</v>
      </c>
      <c r="B36" s="744"/>
      <c r="C36" s="723"/>
      <c r="D36" s="709" t="s">
        <v>98</v>
      </c>
      <c r="G36" s="844" t="s">
        <v>99</v>
      </c>
      <c r="H36" s="845"/>
      <c r="I36" s="731" t="s">
        <v>89</v>
      </c>
      <c r="J36" s="840"/>
      <c r="K36" s="746" t="s">
        <v>100</v>
      </c>
      <c r="L36" s="746"/>
      <c r="M36" s="741"/>
      <c r="W36" s="747"/>
    </row>
    <row r="37" spans="1:23" ht="13">
      <c r="A37" s="731" t="s">
        <v>552</v>
      </c>
      <c r="C37" s="732"/>
      <c r="D37" s="709" t="s">
        <v>101</v>
      </c>
      <c r="G37" s="846"/>
      <c r="H37" s="847"/>
      <c r="I37" s="731" t="s">
        <v>102</v>
      </c>
      <c r="J37" s="840"/>
      <c r="K37" s="746" t="s">
        <v>530</v>
      </c>
      <c r="L37" s="746"/>
      <c r="M37" s="1075" t="s">
        <v>104</v>
      </c>
      <c r="N37" s="1076"/>
      <c r="O37" s="1076"/>
      <c r="P37" s="1076"/>
      <c r="Q37" s="1076"/>
      <c r="R37" s="1076"/>
      <c r="S37" s="1076"/>
      <c r="T37" s="1076"/>
      <c r="U37" s="1076"/>
      <c r="V37" s="1076"/>
      <c r="W37" s="1077"/>
    </row>
    <row r="38" spans="1:23">
      <c r="A38" s="754"/>
      <c r="B38" s="755"/>
      <c r="C38" s="756"/>
      <c r="D38" s="848"/>
      <c r="E38" s="848"/>
      <c r="F38" s="755"/>
      <c r="G38" s="1046" t="s">
        <v>1165</v>
      </c>
      <c r="H38" s="1047"/>
      <c r="I38" s="1046" t="s">
        <v>1164</v>
      </c>
      <c r="J38" s="1047"/>
      <c r="K38" s="759" t="s">
        <v>105</v>
      </c>
      <c r="L38" s="759"/>
      <c r="M38" s="1062" t="s">
        <v>106</v>
      </c>
      <c r="N38" s="1063"/>
      <c r="O38" s="1063"/>
      <c r="P38" s="1063"/>
      <c r="Q38" s="1063"/>
      <c r="R38" s="1063"/>
      <c r="S38" s="1063"/>
      <c r="T38" s="1063"/>
      <c r="U38" s="1063"/>
      <c r="V38" s="1063"/>
      <c r="W38" s="1064"/>
    </row>
    <row r="44" spans="1:23" ht="23.25" customHeight="1">
      <c r="A44" s="849" t="s">
        <v>947</v>
      </c>
      <c r="B44" s="710"/>
      <c r="C44" s="849" t="s">
        <v>603</v>
      </c>
      <c r="D44" s="708"/>
      <c r="E44" s="708"/>
      <c r="G44" s="849" t="s">
        <v>941</v>
      </c>
      <c r="I44" s="849" t="s">
        <v>603</v>
      </c>
    </row>
    <row r="45" spans="1:23" ht="20">
      <c r="A45" s="849" t="s">
        <v>948</v>
      </c>
      <c r="B45" s="710"/>
      <c r="C45" s="849" t="s">
        <v>952</v>
      </c>
      <c r="D45" s="708"/>
      <c r="E45" s="708"/>
      <c r="G45" s="849" t="s">
        <v>942</v>
      </c>
      <c r="I45" s="849" t="s">
        <v>952</v>
      </c>
    </row>
    <row r="46" spans="1:23" ht="20">
      <c r="A46" s="849" t="s">
        <v>949</v>
      </c>
      <c r="B46" s="710"/>
      <c r="C46" s="849" t="s">
        <v>952</v>
      </c>
      <c r="D46" s="708"/>
      <c r="E46" s="708"/>
      <c r="G46" s="849" t="s">
        <v>943</v>
      </c>
      <c r="I46" s="849" t="s">
        <v>603</v>
      </c>
    </row>
    <row r="47" spans="1:23" ht="17.75" customHeight="1">
      <c r="A47" s="849" t="s">
        <v>950</v>
      </c>
      <c r="B47" s="710"/>
      <c r="C47" s="849" t="s">
        <v>603</v>
      </c>
      <c r="D47" s="708"/>
      <c r="E47" s="708"/>
      <c r="G47" s="849" t="s">
        <v>944</v>
      </c>
      <c r="I47" s="849" t="s">
        <v>603</v>
      </c>
    </row>
    <row r="48" spans="1:23" ht="17.75" customHeight="1">
      <c r="A48" s="849" t="s">
        <v>951</v>
      </c>
      <c r="B48" s="710"/>
      <c r="C48" s="849" t="s">
        <v>603</v>
      </c>
      <c r="D48" s="708"/>
      <c r="E48" s="708"/>
      <c r="G48" s="849" t="s">
        <v>946</v>
      </c>
      <c r="I48" s="849" t="s">
        <v>603</v>
      </c>
    </row>
    <row r="49" spans="7:9" ht="17.75" customHeight="1">
      <c r="G49" s="849" t="s">
        <v>945</v>
      </c>
      <c r="I49" s="849" t="s">
        <v>603</v>
      </c>
    </row>
    <row r="50" spans="7:9" ht="17.75" customHeight="1"/>
    <row r="51" spans="7:9" ht="17.75" customHeight="1"/>
  </sheetData>
  <mergeCells count="10">
    <mergeCell ref="B30:C31"/>
    <mergeCell ref="M32:W32"/>
    <mergeCell ref="G33:H33"/>
    <mergeCell ref="G34:H34"/>
    <mergeCell ref="M37:W37"/>
    <mergeCell ref="G38:H38"/>
    <mergeCell ref="I38:J38"/>
    <mergeCell ref="M38:W38"/>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12659-0E59-44CA-A1F6-A0589EBBEFCC}">
  <sheetPr>
    <tabColor rgb="FF00FFFF"/>
    <pageSetUpPr fitToPage="1"/>
  </sheetPr>
  <dimension ref="A1:AI49"/>
  <sheetViews>
    <sheetView topLeftCell="A13" zoomScale="85" zoomScaleNormal="85" zoomScaleSheetLayoutView="115" workbookViewId="0">
      <selection activeCell="K19" sqref="K19"/>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74"/>
      <c r="J10" s="975"/>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1148</v>
      </c>
      <c r="C18" s="800" t="str">
        <f>IF(D18="","",VLOOKUP(B18,Data!$B$5:$L$439,2,FALSE))</f>
        <v/>
      </c>
      <c r="D18" s="875"/>
      <c r="E18" s="947" t="str">
        <f>IF(D18="","",VLOOKUP(B18,Data!$B$5:$Q$439,16,FALSE))</f>
        <v/>
      </c>
      <c r="F18" s="924"/>
      <c r="G18" s="803" t="str">
        <f>IF(D18="","",VLOOKUP(B18,Data!$B$5:$L$439,11,FALSE))</f>
        <v/>
      </c>
      <c r="H18" s="804" t="str">
        <f t="shared" ref="H18:H26"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c r="B19" s="878" t="s">
        <v>660</v>
      </c>
      <c r="C19" s="800" t="str">
        <f>IF(D19="","",VLOOKUP(B19,Data!$B$5:$L$439,2,FALSE))</f>
        <v>VAN1280</v>
      </c>
      <c r="D19" s="910">
        <v>61</v>
      </c>
      <c r="E19" s="947" t="str">
        <f>IF(D19="","",VLOOKUP(B19,Data!$B$5:$Q$439,16,FALSE))</f>
        <v>PC</v>
      </c>
      <c r="F19" s="924" t="s">
        <v>999</v>
      </c>
      <c r="G19" s="803">
        <f>IF(D19="","",VLOOKUP(B19,Data!$B$5:$L$439,11,FALSE))</f>
        <v>2162.66</v>
      </c>
      <c r="H19" s="804">
        <f t="shared" si="0"/>
        <v>131922.25999999998</v>
      </c>
      <c r="I19" s="805" t="str">
        <f>IF(D19="","",VLOOKUP(B19,Data!$B$5:$D$439,3,FALSE))</f>
        <v>C/T</v>
      </c>
      <c r="J19" s="806" t="str">
        <f>IF(D19="","",VLOOKUP(B19,Data!$B$5:$M$439,12,FALSE))</f>
        <v>Indonesia</v>
      </c>
      <c r="K19" s="807" t="s">
        <v>1129</v>
      </c>
      <c r="L19" s="808">
        <f>IF(D19="","",VLOOKUP(B19,Data!$B$5:$E$439,4,FALSE)*D19)</f>
        <v>15982</v>
      </c>
      <c r="M19" s="809">
        <f>IF(D19="","",VLOOKUP(B19,Data!$B$5:$F$439,5,FALSE)*D19)</f>
        <v>14457</v>
      </c>
      <c r="N19" s="804"/>
      <c r="O19" s="810"/>
      <c r="P19" s="811"/>
      <c r="Q19" s="812"/>
      <c r="R19" s="812"/>
      <c r="S19" s="811"/>
      <c r="T19" s="811"/>
      <c r="U19" s="811"/>
      <c r="V19" s="813">
        <f>IF(D19="","",VLOOKUP(B19,Data!$B$5:$J$439,9,FALSE)*D19)</f>
        <v>90.768000000000001</v>
      </c>
      <c r="W19" s="813">
        <f>IF(D19="","",VLOOKUP(B19,Data!$B$5:$J$439,9,FALSE)*D19)</f>
        <v>90.768000000000001</v>
      </c>
      <c r="X19" s="916"/>
      <c r="Y19" s="708"/>
      <c r="Z19" s="968" t="s">
        <v>1110</v>
      </c>
      <c r="AA19" s="968" t="s">
        <v>692</v>
      </c>
      <c r="AB19" s="969">
        <v>2</v>
      </c>
      <c r="AF19" s="917">
        <v>211713</v>
      </c>
      <c r="AG19" s="917" t="s">
        <v>663</v>
      </c>
      <c r="AH19" s="917" t="s">
        <v>660</v>
      </c>
      <c r="AI19" s="917">
        <v>218</v>
      </c>
    </row>
    <row r="20" spans="1:35" s="917" customFormat="1" ht="20" customHeight="1">
      <c r="A20" s="920"/>
      <c r="B20" s="878" t="s">
        <v>661</v>
      </c>
      <c r="C20" s="800" t="str">
        <f>IF(D20="","",VLOOKUP(B20,Data!$B$5:$L$439,2,FALSE))</f>
        <v>VAN1290</v>
      </c>
      <c r="D20" s="875">
        <v>26</v>
      </c>
      <c r="E20" s="947" t="str">
        <f>IF(D20="","",VLOOKUP(B20,Data!$B$5:$Q$439,16,FALSE))</f>
        <v>PC</v>
      </c>
      <c r="F20" s="924"/>
      <c r="G20" s="803">
        <f>IF(D20="","",VLOOKUP(B20,Data!$B$5:$L$439,11,FALSE))</f>
        <v>2162.66</v>
      </c>
      <c r="H20" s="804">
        <f t="shared" si="0"/>
        <v>56229.159999999996</v>
      </c>
      <c r="I20" s="805" t="str">
        <f>IF(D20="","",VLOOKUP(B20,Data!$B$5:$D$439,3,FALSE))</f>
        <v>C/T</v>
      </c>
      <c r="J20" s="806" t="str">
        <f>IF(D20="","",VLOOKUP(B20,Data!$B$5:$M$439,12,FALSE))</f>
        <v>Indonesia</v>
      </c>
      <c r="K20" s="807" t="s">
        <v>1129</v>
      </c>
      <c r="L20" s="808">
        <f>IF(D20="","",VLOOKUP(B20,Data!$B$5:$E$439,4,FALSE)*D20)</f>
        <v>6812</v>
      </c>
      <c r="M20" s="809">
        <f>IF(D20="","",VLOOKUP(B20,Data!$B$5:$F$439,5,FALSE)*D20)</f>
        <v>6162</v>
      </c>
      <c r="N20" s="804"/>
      <c r="O20" s="810"/>
      <c r="P20" s="811"/>
      <c r="Q20" s="812"/>
      <c r="R20" s="812"/>
      <c r="S20" s="811"/>
      <c r="T20" s="811"/>
      <c r="U20" s="811"/>
      <c r="V20" s="813">
        <f>IF(D20="","",VLOOKUP(B20,Data!$B$5:$J$439,9,FALSE)*D20)</f>
        <v>38.688000000000002</v>
      </c>
      <c r="W20" s="813">
        <f>IF(D20="","",VLOOKUP(B20,Data!$B$5:$J$439,9,FALSE)*D20)</f>
        <v>38.688000000000002</v>
      </c>
      <c r="X20" s="916"/>
      <c r="Y20" s="916"/>
      <c r="Z20" s="968" t="s">
        <v>663</v>
      </c>
      <c r="AA20" s="968" t="s">
        <v>660</v>
      </c>
      <c r="AB20" s="969">
        <v>23</v>
      </c>
    </row>
    <row r="21" spans="1:35" s="814" customFormat="1" ht="20" customHeight="1">
      <c r="A21" s="920"/>
      <c r="B21" s="906" t="s">
        <v>1153</v>
      </c>
      <c r="C21" s="800" t="str">
        <f>IF(D21="","",VLOOKUP(B21,Data!$B$5:$L$439,2,FALSE))</f>
        <v/>
      </c>
      <c r="D21" s="875"/>
      <c r="E21" s="947" t="str">
        <f>IF(D21="","",VLOOKUP(B21,Data!$B$5:$Q$439,16,FALSE))</f>
        <v/>
      </c>
      <c r="F21" s="924" t="s">
        <v>1011</v>
      </c>
      <c r="G21" s="803" t="str">
        <f>IF(D21="","",VLOOKUP(B21,Data!$B$5:$L$439,11,FALSE))</f>
        <v/>
      </c>
      <c r="H21" s="804" t="str">
        <f t="shared" si="0"/>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708"/>
      <c r="Y21" s="708"/>
      <c r="Z21" s="708"/>
      <c r="AA21" s="708"/>
      <c r="AF21" s="814">
        <v>210710</v>
      </c>
      <c r="AG21" s="814" t="s">
        <v>496</v>
      </c>
      <c r="AH21" s="814" t="s">
        <v>1136</v>
      </c>
      <c r="AI21" s="814">
        <v>1</v>
      </c>
    </row>
    <row r="22" spans="1:35" s="917" customFormat="1" ht="20" customHeight="1">
      <c r="A22" s="920"/>
      <c r="B22" s="878" t="s">
        <v>231</v>
      </c>
      <c r="C22" s="800" t="str">
        <f>IF(D22="","",VLOOKUP(B22,Data!$B$5:$L$439,2,FALSE))</f>
        <v>VFV5620</v>
      </c>
      <c r="D22" s="875">
        <v>1</v>
      </c>
      <c r="E22" s="947" t="str">
        <f>IF(D22="","",VLOOKUP(B22,Data!$B$5:$Q$439,16,FALSE))</f>
        <v>PC</v>
      </c>
      <c r="F22" s="924"/>
      <c r="G22" s="803">
        <f>IF(D22="","",VLOOKUP(B22,Data!$B$5:$L$439,11,FALSE))</f>
        <v>5668.21</v>
      </c>
      <c r="H22" s="804">
        <f t="shared" si="0"/>
        <v>5668.21</v>
      </c>
      <c r="I22" s="805" t="str">
        <f>IF(D22="","",VLOOKUP(B22,Data!$B$5:$D$439,3,FALSE))</f>
        <v>C/T</v>
      </c>
      <c r="J22" s="806" t="str">
        <f>IF(D22="","",VLOOKUP(B22,Data!$B$5:$M$439,12,FALSE))</f>
        <v>Indonesia</v>
      </c>
      <c r="K22" s="807" t="s">
        <v>1154</v>
      </c>
      <c r="L22" s="808">
        <f>IF(D22="","",VLOOKUP(B22,Data!$B$5:$E$439,4,FALSE)*D22)</f>
        <v>334</v>
      </c>
      <c r="M22" s="809">
        <f>IF(D22="","",VLOOKUP(B22,Data!$B$5:$F$439,5,FALSE)*D22)</f>
        <v>293</v>
      </c>
      <c r="N22" s="804"/>
      <c r="O22" s="810"/>
      <c r="P22" s="811"/>
      <c r="Q22" s="812"/>
      <c r="R22" s="812"/>
      <c r="S22" s="811"/>
      <c r="T22" s="811"/>
      <c r="U22" s="811"/>
      <c r="V22" s="813">
        <f>IF(D22="","",VLOOKUP(B22,Data!$B$5:$J$439,9,FALSE)*D22)</f>
        <v>1.806</v>
      </c>
      <c r="W22" s="813">
        <f>IF(D22="","",VLOOKUP(B22,Data!$B$5:$J$439,9,FALSE)*D22)</f>
        <v>1.806</v>
      </c>
      <c r="X22" s="916"/>
      <c r="Y22" s="916"/>
      <c r="Z22" s="916"/>
      <c r="AA22" s="916"/>
    </row>
    <row r="23" spans="1:35" s="814" customFormat="1" ht="20" customHeight="1">
      <c r="A23" s="920"/>
      <c r="B23" s="906"/>
      <c r="C23" s="800" t="str">
        <f>IF(D23="","",VLOOKUP(B23,Data!$B$5:$L$439,2,FALSE))</f>
        <v/>
      </c>
      <c r="D23" s="875"/>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708"/>
      <c r="Y23" s="708"/>
      <c r="Z23" s="968" t="s">
        <v>753</v>
      </c>
      <c r="AA23" s="968" t="s">
        <v>749</v>
      </c>
      <c r="AB23" s="969">
        <v>1</v>
      </c>
      <c r="AF23" s="814">
        <v>210710</v>
      </c>
      <c r="AG23" s="814" t="s">
        <v>496</v>
      </c>
      <c r="AH23" s="814" t="s">
        <v>1136</v>
      </c>
      <c r="AI23" s="814">
        <v>1</v>
      </c>
    </row>
    <row r="24" spans="1:35" s="917" customFormat="1" ht="20" customHeight="1">
      <c r="A24" s="920"/>
      <c r="B24" s="878"/>
      <c r="C24" s="800" t="str">
        <f>IF(D24="","",VLOOKUP(B24,Data!$B$5:$L$439,2,FALSE))</f>
        <v/>
      </c>
      <c r="D24" s="910"/>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968" t="s">
        <v>1101</v>
      </c>
      <c r="AA24" s="968" t="s">
        <v>240</v>
      </c>
      <c r="AB24" s="969">
        <v>12</v>
      </c>
    </row>
    <row r="25" spans="1:35" s="917" customFormat="1" ht="20" customHeight="1">
      <c r="A25" s="920"/>
      <c r="B25" s="878"/>
      <c r="C25" s="800" t="str">
        <f>IF(D25="","",VLOOKUP(B25,Data!$B$5:$L$439,2,FALSE))</f>
        <v/>
      </c>
      <c r="D25" s="875"/>
      <c r="E25" s="947" t="str">
        <f>IF(D25="","",VLOOKUP(B25,Data!$B$5:$Q$439,16,FALSE))</f>
        <v/>
      </c>
      <c r="F25" s="957"/>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916"/>
      <c r="AA25" s="916"/>
    </row>
    <row r="26" spans="1:35" s="917" customFormat="1" ht="20" customHeight="1">
      <c r="A26" s="920"/>
      <c r="B26" s="878"/>
      <c r="C26" s="800" t="str">
        <f>IF(D26="","",VLOOKUP(B26,Data!$B$5:$L$439,2,FALSE))</f>
        <v/>
      </c>
      <c r="D26" s="875"/>
      <c r="E26" s="947" t="str">
        <f>IF(D26="","",VLOOKUP(B26,Data!$B$5:$Q$439,16,FALSE))</f>
        <v/>
      </c>
      <c r="F26" s="957"/>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916"/>
      <c r="AA26" s="916"/>
    </row>
    <row r="27" spans="1:35" s="814" customFormat="1" ht="23" customHeight="1">
      <c r="A27" s="909"/>
      <c r="B27"/>
      <c r="C27" s="809"/>
      <c r="D27" s="875"/>
      <c r="E27" s="946" t="str">
        <f>IF(D27="","",VLOOKUP(B27,Data!$B$5:$Q$439,16,FALSE))</f>
        <v/>
      </c>
      <c r="F27" s="889"/>
      <c r="G27" s="821"/>
      <c r="H27" s="821"/>
      <c r="I27" s="821"/>
      <c r="J27" s="820"/>
      <c r="K27" s="807"/>
      <c r="L27" s="821"/>
      <c r="M27" s="821"/>
      <c r="N27" s="821"/>
      <c r="O27" s="822"/>
      <c r="P27" s="823"/>
      <c r="Q27" s="824"/>
      <c r="R27" s="823"/>
      <c r="S27" s="823"/>
      <c r="T27" s="824"/>
      <c r="U27" s="825"/>
      <c r="V27" s="824"/>
      <c r="W27" s="826"/>
      <c r="Z27" s="708"/>
    </row>
    <row r="28" spans="1:35" s="814" customFormat="1" ht="22" customHeight="1">
      <c r="A28" s="798"/>
      <c r="B28" s="1066" t="s">
        <v>1172</v>
      </c>
      <c r="C28" s="1067"/>
      <c r="D28" s="827">
        <f>SUM(D18:D26)</f>
        <v>88</v>
      </c>
      <c r="E28" s="827"/>
      <c r="F28" s="895"/>
      <c r="G28" s="896"/>
      <c r="H28" s="829">
        <f>SUM(H18:H27)</f>
        <v>193819.62999999998</v>
      </c>
      <c r="I28" s="897"/>
      <c r="J28" s="897"/>
      <c r="K28" s="897"/>
      <c r="L28" s="829">
        <f>SUM(L18:L27)</f>
        <v>23128</v>
      </c>
      <c r="M28" s="829">
        <f>SUM(M18:M27)</f>
        <v>20912</v>
      </c>
      <c r="N28" s="896"/>
      <c r="O28" s="896"/>
      <c r="P28" s="896">
        <f>SUM(P16:P27)</f>
        <v>0</v>
      </c>
      <c r="Q28" s="896"/>
      <c r="R28" s="896"/>
      <c r="S28" s="896"/>
      <c r="T28" s="896"/>
      <c r="U28" s="896"/>
      <c r="V28" s="896"/>
      <c r="W28" s="830">
        <f>SUM(W18:W27)</f>
        <v>131.26200000000003</v>
      </c>
      <c r="Z28" s="708"/>
    </row>
    <row r="29" spans="1:35" ht="20" customHeight="1">
      <c r="A29" s="798"/>
      <c r="B29" s="1068"/>
      <c r="C29" s="1069"/>
      <c r="D29" s="831"/>
      <c r="E29" s="887"/>
      <c r="F29" s="754"/>
      <c r="G29" s="832" t="s">
        <v>534</v>
      </c>
      <c r="H29" s="758"/>
      <c r="I29" s="833"/>
      <c r="J29" s="833"/>
      <c r="K29" s="833"/>
      <c r="L29" s="834"/>
      <c r="M29" s="758"/>
      <c r="N29" s="756"/>
      <c r="O29" s="755"/>
      <c r="P29" s="755"/>
      <c r="Q29" s="755"/>
      <c r="R29" s="755"/>
      <c r="S29" s="755"/>
      <c r="T29" s="755"/>
      <c r="U29" s="756"/>
      <c r="V29" s="756"/>
      <c r="W29" s="760"/>
    </row>
    <row r="30" spans="1:35" ht="13">
      <c r="A30" s="721" t="s">
        <v>527</v>
      </c>
      <c r="B30" s="722"/>
      <c r="C30" s="835"/>
      <c r="D30" s="836" t="s">
        <v>82</v>
      </c>
      <c r="E30" s="836"/>
      <c r="F30" s="744"/>
      <c r="G30" s="725" t="s">
        <v>83</v>
      </c>
      <c r="H30" s="837"/>
      <c r="I30" s="772" t="s">
        <v>84</v>
      </c>
      <c r="J30" s="838"/>
      <c r="K30" s="743" t="s">
        <v>85</v>
      </c>
      <c r="L30" s="743"/>
      <c r="M30" s="1070" t="s">
        <v>86</v>
      </c>
      <c r="N30" s="1071"/>
      <c r="O30" s="1071"/>
      <c r="P30" s="1071"/>
      <c r="Q30" s="1071"/>
      <c r="R30" s="1071"/>
      <c r="S30" s="1071"/>
      <c r="T30" s="1071"/>
      <c r="U30" s="1071"/>
      <c r="V30" s="1071"/>
      <c r="W30" s="1072"/>
    </row>
    <row r="31" spans="1:35" ht="13">
      <c r="A31" s="731" t="s">
        <v>528</v>
      </c>
      <c r="C31" s="839"/>
      <c r="D31" s="709" t="s">
        <v>88</v>
      </c>
      <c r="G31" s="1073"/>
      <c r="H31" s="1074"/>
      <c r="I31" s="731" t="s">
        <v>89</v>
      </c>
      <c r="J31" s="840"/>
      <c r="K31" s="746" t="s">
        <v>90</v>
      </c>
      <c r="L31" s="746"/>
      <c r="M31" s="741"/>
      <c r="W31" s="747"/>
    </row>
    <row r="32" spans="1:35">
      <c r="A32" s="731" t="s">
        <v>529</v>
      </c>
      <c r="C32" s="732"/>
      <c r="G32" s="1073"/>
      <c r="H32" s="1074"/>
      <c r="I32" s="731"/>
      <c r="J32" s="840"/>
      <c r="K32" s="746" t="s">
        <v>94</v>
      </c>
      <c r="L32" s="746"/>
      <c r="M32" s="741"/>
      <c r="W32" s="747"/>
    </row>
    <row r="33" spans="1:23">
      <c r="A33" s="754"/>
      <c r="B33" s="755"/>
      <c r="C33" s="841"/>
      <c r="D33" s="709" t="s">
        <v>95</v>
      </c>
      <c r="G33" s="842"/>
      <c r="H33" s="843"/>
      <c r="I33" s="731" t="s">
        <v>96</v>
      </c>
      <c r="J33" s="840"/>
      <c r="K33" s="746"/>
      <c r="L33" s="746"/>
      <c r="M33" s="741"/>
      <c r="W33" s="747"/>
    </row>
    <row r="34" spans="1:23" ht="13">
      <c r="A34" s="721" t="s">
        <v>97</v>
      </c>
      <c r="B34" s="744"/>
      <c r="C34" s="723"/>
      <c r="D34" s="709" t="s">
        <v>98</v>
      </c>
      <c r="G34" s="844" t="s">
        <v>99</v>
      </c>
      <c r="H34" s="845"/>
      <c r="I34" s="731" t="s">
        <v>89</v>
      </c>
      <c r="J34" s="840"/>
      <c r="K34" s="746" t="s">
        <v>100</v>
      </c>
      <c r="L34" s="746"/>
      <c r="M34" s="741"/>
      <c r="W34" s="747"/>
    </row>
    <row r="35" spans="1:23" ht="13">
      <c r="A35" s="731" t="s">
        <v>552</v>
      </c>
      <c r="C35" s="732"/>
      <c r="D35" s="709" t="s">
        <v>101</v>
      </c>
      <c r="G35" s="846"/>
      <c r="H35" s="847"/>
      <c r="I35" s="731" t="s">
        <v>102</v>
      </c>
      <c r="J35" s="840"/>
      <c r="K35" s="746" t="s">
        <v>530</v>
      </c>
      <c r="L35" s="746"/>
      <c r="M35" s="1075" t="s">
        <v>104</v>
      </c>
      <c r="N35" s="1076"/>
      <c r="O35" s="1076"/>
      <c r="P35" s="1076"/>
      <c r="Q35" s="1076"/>
      <c r="R35" s="1076"/>
      <c r="S35" s="1076"/>
      <c r="T35" s="1076"/>
      <c r="U35" s="1076"/>
      <c r="V35" s="1076"/>
      <c r="W35" s="1077"/>
    </row>
    <row r="36" spans="1:23">
      <c r="A36" s="754"/>
      <c r="B36" s="755"/>
      <c r="C36" s="756"/>
      <c r="D36" s="848"/>
      <c r="E36" s="848"/>
      <c r="F36" s="755"/>
      <c r="G36" s="1046" t="s">
        <v>1169</v>
      </c>
      <c r="H36" s="1047"/>
      <c r="I36" s="1046" t="s">
        <v>1168</v>
      </c>
      <c r="J36" s="1047"/>
      <c r="K36" s="759" t="s">
        <v>105</v>
      </c>
      <c r="L36" s="759"/>
      <c r="M36" s="1062" t="s">
        <v>106</v>
      </c>
      <c r="N36" s="1063"/>
      <c r="O36" s="1063"/>
      <c r="P36" s="1063"/>
      <c r="Q36" s="1063"/>
      <c r="R36" s="1063"/>
      <c r="S36" s="1063"/>
      <c r="T36" s="1063"/>
      <c r="U36" s="1063"/>
      <c r="V36" s="1063"/>
      <c r="W36" s="1064"/>
    </row>
    <row r="42" spans="1:23" ht="23.25" customHeight="1">
      <c r="A42" s="849" t="s">
        <v>947</v>
      </c>
      <c r="B42" s="710"/>
      <c r="C42" s="849" t="s">
        <v>603</v>
      </c>
      <c r="D42" s="708"/>
      <c r="E42" s="708"/>
      <c r="G42" s="849" t="s">
        <v>941</v>
      </c>
      <c r="I42" s="849" t="s">
        <v>603</v>
      </c>
    </row>
    <row r="43" spans="1:23" ht="20">
      <c r="A43" s="849" t="s">
        <v>948</v>
      </c>
      <c r="B43" s="710"/>
      <c r="C43" s="849" t="s">
        <v>952</v>
      </c>
      <c r="D43" s="708"/>
      <c r="E43" s="708"/>
      <c r="G43" s="849" t="s">
        <v>942</v>
      </c>
      <c r="I43" s="849" t="s">
        <v>952</v>
      </c>
    </row>
    <row r="44" spans="1:23" ht="20">
      <c r="A44" s="849" t="s">
        <v>949</v>
      </c>
      <c r="B44" s="710"/>
      <c r="C44" s="849" t="s">
        <v>952</v>
      </c>
      <c r="D44" s="708"/>
      <c r="E44" s="708"/>
      <c r="G44" s="849" t="s">
        <v>943</v>
      </c>
      <c r="I44" s="849" t="s">
        <v>603</v>
      </c>
    </row>
    <row r="45" spans="1:23" ht="17.75" customHeight="1">
      <c r="A45" s="849" t="s">
        <v>950</v>
      </c>
      <c r="B45" s="710"/>
      <c r="C45" s="849" t="s">
        <v>603</v>
      </c>
      <c r="D45" s="708"/>
      <c r="E45" s="708"/>
      <c r="G45" s="849" t="s">
        <v>944</v>
      </c>
      <c r="I45" s="849" t="s">
        <v>603</v>
      </c>
    </row>
    <row r="46" spans="1:23" ht="17.75" customHeight="1">
      <c r="A46" s="849" t="s">
        <v>951</v>
      </c>
      <c r="B46" s="710"/>
      <c r="C46" s="849" t="s">
        <v>603</v>
      </c>
      <c r="D46" s="708"/>
      <c r="E46" s="708"/>
      <c r="G46" s="849" t="s">
        <v>946</v>
      </c>
      <c r="I46" s="849" t="s">
        <v>603</v>
      </c>
    </row>
    <row r="47" spans="1:23" ht="17.75" customHeight="1">
      <c r="G47" s="849" t="s">
        <v>945</v>
      </c>
      <c r="I47" s="849" t="s">
        <v>603</v>
      </c>
    </row>
    <row r="48" spans="1:23" ht="17.75" customHeight="1"/>
    <row r="49" ht="17.75" customHeight="1"/>
  </sheetData>
  <mergeCells count="10">
    <mergeCell ref="B28:C29"/>
    <mergeCell ref="M30:W30"/>
    <mergeCell ref="G31:H31"/>
    <mergeCell ref="G32:H32"/>
    <mergeCell ref="M35:W35"/>
    <mergeCell ref="G36:H36"/>
    <mergeCell ref="I36:J36"/>
    <mergeCell ref="M36:W36"/>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276D4-5F35-4F55-B8BF-D7F0CC0C7636}">
  <sheetPr>
    <tabColor rgb="FFFFFF99"/>
    <pageSetUpPr fitToPage="1"/>
  </sheetPr>
  <dimension ref="A1:AI50"/>
  <sheetViews>
    <sheetView topLeftCell="A7" zoomScale="85" zoomScaleNormal="85" zoomScaleSheetLayoutView="115" workbookViewId="0">
      <selection activeCell="A21" sqref="A21:XFD22"/>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74"/>
      <c r="J10" s="975"/>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1124</v>
      </c>
      <c r="C18" s="800" t="str">
        <f>IF(D18="","",VLOOKUP(B18,Data!$B$5:$L$439,2,FALSE))</f>
        <v/>
      </c>
      <c r="D18" s="875"/>
      <c r="E18" s="947" t="str">
        <f>IF(D18="","",VLOOKUP(B18,Data!$B$5:$Q$439,16,FALSE))</f>
        <v/>
      </c>
      <c r="F18" s="957"/>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968" t="s">
        <v>753</v>
      </c>
      <c r="AA18" s="968" t="s">
        <v>749</v>
      </c>
      <c r="AB18" s="969">
        <v>1</v>
      </c>
      <c r="AF18" s="814">
        <v>210710</v>
      </c>
      <c r="AG18" s="814" t="s">
        <v>496</v>
      </c>
      <c r="AH18" s="814" t="s">
        <v>1136</v>
      </c>
      <c r="AI18" s="814">
        <v>1</v>
      </c>
    </row>
    <row r="19" spans="1:35" s="917" customFormat="1" ht="20" customHeight="1">
      <c r="A19" s="920"/>
      <c r="B19" s="878" t="s">
        <v>240</v>
      </c>
      <c r="C19" s="800" t="str">
        <f>IF(D19="","",VLOOKUP(B19,Data!$B$5:$L$439,2,FALSE))</f>
        <v>VFV5520</v>
      </c>
      <c r="D19" s="875">
        <v>24</v>
      </c>
      <c r="E19" s="947" t="str">
        <f>IF(D19="","",VLOOKUP(B19,Data!$B$5:$Q$439,16,FALSE))</f>
        <v>PC</v>
      </c>
      <c r="F19" s="924" t="s">
        <v>999</v>
      </c>
      <c r="G19" s="803">
        <f>IF(D19="","",VLOOKUP(B19,Data!$B$5:$L$439,11,FALSE))</f>
        <v>2589.08</v>
      </c>
      <c r="H19" s="804">
        <f t="shared" si="0"/>
        <v>62137.919999999998</v>
      </c>
      <c r="I19" s="805" t="str">
        <f>IF(D19="","",VLOOKUP(B19,Data!$B$5:$D$439,3,FALSE))</f>
        <v>C/T</v>
      </c>
      <c r="J19" s="806" t="str">
        <f>IF(D19="","",VLOOKUP(B19,Data!$B$5:$M$439,12,FALSE))</f>
        <v>Indonesia</v>
      </c>
      <c r="K19" s="807" t="s">
        <v>1125</v>
      </c>
      <c r="L19" s="808">
        <f>IF(D19="","",VLOOKUP(B19,Data!$B$5:$E$439,4,FALSE)*D19)</f>
        <v>6000</v>
      </c>
      <c r="M19" s="809">
        <f>IF(D19="","",VLOOKUP(B19,Data!$B$5:$F$439,5,FALSE)*D19)</f>
        <v>5688</v>
      </c>
      <c r="N19" s="804"/>
      <c r="O19" s="810"/>
      <c r="P19" s="811"/>
      <c r="Q19" s="812"/>
      <c r="R19" s="812"/>
      <c r="S19" s="811"/>
      <c r="T19" s="811"/>
      <c r="U19" s="811"/>
      <c r="V19" s="813">
        <f>IF(D19="","",VLOOKUP(B19,Data!$B$5:$J$439,9,FALSE)*D19)</f>
        <v>32.231999999999999</v>
      </c>
      <c r="W19" s="813">
        <f>IF(D19="","",VLOOKUP(B19,Data!$B$5:$J$439,9,FALSE)*D19)</f>
        <v>32.231999999999999</v>
      </c>
      <c r="X19" s="916"/>
      <c r="Y19" s="916"/>
      <c r="Z19" s="968" t="s">
        <v>1102</v>
      </c>
      <c r="AA19" s="968" t="s">
        <v>241</v>
      </c>
      <c r="AB19" s="969">
        <v>11</v>
      </c>
    </row>
    <row r="20" spans="1:35" s="917" customFormat="1" ht="20" customHeight="1">
      <c r="A20" s="920"/>
      <c r="B20" s="878" t="s">
        <v>241</v>
      </c>
      <c r="C20" s="800" t="str">
        <f>IF(D20="","",VLOOKUP(B20,Data!$B$5:$L$439,2,FALSE))</f>
        <v>VFV5530</v>
      </c>
      <c r="D20" s="875">
        <v>13</v>
      </c>
      <c r="E20" s="947" t="str">
        <f>IF(D20="","",VLOOKUP(B20,Data!$B$5:$Q$439,16,FALSE))</f>
        <v>PC</v>
      </c>
      <c r="F20" s="957"/>
      <c r="G20" s="803">
        <f>IF(D20="","",VLOOKUP(B20,Data!$B$5:$L$439,11,FALSE))</f>
        <v>2589.08</v>
      </c>
      <c r="H20" s="804">
        <f t="shared" si="0"/>
        <v>33658.04</v>
      </c>
      <c r="I20" s="805" t="str">
        <f>IF(D20="","",VLOOKUP(B20,Data!$B$5:$D$439,3,FALSE))</f>
        <v>C/T</v>
      </c>
      <c r="J20" s="806" t="str">
        <f>IF(D20="","",VLOOKUP(B20,Data!$B$5:$M$439,12,FALSE))</f>
        <v>Indonesia</v>
      </c>
      <c r="K20" s="807" t="s">
        <v>1125</v>
      </c>
      <c r="L20" s="808">
        <f>IF(D20="","",VLOOKUP(B20,Data!$B$5:$E$439,4,FALSE)*D20)</f>
        <v>3250</v>
      </c>
      <c r="M20" s="809">
        <f>IF(D20="","",VLOOKUP(B20,Data!$B$5:$F$439,5,FALSE)*D20)</f>
        <v>3081</v>
      </c>
      <c r="N20" s="804"/>
      <c r="O20" s="810"/>
      <c r="P20" s="811"/>
      <c r="Q20" s="812"/>
      <c r="R20" s="812"/>
      <c r="S20" s="811"/>
      <c r="T20" s="811"/>
      <c r="U20" s="811"/>
      <c r="V20" s="813">
        <f>IF(D20="","",VLOOKUP(B20,Data!$B$5:$J$439,9,FALSE)*D20)</f>
        <v>17.459</v>
      </c>
      <c r="W20" s="813">
        <f>IF(D20="","",VLOOKUP(B20,Data!$B$5:$J$439,9,FALSE)*D20)</f>
        <v>17.459</v>
      </c>
      <c r="X20" s="916"/>
      <c r="Y20" s="916"/>
      <c r="Z20" s="968" t="s">
        <v>1102</v>
      </c>
      <c r="AA20" s="968" t="s">
        <v>241</v>
      </c>
      <c r="AB20" s="969">
        <v>11</v>
      </c>
    </row>
    <row r="21" spans="1:35" s="814" customFormat="1" ht="20" customHeight="1">
      <c r="A21" s="920"/>
      <c r="B21" s="906" t="s">
        <v>1170</v>
      </c>
      <c r="C21" s="800" t="str">
        <f>IF(D21="","",VLOOKUP(B21,Data!$B$5:$L$439,2,FALSE))</f>
        <v/>
      </c>
      <c r="D21" s="875"/>
      <c r="E21" s="947" t="str">
        <f>IF(D21="","",VLOOKUP(B21,Data!$B$5:$Q$439,16,FALSE))</f>
        <v/>
      </c>
      <c r="F21" s="924" t="s">
        <v>1011</v>
      </c>
      <c r="G21" s="803" t="str">
        <f>IF(D21="","",VLOOKUP(B21,Data!$B$5:$L$439,11,FALSE))</f>
        <v/>
      </c>
      <c r="H21" s="804" t="str">
        <f t="shared" si="0"/>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708"/>
      <c r="Y21" s="708"/>
      <c r="Z21" s="968" t="s">
        <v>753</v>
      </c>
      <c r="AA21" s="968" t="s">
        <v>749</v>
      </c>
      <c r="AB21" s="969">
        <v>1</v>
      </c>
      <c r="AF21" s="814">
        <v>210710</v>
      </c>
      <c r="AG21" s="814" t="s">
        <v>496</v>
      </c>
      <c r="AH21" s="814" t="s">
        <v>1136</v>
      </c>
      <c r="AI21" s="814">
        <v>1</v>
      </c>
    </row>
    <row r="22" spans="1:35" s="917" customFormat="1" ht="20" customHeight="1">
      <c r="A22" s="920"/>
      <c r="B22" s="878" t="s">
        <v>933</v>
      </c>
      <c r="C22" s="800" t="str">
        <f>IF(D22="","",VLOOKUP(B22,Data!$B$5:$L$439,2,FALSE))</f>
        <v>VEH3640</v>
      </c>
      <c r="D22" s="875">
        <v>53</v>
      </c>
      <c r="E22" s="947" t="str">
        <f>IF(D22="","",VLOOKUP(B22,Data!$B$5:$Q$439,16,FALSE))</f>
        <v>PC</v>
      </c>
      <c r="F22" s="924"/>
      <c r="G22" s="803">
        <f>IF(D22="","",VLOOKUP(B22,Data!$B$5:$L$439,11,FALSE))</f>
        <v>2539.81</v>
      </c>
      <c r="H22" s="804">
        <f t="shared" si="0"/>
        <v>134609.93</v>
      </c>
      <c r="I22" s="805" t="str">
        <f>IF(D22="","",VLOOKUP(B22,Data!$B$5:$D$439,3,FALSE))</f>
        <v>C/T</v>
      </c>
      <c r="J22" s="806" t="str">
        <f>IF(D22="","",VLOOKUP(B22,Data!$B$5:$M$439,12,FALSE))</f>
        <v>Indonesia</v>
      </c>
      <c r="K22" s="807" t="s">
        <v>1171</v>
      </c>
      <c r="L22" s="808">
        <f>IF(D22="","",VLOOKUP(B22,Data!$B$5:$E$439,4,FALSE)*D22)</f>
        <v>14151</v>
      </c>
      <c r="M22" s="809">
        <f>IF(D22="","",VLOOKUP(B22,Data!$B$5:$F$439,5,FALSE)*D22)</f>
        <v>12826</v>
      </c>
      <c r="N22" s="804"/>
      <c r="O22" s="810"/>
      <c r="P22" s="811"/>
      <c r="Q22" s="812"/>
      <c r="R22" s="812"/>
      <c r="S22" s="811"/>
      <c r="T22" s="811"/>
      <c r="U22" s="811"/>
      <c r="V22" s="813">
        <f>IF(D22="","",VLOOKUP(B22,Data!$B$5:$J$439,9,FALSE)*D22)</f>
        <v>78.864000000000004</v>
      </c>
      <c r="W22" s="813">
        <f>IF(D22="","",VLOOKUP(B22,Data!$B$5:$J$439,9,FALSE)*D22)</f>
        <v>78.864000000000004</v>
      </c>
      <c r="X22" s="916"/>
      <c r="Y22" s="916"/>
      <c r="Z22" s="968" t="s">
        <v>1101</v>
      </c>
      <c r="AA22" s="968" t="s">
        <v>240</v>
      </c>
      <c r="AB22" s="969">
        <v>12</v>
      </c>
    </row>
    <row r="23" spans="1:35" s="917" customFormat="1" ht="20" customHeight="1">
      <c r="A23" s="920"/>
      <c r="B23" s="878"/>
      <c r="C23" s="800" t="str">
        <f>IF(D23="","",VLOOKUP(B23,Data!$B$5:$L$439,2,FALSE))</f>
        <v/>
      </c>
      <c r="D23" s="875"/>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916"/>
      <c r="AA23" s="916"/>
    </row>
    <row r="24" spans="1:35" s="917" customFormat="1" ht="20" customHeight="1">
      <c r="A24" s="920"/>
      <c r="B24" s="878"/>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916"/>
      <c r="AA24" s="916"/>
    </row>
    <row r="25" spans="1:35" s="917" customFormat="1" ht="20" customHeight="1">
      <c r="A25" s="920"/>
      <c r="B25" s="878"/>
      <c r="C25" s="800" t="str">
        <f>IF(D25="","",VLOOKUP(B25,Data!$B$5:$L$439,2,FALSE))</f>
        <v/>
      </c>
      <c r="D25" s="875"/>
      <c r="E25" s="947" t="str">
        <f>IF(D25="","",VLOOKUP(B25,Data!$B$5:$Q$439,16,FALSE))</f>
        <v/>
      </c>
      <c r="F25" s="957"/>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916"/>
      <c r="AA25" s="916"/>
    </row>
    <row r="26" spans="1:35" s="917" customFormat="1" ht="20" customHeight="1">
      <c r="A26" s="920"/>
      <c r="B26" s="878"/>
      <c r="C26" s="800" t="str">
        <f>IF(D26="","",VLOOKUP(B26,Data!$B$5:$L$439,2,FALSE))</f>
        <v/>
      </c>
      <c r="D26" s="875"/>
      <c r="E26" s="947" t="str">
        <f>IF(D26="","",VLOOKUP(B26,Data!$B$5:$Q$439,16,FALSE))</f>
        <v/>
      </c>
      <c r="F26" s="957"/>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916"/>
      <c r="AA26" s="916"/>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916"/>
      <c r="AA27" s="916"/>
    </row>
    <row r="28" spans="1:35" s="814" customFormat="1" ht="23" customHeight="1">
      <c r="A28" s="909"/>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row>
    <row r="29" spans="1:35" s="814" customFormat="1" ht="22" customHeight="1">
      <c r="A29" s="798"/>
      <c r="B29" s="1066" t="s">
        <v>1173</v>
      </c>
      <c r="C29" s="1067"/>
      <c r="D29" s="827">
        <f>SUM(D18:D27)</f>
        <v>90</v>
      </c>
      <c r="E29" s="827"/>
      <c r="F29" s="895"/>
      <c r="G29" s="896"/>
      <c r="H29" s="829">
        <f>SUM(H18:H28)</f>
        <v>230405.88999999998</v>
      </c>
      <c r="I29" s="897"/>
      <c r="J29" s="897"/>
      <c r="K29" s="897"/>
      <c r="L29" s="829">
        <f>SUM(L18:L28)</f>
        <v>23401</v>
      </c>
      <c r="M29" s="829">
        <f>SUM(M18:M28)</f>
        <v>21595</v>
      </c>
      <c r="N29" s="896"/>
      <c r="O29" s="896"/>
      <c r="P29" s="896">
        <f>SUM(P16:P28)</f>
        <v>0</v>
      </c>
      <c r="Q29" s="896"/>
      <c r="R29" s="896"/>
      <c r="S29" s="896"/>
      <c r="T29" s="896"/>
      <c r="U29" s="896"/>
      <c r="V29" s="896"/>
      <c r="W29" s="830">
        <f>SUM(W18:W28)</f>
        <v>128.55500000000001</v>
      </c>
      <c r="Z29" s="708"/>
    </row>
    <row r="30" spans="1:35" ht="20" customHeight="1">
      <c r="A30" s="798"/>
      <c r="B30" s="1068"/>
      <c r="C30" s="1069"/>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1169</v>
      </c>
      <c r="H37" s="1047"/>
      <c r="I37" s="1046" t="s">
        <v>1168</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ht="17.75" customHeight="1"/>
    <row r="50" ht="17.75" customHeight="1"/>
  </sheetData>
  <mergeCells count="10">
    <mergeCell ref="B29:C30"/>
    <mergeCell ref="M31:W31"/>
    <mergeCell ref="G32:H32"/>
    <mergeCell ref="G33:H33"/>
    <mergeCell ref="M36:W36"/>
    <mergeCell ref="G37:H37"/>
    <mergeCell ref="I37:J37"/>
    <mergeCell ref="M37:W37"/>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F59D-3C05-4C91-AE8B-071C2E5FD185}">
  <sheetPr>
    <tabColor rgb="FF66FF99"/>
    <pageSetUpPr fitToPage="1"/>
  </sheetPr>
  <dimension ref="A1:AI52"/>
  <sheetViews>
    <sheetView topLeftCell="A10" zoomScale="85" zoomScaleNormal="85" zoomScaleSheetLayoutView="115" workbookViewId="0">
      <selection activeCell="B21" sqref="B21"/>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74"/>
      <c r="J10" s="975"/>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1153</v>
      </c>
      <c r="C18" s="800" t="str">
        <f>IF(D18="","",VLOOKUP(B18,Data!$B$5:$L$439,2,FALSE))</f>
        <v/>
      </c>
      <c r="D18" s="875"/>
      <c r="E18" s="947" t="str">
        <f>IF(D18="","",VLOOKUP(B18,Data!$B$5:$Q$439,16,FALSE))</f>
        <v/>
      </c>
      <c r="F18" s="924"/>
      <c r="G18" s="803" t="str">
        <f>IF(D18="","",VLOOKUP(B18,Data!$B$5:$L$439,11,FALSE))</f>
        <v/>
      </c>
      <c r="H18" s="804" t="str">
        <f>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c r="B19" s="878" t="s">
        <v>748</v>
      </c>
      <c r="C19" s="800" t="str">
        <f>IF(D19="","",VLOOKUP(B19,Data!$B$5:$L$439,2,FALSE))</f>
        <v>VAR8150</v>
      </c>
      <c r="D19" s="875">
        <v>14</v>
      </c>
      <c r="E19" s="947" t="str">
        <f>IF(D19="","",VLOOKUP(B19,Data!$B$5:$Q$439,16,FALSE))</f>
        <v>PC</v>
      </c>
      <c r="F19" s="924" t="s">
        <v>999</v>
      </c>
      <c r="G19" s="803">
        <f>IF(D19="","",VLOOKUP(B19,Data!$B$5:$L$439,11,FALSE))</f>
        <v>2209.64</v>
      </c>
      <c r="H19" s="804">
        <f>IF(D19&gt;0,D19*G19,"-")</f>
        <v>30934.959999999999</v>
      </c>
      <c r="I19" s="805" t="str">
        <f>IF(D19="","",VLOOKUP(B19,Data!$B$5:$D$439,3,FALSE))</f>
        <v>C/T</v>
      </c>
      <c r="J19" s="806" t="str">
        <f>IF(D19="","",VLOOKUP(B19,Data!$B$5:$M$439,12,FALSE))</f>
        <v>Indonesia</v>
      </c>
      <c r="K19" s="807" t="s">
        <v>1154</v>
      </c>
      <c r="L19" s="808">
        <f>IF(D19="","",VLOOKUP(B19,Data!$B$5:$E$439,4,FALSE)*D19)</f>
        <v>3332</v>
      </c>
      <c r="M19" s="809">
        <f>IF(D19="","",VLOOKUP(B19,Data!$B$5:$F$439,5,FALSE)*D19)</f>
        <v>3024</v>
      </c>
      <c r="N19" s="804"/>
      <c r="O19" s="810"/>
      <c r="P19" s="811"/>
      <c r="Q19" s="812"/>
      <c r="R19" s="812"/>
      <c r="S19" s="811"/>
      <c r="T19" s="811"/>
      <c r="U19" s="811"/>
      <c r="V19" s="813">
        <f>IF(D19="","",VLOOKUP(B19,Data!$B$5:$J$439,9,FALSE)*D19)</f>
        <v>18.396000000000001</v>
      </c>
      <c r="W19" s="813">
        <f>IF(D19="","",VLOOKUP(B19,Data!$B$5:$J$439,9,FALSE)*D19)</f>
        <v>18.396000000000001</v>
      </c>
      <c r="X19" s="916"/>
      <c r="Y19" s="916"/>
      <c r="Z19" s="916"/>
      <c r="AA19" s="916"/>
    </row>
    <row r="20" spans="1:35" s="917" customFormat="1" ht="20" customHeight="1">
      <c r="A20" s="920"/>
      <c r="B20" s="878" t="s">
        <v>398</v>
      </c>
      <c r="C20" s="800" t="str">
        <f>IF(D20="","",VLOOKUP(B20,Data!$B$5:$L$439,2,FALSE))</f>
        <v>VFV5580</v>
      </c>
      <c r="D20" s="875">
        <v>1</v>
      </c>
      <c r="E20" s="947" t="str">
        <f>IF(D20="","",VLOOKUP(B20,Data!$B$5:$Q$439,16,FALSE))</f>
        <v>PC</v>
      </c>
      <c r="F20" s="957"/>
      <c r="G20" s="803">
        <f>IF(D20="","",VLOOKUP(B20,Data!$B$5:$L$439,11,FALSE))</f>
        <v>4347.66</v>
      </c>
      <c r="H20" s="804">
        <f>IF(D20&gt;0,D20*G20,"-")</f>
        <v>4347.66</v>
      </c>
      <c r="I20" s="805" t="str">
        <f>IF(D20="","",VLOOKUP(B20,Data!$B$5:$D$439,3,FALSE))</f>
        <v>C/T</v>
      </c>
      <c r="J20" s="806" t="str">
        <f>IF(D20="","",VLOOKUP(B20,Data!$B$5:$M$439,12,FALSE))</f>
        <v>Indonesia</v>
      </c>
      <c r="K20" s="807" t="s">
        <v>1154</v>
      </c>
      <c r="L20" s="808">
        <f>IF(D20="","",VLOOKUP(B20,Data!$B$5:$E$439,4,FALSE)*D20)</f>
        <v>318</v>
      </c>
      <c r="M20" s="809">
        <f>IF(D20="","",VLOOKUP(B20,Data!$B$5:$F$439,5,FALSE)*D20)</f>
        <v>282</v>
      </c>
      <c r="N20" s="804"/>
      <c r="O20" s="810"/>
      <c r="P20" s="811"/>
      <c r="Q20" s="812"/>
      <c r="R20" s="812"/>
      <c r="S20" s="811"/>
      <c r="T20" s="811"/>
      <c r="U20" s="811"/>
      <c r="V20" s="813">
        <f>IF(D20="","",VLOOKUP(B20,Data!$B$5:$J$439,9,FALSE)*D20)</f>
        <v>1.806</v>
      </c>
      <c r="W20" s="813">
        <f>IF(D20="","",VLOOKUP(B20,Data!$B$5:$J$439,9,FALSE)*D20)</f>
        <v>1.806</v>
      </c>
      <c r="X20" s="916"/>
      <c r="Y20" s="916"/>
      <c r="Z20" s="916"/>
      <c r="AA20" s="916"/>
    </row>
    <row r="21" spans="1:35" s="814" customFormat="1" ht="20" customHeight="1">
      <c r="A21" s="920"/>
      <c r="B21" s="906" t="s">
        <v>1170</v>
      </c>
      <c r="C21" s="800" t="str">
        <f>IF(D21="","",VLOOKUP(B21,Data!$B$5:$L$439,2,FALSE))</f>
        <v/>
      </c>
      <c r="D21" s="875"/>
      <c r="E21" s="947" t="str">
        <f>IF(D21="","",VLOOKUP(B21,Data!$B$5:$Q$439,16,FALSE))</f>
        <v/>
      </c>
      <c r="F21" s="924" t="s">
        <v>526</v>
      </c>
      <c r="G21" s="803" t="str">
        <f>IF(D21="","",VLOOKUP(B21,Data!$B$5:$L$439,11,FALSE))</f>
        <v/>
      </c>
      <c r="H21" s="804" t="str">
        <f>IF(D21&gt;0,D21*G21,"-")</f>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708"/>
      <c r="Y21" s="708"/>
      <c r="Z21" s="968" t="s">
        <v>753</v>
      </c>
      <c r="AA21" s="968" t="s">
        <v>749</v>
      </c>
      <c r="AB21" s="969">
        <v>1</v>
      </c>
      <c r="AF21" s="814">
        <v>210710</v>
      </c>
      <c r="AG21" s="814" t="s">
        <v>496</v>
      </c>
      <c r="AH21" s="814" t="s">
        <v>1136</v>
      </c>
      <c r="AI21" s="814">
        <v>1</v>
      </c>
    </row>
    <row r="22" spans="1:35" s="917" customFormat="1" ht="20" customHeight="1">
      <c r="A22" s="920"/>
      <c r="B22" s="878" t="s">
        <v>932</v>
      </c>
      <c r="C22" s="800" t="str">
        <f>IF(D22="","",VLOOKUP(B22,Data!$B$5:$L$439,2,FALSE))</f>
        <v>VEH3630</v>
      </c>
      <c r="D22" s="875">
        <v>71</v>
      </c>
      <c r="E22" s="947" t="str">
        <f>IF(D22="","",VLOOKUP(B22,Data!$B$5:$Q$439,16,FALSE))</f>
        <v>PC</v>
      </c>
      <c r="F22" s="957"/>
      <c r="G22" s="803">
        <f>IF(D22="","",VLOOKUP(B22,Data!$B$5:$L$439,11,FALSE))</f>
        <v>2539.81</v>
      </c>
      <c r="H22" s="804">
        <f>IF(D22&gt;0,D22*G22,"-")</f>
        <v>180326.51</v>
      </c>
      <c r="I22" s="805" t="str">
        <f>IF(D22="","",VLOOKUP(B22,Data!$B$5:$D$439,3,FALSE))</f>
        <v>C/T</v>
      </c>
      <c r="J22" s="806" t="str">
        <f>IF(D22="","",VLOOKUP(B22,Data!$B$5:$M$439,12,FALSE))</f>
        <v>Indonesia</v>
      </c>
      <c r="K22" s="807" t="s">
        <v>1171</v>
      </c>
      <c r="L22" s="808">
        <f>IF(D22="","",VLOOKUP(B22,Data!$B$5:$E$439,4,FALSE)*D22)</f>
        <v>18957</v>
      </c>
      <c r="M22" s="809">
        <f>IF(D22="","",VLOOKUP(B22,Data!$B$5:$F$439,5,FALSE)*D22)</f>
        <v>17182</v>
      </c>
      <c r="N22" s="804"/>
      <c r="O22" s="810"/>
      <c r="P22" s="811"/>
      <c r="Q22" s="812"/>
      <c r="R22" s="812"/>
      <c r="S22" s="811"/>
      <c r="T22" s="811"/>
      <c r="U22" s="811"/>
      <c r="V22" s="813">
        <f>IF(D22="","",VLOOKUP(B22,Data!$B$5:$J$439,9,FALSE)*D22)</f>
        <v>105.648</v>
      </c>
      <c r="W22" s="813">
        <f>IF(D22="","",VLOOKUP(B22,Data!$B$5:$J$439,9,FALSE)*D22)</f>
        <v>105.648</v>
      </c>
      <c r="X22" s="916"/>
      <c r="Y22" s="916"/>
      <c r="Z22" s="968" t="s">
        <v>1101</v>
      </c>
      <c r="AA22" s="968" t="s">
        <v>240</v>
      </c>
      <c r="AB22" s="969">
        <v>12</v>
      </c>
    </row>
    <row r="23" spans="1:35" s="917" customFormat="1" ht="20" customHeight="1">
      <c r="A23" s="920"/>
      <c r="B23" s="878" t="s">
        <v>933</v>
      </c>
      <c r="C23" s="800" t="str">
        <f>IF(D23="","",VLOOKUP(B23,Data!$B$5:$L$439,2,FALSE))</f>
        <v>VEH3640</v>
      </c>
      <c r="D23" s="875">
        <v>3</v>
      </c>
      <c r="E23" s="947" t="str">
        <f>IF(D23="","",VLOOKUP(B23,Data!$B$5:$Q$439,16,FALSE))</f>
        <v>PC</v>
      </c>
      <c r="F23" s="957" t="s">
        <v>1057</v>
      </c>
      <c r="G23" s="803">
        <f>IF(D23="","",VLOOKUP(B23,Data!$B$5:$L$439,11,FALSE))</f>
        <v>2539.81</v>
      </c>
      <c r="H23" s="804">
        <f t="shared" ref="H23:H27" si="0">IF(D23&gt;0,D23*G23,"-")</f>
        <v>7619.43</v>
      </c>
      <c r="I23" s="805" t="str">
        <f>IF(D23="","",VLOOKUP(B23,Data!$B$5:$D$439,3,FALSE))</f>
        <v>C/T</v>
      </c>
      <c r="J23" s="806" t="str">
        <f>IF(D23="","",VLOOKUP(B23,Data!$B$5:$M$439,12,FALSE))</f>
        <v>Indonesia</v>
      </c>
      <c r="K23" s="807" t="s">
        <v>1171</v>
      </c>
      <c r="L23" s="808">
        <f>IF(D23="","",VLOOKUP(B23,Data!$B$5:$E$439,4,FALSE)*D23)</f>
        <v>801</v>
      </c>
      <c r="M23" s="809">
        <f>IF(D23="","",VLOOKUP(B23,Data!$B$5:$F$439,5,FALSE)*D23)</f>
        <v>726</v>
      </c>
      <c r="N23" s="804"/>
      <c r="O23" s="810"/>
      <c r="P23" s="811"/>
      <c r="Q23" s="812"/>
      <c r="R23" s="812"/>
      <c r="S23" s="811"/>
      <c r="T23" s="811"/>
      <c r="U23" s="811"/>
      <c r="V23" s="813">
        <f>IF(D23="","",VLOOKUP(B23,Data!$B$5:$J$439,9,FALSE)*D23)</f>
        <v>4.4640000000000004</v>
      </c>
      <c r="W23" s="813">
        <f>IF(D23="","",VLOOKUP(B23,Data!$B$5:$J$439,9,FALSE)*D23)</f>
        <v>4.4640000000000004</v>
      </c>
      <c r="X23" s="916"/>
      <c r="Y23" s="916"/>
      <c r="Z23" s="916"/>
      <c r="AA23" s="916"/>
    </row>
    <row r="24" spans="1:35" s="814" customFormat="1" ht="20" customHeight="1">
      <c r="A24" s="920"/>
      <c r="B24" s="906"/>
      <c r="C24" s="800" t="str">
        <f>IF(D24="","",VLOOKUP(B24,Data!$B$5:$L$439,2,FALSE))</f>
        <v/>
      </c>
      <c r="D24" s="875"/>
      <c r="E24" s="947" t="str">
        <f>IF(D24="","",VLOOKUP(B24,Data!$B$5:$Q$439,16,FALSE))</f>
        <v/>
      </c>
      <c r="F24" s="957"/>
      <c r="G24" s="803" t="str">
        <f>IF(D24="","",VLOOKUP(B24,Data!$B$5:$L$439,11,FALSE))</f>
        <v/>
      </c>
      <c r="H24" s="804" t="str">
        <f>IF(D24&gt;0,D24*G24,"-")</f>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708"/>
      <c r="Y24" s="708"/>
      <c r="Z24" s="708"/>
      <c r="AA24" s="708"/>
      <c r="AF24" s="814">
        <v>210710</v>
      </c>
      <c r="AG24" s="814" t="s">
        <v>496</v>
      </c>
      <c r="AH24" s="814" t="s">
        <v>1136</v>
      </c>
      <c r="AI24" s="814">
        <v>1</v>
      </c>
    </row>
    <row r="25" spans="1:35" s="917" customFormat="1" ht="20" customHeight="1">
      <c r="A25" s="920"/>
      <c r="B25" s="878"/>
      <c r="C25" s="800" t="str">
        <f>IF(D25="","",VLOOKUP(B25,Data!$B$5:$L$439,2,FALSE))</f>
        <v/>
      </c>
      <c r="D25" s="875"/>
      <c r="E25" s="947" t="str">
        <f>IF(D25="","",VLOOKUP(B25,Data!$B$5:$Q$439,16,FALSE))</f>
        <v/>
      </c>
      <c r="F25" s="957"/>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916"/>
      <c r="AA25" s="916"/>
    </row>
    <row r="26" spans="1:35" s="917" customFormat="1" ht="20" customHeight="1">
      <c r="A26" s="920"/>
      <c r="B26" s="878"/>
      <c r="C26" s="800" t="str">
        <f>IF(D26="","",VLOOKUP(B26,Data!$B$5:$L$439,2,FALSE))</f>
        <v/>
      </c>
      <c r="D26" s="875"/>
      <c r="E26" s="947" t="str">
        <f>IF(D26="","",VLOOKUP(B26,Data!$B$5:$Q$439,16,FALSE))</f>
        <v/>
      </c>
      <c r="F26" s="957"/>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916"/>
      <c r="AA26" s="916"/>
    </row>
    <row r="27" spans="1:35" s="917" customFormat="1" ht="20" customHeight="1">
      <c r="A27" s="920"/>
      <c r="B27"/>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916"/>
      <c r="AA27" s="916"/>
    </row>
    <row r="28" spans="1:35" s="917" customFormat="1" ht="20" customHeight="1">
      <c r="A28" s="920"/>
      <c r="B28" s="878"/>
      <c r="C28" s="800" t="str">
        <f>IF(D28="","",VLOOKUP(B28,Data!$B$5:$L$439,2,FALSE))</f>
        <v/>
      </c>
      <c r="D28" s="875"/>
      <c r="E28" s="947" t="str">
        <f>IF(D28="","",VLOOKUP(B28,Data!$B$5:$Q$439,16,FALSE))</f>
        <v/>
      </c>
      <c r="F28" s="957"/>
      <c r="G28" s="803" t="str">
        <f>IF(D28="","",VLOOKUP(B28,Data!$B$5:$L$439,11,FALSE))</f>
        <v/>
      </c>
      <c r="H28" s="804" t="str">
        <f>IF(D28&gt;0,D28*G28,"-")</f>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916"/>
      <c r="Y28" s="916"/>
      <c r="Z28" s="916"/>
      <c r="AA28" s="916"/>
    </row>
    <row r="29" spans="1:35" s="917" customFormat="1" ht="20" customHeight="1">
      <c r="A29" s="920"/>
      <c r="B29" s="878"/>
      <c r="C29" s="800" t="str">
        <f>IF(D29="","",VLOOKUP(B29,Data!$B$5:$L$439,2,FALSE))</f>
        <v/>
      </c>
      <c r="D29" s="875"/>
      <c r="E29" s="947" t="str">
        <f>IF(D29="","",VLOOKUP(B29,Data!$B$5:$Q$439,16,FALSE))</f>
        <v/>
      </c>
      <c r="F29" s="957"/>
      <c r="G29" s="803" t="str">
        <f>IF(D29="","",VLOOKUP(B29,Data!$B$5:$L$439,11,FALSE))</f>
        <v/>
      </c>
      <c r="H29" s="804" t="str">
        <f>IF(D29&gt;0,D29*G29,"-")</f>
        <v>-</v>
      </c>
      <c r="I29" s="805" t="str">
        <f>IF(D29="","",VLOOKUP(B29,Data!$B$5:$D$439,3,FALSE))</f>
        <v/>
      </c>
      <c r="J29" s="806" t="str">
        <f>IF(D29="","",VLOOKUP(B29,Data!$B$5:$M$439,12,FALSE))</f>
        <v/>
      </c>
      <c r="K29" s="807"/>
      <c r="L29" s="808" t="str">
        <f>IF(D29="","",VLOOKUP(B29,Data!$B$5:$E$439,4,FALSE)*D29)</f>
        <v/>
      </c>
      <c r="M29" s="809" t="str">
        <f>IF(D29="","",VLOOKUP(B29,Data!$B$5:$F$439,5,FALSE)*D29)</f>
        <v/>
      </c>
      <c r="N29" s="804"/>
      <c r="O29" s="810"/>
      <c r="P29" s="811"/>
      <c r="Q29" s="812"/>
      <c r="R29" s="812"/>
      <c r="S29" s="811"/>
      <c r="T29" s="811"/>
      <c r="U29" s="811"/>
      <c r="V29" s="813" t="str">
        <f>IF(D29="","",VLOOKUP(B29,Data!$B$5:$J$439,9,FALSE)*D29)</f>
        <v/>
      </c>
      <c r="W29" s="813" t="str">
        <f>IF(D29="","",VLOOKUP(B29,Data!$B$5:$J$439,9,FALSE)*D29)</f>
        <v/>
      </c>
      <c r="X29" s="916"/>
      <c r="Y29" s="916"/>
      <c r="Z29" s="916"/>
      <c r="AA29" s="916"/>
    </row>
    <row r="30" spans="1:35" s="814" customFormat="1" ht="23" customHeight="1">
      <c r="A30" s="909"/>
      <c r="B30" s="535"/>
      <c r="C30" s="809"/>
      <c r="D30" s="875"/>
      <c r="E30" s="946" t="str">
        <f>IF(D30="","",VLOOKUP(B30,Data!$B$5:$Q$439,16,FALSE))</f>
        <v/>
      </c>
      <c r="F30" s="889"/>
      <c r="G30" s="821"/>
      <c r="H30" s="821"/>
      <c r="I30" s="821"/>
      <c r="J30" s="820"/>
      <c r="K30" s="807"/>
      <c r="L30" s="821"/>
      <c r="M30" s="821"/>
      <c r="N30" s="821"/>
      <c r="O30" s="822"/>
      <c r="P30" s="823"/>
      <c r="Q30" s="824"/>
      <c r="R30" s="823"/>
      <c r="S30" s="823"/>
      <c r="T30" s="824"/>
      <c r="U30" s="825"/>
      <c r="V30" s="824"/>
      <c r="W30" s="826"/>
      <c r="Z30" s="708"/>
    </row>
    <row r="31" spans="1:35" s="814" customFormat="1" ht="22" customHeight="1">
      <c r="A31" s="798"/>
      <c r="B31" s="1066" t="s">
        <v>1174</v>
      </c>
      <c r="C31" s="1067"/>
      <c r="D31" s="827">
        <f>SUM(D18:D29)</f>
        <v>89</v>
      </c>
      <c r="E31" s="827"/>
      <c r="F31" s="895"/>
      <c r="G31" s="896"/>
      <c r="H31" s="829">
        <f>SUM(H18:H30)</f>
        <v>223228.56</v>
      </c>
      <c r="I31" s="897"/>
      <c r="J31" s="897"/>
      <c r="K31" s="897"/>
      <c r="L31" s="829">
        <f>SUM(L18:L30)</f>
        <v>23408</v>
      </c>
      <c r="M31" s="829">
        <f>SUM(M18:M30)</f>
        <v>21214</v>
      </c>
      <c r="N31" s="896"/>
      <c r="O31" s="896"/>
      <c r="P31" s="896">
        <f>SUM(P16:P30)</f>
        <v>0</v>
      </c>
      <c r="Q31" s="896"/>
      <c r="R31" s="896"/>
      <c r="S31" s="896"/>
      <c r="T31" s="896"/>
      <c r="U31" s="896"/>
      <c r="V31" s="896"/>
      <c r="W31" s="830">
        <f>SUM(W18:W30)</f>
        <v>130.31399999999999</v>
      </c>
      <c r="Z31" s="708"/>
    </row>
    <row r="32" spans="1:35" ht="20" customHeight="1">
      <c r="A32" s="798"/>
      <c r="B32" s="1068"/>
      <c r="C32" s="1069"/>
      <c r="D32" s="831"/>
      <c r="E32" s="887"/>
      <c r="F32" s="754"/>
      <c r="G32" s="832" t="s">
        <v>534</v>
      </c>
      <c r="H32" s="758"/>
      <c r="I32" s="833"/>
      <c r="J32" s="833"/>
      <c r="K32" s="833"/>
      <c r="L32" s="834"/>
      <c r="M32" s="758"/>
      <c r="N32" s="756"/>
      <c r="O32" s="755"/>
      <c r="P32" s="755"/>
      <c r="Q32" s="755"/>
      <c r="R32" s="755"/>
      <c r="S32" s="755"/>
      <c r="T32" s="755"/>
      <c r="U32" s="756"/>
      <c r="V32" s="756"/>
      <c r="W32" s="760"/>
    </row>
    <row r="33" spans="1:23" ht="13">
      <c r="A33" s="721" t="s">
        <v>527</v>
      </c>
      <c r="B33" s="722"/>
      <c r="C33" s="835"/>
      <c r="D33" s="836" t="s">
        <v>82</v>
      </c>
      <c r="E33" s="836"/>
      <c r="F33" s="744"/>
      <c r="G33" s="725" t="s">
        <v>83</v>
      </c>
      <c r="H33" s="837"/>
      <c r="I33" s="772" t="s">
        <v>84</v>
      </c>
      <c r="J33" s="838"/>
      <c r="K33" s="743" t="s">
        <v>85</v>
      </c>
      <c r="L33" s="743"/>
      <c r="M33" s="1070" t="s">
        <v>86</v>
      </c>
      <c r="N33" s="1071"/>
      <c r="O33" s="1071"/>
      <c r="P33" s="1071"/>
      <c r="Q33" s="1071"/>
      <c r="R33" s="1071"/>
      <c r="S33" s="1071"/>
      <c r="T33" s="1071"/>
      <c r="U33" s="1071"/>
      <c r="V33" s="1071"/>
      <c r="W33" s="1072"/>
    </row>
    <row r="34" spans="1:23" ht="13">
      <c r="A34" s="731" t="s">
        <v>528</v>
      </c>
      <c r="C34" s="839"/>
      <c r="D34" s="709" t="s">
        <v>88</v>
      </c>
      <c r="G34" s="1073"/>
      <c r="H34" s="1074"/>
      <c r="I34" s="731" t="s">
        <v>89</v>
      </c>
      <c r="J34" s="840"/>
      <c r="K34" s="746" t="s">
        <v>90</v>
      </c>
      <c r="L34" s="746"/>
      <c r="M34" s="741"/>
      <c r="W34" s="747"/>
    </row>
    <row r="35" spans="1:23">
      <c r="A35" s="731" t="s">
        <v>529</v>
      </c>
      <c r="C35" s="732"/>
      <c r="G35" s="1073"/>
      <c r="H35" s="1074"/>
      <c r="I35" s="731"/>
      <c r="J35" s="840"/>
      <c r="K35" s="746" t="s">
        <v>94</v>
      </c>
      <c r="L35" s="746"/>
      <c r="M35" s="741"/>
      <c r="W35" s="747"/>
    </row>
    <row r="36" spans="1:23">
      <c r="A36" s="754"/>
      <c r="B36" s="755"/>
      <c r="C36" s="841"/>
      <c r="D36" s="709" t="s">
        <v>95</v>
      </c>
      <c r="G36" s="842"/>
      <c r="H36" s="843"/>
      <c r="I36" s="731" t="s">
        <v>96</v>
      </c>
      <c r="J36" s="840"/>
      <c r="K36" s="746"/>
      <c r="L36" s="746"/>
      <c r="M36" s="741"/>
      <c r="W36" s="747"/>
    </row>
    <row r="37" spans="1:23" ht="13">
      <c r="A37" s="721" t="s">
        <v>97</v>
      </c>
      <c r="B37" s="744"/>
      <c r="C37" s="723"/>
      <c r="D37" s="709" t="s">
        <v>98</v>
      </c>
      <c r="G37" s="844" t="s">
        <v>99</v>
      </c>
      <c r="H37" s="845"/>
      <c r="I37" s="731" t="s">
        <v>89</v>
      </c>
      <c r="J37" s="840"/>
      <c r="K37" s="746" t="s">
        <v>100</v>
      </c>
      <c r="L37" s="746"/>
      <c r="M37" s="741"/>
      <c r="W37" s="747"/>
    </row>
    <row r="38" spans="1:23" ht="13">
      <c r="A38" s="731" t="s">
        <v>552</v>
      </c>
      <c r="C38" s="732"/>
      <c r="D38" s="709" t="s">
        <v>101</v>
      </c>
      <c r="G38" s="846"/>
      <c r="H38" s="847"/>
      <c r="I38" s="731" t="s">
        <v>102</v>
      </c>
      <c r="J38" s="840"/>
      <c r="K38" s="746" t="s">
        <v>530</v>
      </c>
      <c r="L38" s="746"/>
      <c r="M38" s="1075" t="s">
        <v>104</v>
      </c>
      <c r="N38" s="1076"/>
      <c r="O38" s="1076"/>
      <c r="P38" s="1076"/>
      <c r="Q38" s="1076"/>
      <c r="R38" s="1076"/>
      <c r="S38" s="1076"/>
      <c r="T38" s="1076"/>
      <c r="U38" s="1076"/>
      <c r="V38" s="1076"/>
      <c r="W38" s="1077"/>
    </row>
    <row r="39" spans="1:23">
      <c r="A39" s="754"/>
      <c r="B39" s="755"/>
      <c r="C39" s="756"/>
      <c r="D39" s="848"/>
      <c r="E39" s="848"/>
      <c r="F39" s="755"/>
      <c r="G39" s="1046" t="s">
        <v>1169</v>
      </c>
      <c r="H39" s="1047"/>
      <c r="I39" s="1046" t="s">
        <v>1168</v>
      </c>
      <c r="J39" s="1047"/>
      <c r="K39" s="759" t="s">
        <v>105</v>
      </c>
      <c r="L39" s="759"/>
      <c r="M39" s="1062" t="s">
        <v>106</v>
      </c>
      <c r="N39" s="1063"/>
      <c r="O39" s="1063"/>
      <c r="P39" s="1063"/>
      <c r="Q39" s="1063"/>
      <c r="R39" s="1063"/>
      <c r="S39" s="1063"/>
      <c r="T39" s="1063"/>
      <c r="U39" s="1063"/>
      <c r="V39" s="1063"/>
      <c r="W39" s="1064"/>
    </row>
    <row r="45" spans="1:23" ht="23.25" customHeight="1">
      <c r="A45" s="849" t="s">
        <v>947</v>
      </c>
      <c r="B45" s="710"/>
      <c r="C45" s="849" t="s">
        <v>603</v>
      </c>
      <c r="D45" s="708"/>
      <c r="E45" s="708"/>
      <c r="G45" s="849" t="s">
        <v>941</v>
      </c>
      <c r="I45" s="849" t="s">
        <v>603</v>
      </c>
    </row>
    <row r="46" spans="1:23" ht="20">
      <c r="A46" s="849" t="s">
        <v>948</v>
      </c>
      <c r="B46" s="710"/>
      <c r="C46" s="849" t="s">
        <v>952</v>
      </c>
      <c r="D46" s="708"/>
      <c r="E46" s="708"/>
      <c r="G46" s="849" t="s">
        <v>942</v>
      </c>
      <c r="I46" s="849" t="s">
        <v>952</v>
      </c>
    </row>
    <row r="47" spans="1:23" ht="20">
      <c r="A47" s="849" t="s">
        <v>949</v>
      </c>
      <c r="B47" s="710"/>
      <c r="C47" s="849" t="s">
        <v>952</v>
      </c>
      <c r="D47" s="708"/>
      <c r="E47" s="708"/>
      <c r="G47" s="849" t="s">
        <v>943</v>
      </c>
      <c r="I47" s="849" t="s">
        <v>603</v>
      </c>
    </row>
    <row r="48" spans="1:23" ht="17.75" customHeight="1">
      <c r="A48" s="849" t="s">
        <v>950</v>
      </c>
      <c r="B48" s="710"/>
      <c r="C48" s="849" t="s">
        <v>603</v>
      </c>
      <c r="D48" s="708"/>
      <c r="E48" s="708"/>
      <c r="G48" s="849" t="s">
        <v>944</v>
      </c>
      <c r="I48" s="849" t="s">
        <v>603</v>
      </c>
    </row>
    <row r="49" spans="1:9" ht="17.75" customHeight="1">
      <c r="A49" s="849" t="s">
        <v>951</v>
      </c>
      <c r="B49" s="710"/>
      <c r="C49" s="849" t="s">
        <v>603</v>
      </c>
      <c r="D49" s="708"/>
      <c r="E49" s="708"/>
      <c r="G49" s="849" t="s">
        <v>946</v>
      </c>
      <c r="I49" s="849" t="s">
        <v>603</v>
      </c>
    </row>
    <row r="50" spans="1:9" ht="17.75" customHeight="1">
      <c r="G50" s="849" t="s">
        <v>945</v>
      </c>
      <c r="I50" s="849" t="s">
        <v>603</v>
      </c>
    </row>
    <row r="51" spans="1:9" ht="17.75" customHeight="1"/>
    <row r="52" spans="1:9" ht="17.75" customHeight="1"/>
  </sheetData>
  <mergeCells count="10">
    <mergeCell ref="B31:C32"/>
    <mergeCell ref="M33:W33"/>
    <mergeCell ref="G34:H34"/>
    <mergeCell ref="G35:H35"/>
    <mergeCell ref="M38:W38"/>
    <mergeCell ref="G39:H39"/>
    <mergeCell ref="I39:J39"/>
    <mergeCell ref="M39:W39"/>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9F66B-F7E7-4E6C-8081-3B5A4073A986}">
  <sheetPr>
    <pageSetUpPr fitToPage="1"/>
  </sheetPr>
  <dimension ref="A1:AI52"/>
  <sheetViews>
    <sheetView topLeftCell="A13" zoomScale="85" zoomScaleNormal="85" zoomScaleSheetLayoutView="115" workbookViewId="0">
      <selection activeCell="K21" sqref="K21:K22"/>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76"/>
      <c r="J10" s="977"/>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1148</v>
      </c>
      <c r="C18" s="800" t="str">
        <f>IF(D18="","",VLOOKUP(B18,Data!$B$5:$L$439,2,FALSE))</f>
        <v/>
      </c>
      <c r="D18" s="875"/>
      <c r="E18" s="947" t="str">
        <f>IF(D18="","",VLOOKUP(B18,Data!$B$5:$Q$439,16,FALSE))</f>
        <v/>
      </c>
      <c r="F18" s="924"/>
      <c r="G18" s="803" t="str">
        <f>IF(D18="","",VLOOKUP(B18,Data!$B$5:$L$439,11,FALSE))</f>
        <v/>
      </c>
      <c r="H18" s="804" t="str">
        <f t="shared" ref="H18:H24"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F18" s="814">
        <v>210710</v>
      </c>
      <c r="AG18" s="814" t="s">
        <v>496</v>
      </c>
      <c r="AH18" s="814" t="s">
        <v>1136</v>
      </c>
      <c r="AI18" s="814">
        <v>1</v>
      </c>
    </row>
    <row r="19" spans="1:35" s="917" customFormat="1" ht="20" customHeight="1">
      <c r="A19" s="920"/>
      <c r="B19" s="878" t="s">
        <v>1175</v>
      </c>
      <c r="C19" s="800" t="str">
        <f>IF(D19="","",VLOOKUP(B19,Data!$B$5:$L$439,2,FALSE))</f>
        <v>WN67650</v>
      </c>
      <c r="D19" s="875">
        <v>1</v>
      </c>
      <c r="E19" s="947" t="str">
        <f>IF(D19="","",VLOOKUP(B19,Data!$B$5:$Q$439,16,FALSE))</f>
        <v>SETS</v>
      </c>
      <c r="F19" s="924" t="s">
        <v>999</v>
      </c>
      <c r="G19" s="803">
        <f>IF(D19="","",VLOOKUP(B19,Data!$B$5:$L$439,11,FALSE))</f>
        <v>3082.01</v>
      </c>
      <c r="H19" s="804">
        <f t="shared" si="0"/>
        <v>3082.01</v>
      </c>
      <c r="I19" s="805" t="str">
        <f>IF(D19="","",VLOOKUP(B19,Data!$B$5:$D$439,3,FALSE))</f>
        <v>C/T</v>
      </c>
      <c r="J19" s="806" t="str">
        <f>IF(D19="","",VLOOKUP(B19,Data!$B$5:$M$439,12,FALSE))</f>
        <v>Indonesia</v>
      </c>
      <c r="K19" s="807" t="s">
        <v>1129</v>
      </c>
      <c r="L19" s="808">
        <f>IF(D19="","",VLOOKUP(B19,Data!$B$5:$E$439,4,FALSE)*D19)</f>
        <v>262</v>
      </c>
      <c r="M19" s="809">
        <f>IF(D19="","",VLOOKUP(B19,Data!$B$5:$F$439,5,FALSE)*D19)</f>
        <v>242</v>
      </c>
      <c r="N19" s="804"/>
      <c r="O19" s="810"/>
      <c r="P19" s="811"/>
      <c r="Q19" s="812"/>
      <c r="R19" s="812"/>
      <c r="S19" s="811"/>
      <c r="T19" s="811"/>
      <c r="U19" s="811"/>
      <c r="V19" s="813">
        <f>IF(D19="","",VLOOKUP(B19,Data!$B$5:$J$439,9,FALSE)*D19)</f>
        <v>1.518</v>
      </c>
      <c r="W19" s="813">
        <f>IF(D19="","",VLOOKUP(B19,Data!$B$5:$J$439,9,FALSE)*D19)</f>
        <v>1.518</v>
      </c>
      <c r="X19" s="916"/>
      <c r="Y19" s="916"/>
      <c r="Z19" s="916"/>
      <c r="AA19" s="916"/>
    </row>
    <row r="20" spans="1:35" s="814" customFormat="1" ht="20" customHeight="1">
      <c r="A20" s="920"/>
      <c r="B20" s="906" t="s">
        <v>1153</v>
      </c>
      <c r="C20" s="800" t="str">
        <f>IF(D20="","",VLOOKUP(B20,Data!$B$5:$L$439,2,FALSE))</f>
        <v/>
      </c>
      <c r="D20" s="875"/>
      <c r="E20" s="947" t="str">
        <f>IF(D20="","",VLOOKUP(B20,Data!$B$5:$Q$439,16,FALSE))</f>
        <v/>
      </c>
      <c r="F20" s="924"/>
      <c r="G20" s="803" t="str">
        <f>IF(D20="","",VLOOKUP(B20,Data!$B$5:$L$439,11,FALSE))</f>
        <v/>
      </c>
      <c r="H20" s="804" t="str">
        <f t="shared" si="0"/>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708"/>
      <c r="Y20" s="708"/>
      <c r="Z20" s="708"/>
      <c r="AA20" s="708"/>
      <c r="AF20" s="814">
        <v>210710</v>
      </c>
      <c r="AG20" s="814" t="s">
        <v>496</v>
      </c>
      <c r="AH20" s="814" t="s">
        <v>1136</v>
      </c>
      <c r="AI20" s="814">
        <v>1</v>
      </c>
    </row>
    <row r="21" spans="1:35" s="917" customFormat="1" ht="20" customHeight="1">
      <c r="A21" s="920"/>
      <c r="B21" s="878" t="s">
        <v>660</v>
      </c>
      <c r="C21" s="800" t="str">
        <f>IF(D21="","",VLOOKUP(B21,Data!$B$5:$L$439,2,FALSE))</f>
        <v>VAN1280</v>
      </c>
      <c r="D21" s="875">
        <v>80</v>
      </c>
      <c r="E21" s="947" t="str">
        <f>IF(D21="","",VLOOKUP(B21,Data!$B$5:$Q$439,16,FALSE))</f>
        <v>PC</v>
      </c>
      <c r="F21" s="924" t="s">
        <v>999</v>
      </c>
      <c r="G21" s="803">
        <f>IF(D21="","",VLOOKUP(B21,Data!$B$5:$L$439,11,FALSE))</f>
        <v>2162.66</v>
      </c>
      <c r="H21" s="804">
        <f t="shared" si="0"/>
        <v>173012.8</v>
      </c>
      <c r="I21" s="805" t="str">
        <f>IF(D21="","",VLOOKUP(B21,Data!$B$5:$D$439,3,FALSE))</f>
        <v>C/T</v>
      </c>
      <c r="J21" s="806" t="str">
        <f>IF(D21="","",VLOOKUP(B21,Data!$B$5:$M$439,12,FALSE))</f>
        <v>Indonesia</v>
      </c>
      <c r="K21" s="807" t="s">
        <v>1154</v>
      </c>
      <c r="L21" s="808">
        <f>IF(D21="","",VLOOKUP(B21,Data!$B$5:$E$439,4,FALSE)*D21)</f>
        <v>20960</v>
      </c>
      <c r="M21" s="809">
        <f>IF(D21="","",VLOOKUP(B21,Data!$B$5:$F$439,5,FALSE)*D21)</f>
        <v>18960</v>
      </c>
      <c r="N21" s="804"/>
      <c r="O21" s="810"/>
      <c r="P21" s="811"/>
      <c r="Q21" s="812"/>
      <c r="R21" s="812"/>
      <c r="S21" s="811"/>
      <c r="T21" s="811"/>
      <c r="U21" s="811"/>
      <c r="V21" s="813">
        <f>IF(D21="","",VLOOKUP(B21,Data!$B$5:$J$439,9,FALSE)*D21)</f>
        <v>119.03999999999999</v>
      </c>
      <c r="W21" s="813">
        <f>IF(D21="","",VLOOKUP(B21,Data!$B$5:$J$439,9,FALSE)*D21)</f>
        <v>119.03999999999999</v>
      </c>
      <c r="X21" s="916"/>
      <c r="Y21" s="916"/>
      <c r="Z21" s="916"/>
      <c r="AA21" s="916"/>
    </row>
    <row r="22" spans="1:35" s="917" customFormat="1" ht="20" customHeight="1">
      <c r="A22" s="920"/>
      <c r="B22" s="878" t="s">
        <v>661</v>
      </c>
      <c r="C22" s="800" t="str">
        <f>IF(D22="","",VLOOKUP(B22,Data!$B$5:$L$439,2,FALSE))</f>
        <v>VAN1290</v>
      </c>
      <c r="D22" s="875">
        <v>9</v>
      </c>
      <c r="E22" s="947" t="str">
        <f>IF(D22="","",VLOOKUP(B22,Data!$B$5:$Q$439,16,FALSE))</f>
        <v>PC</v>
      </c>
      <c r="F22" s="957"/>
      <c r="G22" s="803">
        <f>IF(D22="","",VLOOKUP(B22,Data!$B$5:$L$439,11,FALSE))</f>
        <v>2162.66</v>
      </c>
      <c r="H22" s="804">
        <f t="shared" si="0"/>
        <v>19463.939999999999</v>
      </c>
      <c r="I22" s="805" t="str">
        <f>IF(D22="","",VLOOKUP(B22,Data!$B$5:$D$439,3,FALSE))</f>
        <v>C/T</v>
      </c>
      <c r="J22" s="806" t="str">
        <f>IF(D22="","",VLOOKUP(B22,Data!$B$5:$M$439,12,FALSE))</f>
        <v>Indonesia</v>
      </c>
      <c r="K22" s="807" t="s">
        <v>1154</v>
      </c>
      <c r="L22" s="808">
        <f>IF(D22="","",VLOOKUP(B22,Data!$B$5:$E$439,4,FALSE)*D22)</f>
        <v>2358</v>
      </c>
      <c r="M22" s="809">
        <f>IF(D22="","",VLOOKUP(B22,Data!$B$5:$F$439,5,FALSE)*D22)</f>
        <v>2133</v>
      </c>
      <c r="N22" s="804"/>
      <c r="O22" s="810"/>
      <c r="P22" s="811"/>
      <c r="Q22" s="812"/>
      <c r="R22" s="812"/>
      <c r="S22" s="811"/>
      <c r="T22" s="811"/>
      <c r="U22" s="811"/>
      <c r="V22" s="813">
        <f>IF(D22="","",VLOOKUP(B22,Data!$B$5:$J$439,9,FALSE)*D22)</f>
        <v>13.391999999999999</v>
      </c>
      <c r="W22" s="813">
        <f>IF(D22="","",VLOOKUP(B22,Data!$B$5:$J$439,9,FALSE)*D22)</f>
        <v>13.391999999999999</v>
      </c>
      <c r="X22" s="916"/>
      <c r="Y22" s="916"/>
      <c r="Z22" s="916"/>
      <c r="AA22" s="916"/>
    </row>
    <row r="23" spans="1:35" s="814" customFormat="1" ht="20" customHeight="1">
      <c r="A23" s="920"/>
      <c r="B23" s="906"/>
      <c r="C23" s="800" t="str">
        <f>IF(D23="","",VLOOKUP(B23,Data!$B$5:$L$439,2,FALSE))</f>
        <v/>
      </c>
      <c r="D23" s="875"/>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708"/>
      <c r="Y23" s="708"/>
      <c r="Z23" s="968" t="s">
        <v>753</v>
      </c>
      <c r="AA23" s="968" t="s">
        <v>749</v>
      </c>
      <c r="AB23" s="969">
        <v>1</v>
      </c>
      <c r="AF23" s="814">
        <v>210710</v>
      </c>
      <c r="AG23" s="814" t="s">
        <v>496</v>
      </c>
      <c r="AH23" s="814" t="s">
        <v>1136</v>
      </c>
      <c r="AI23" s="814">
        <v>1</v>
      </c>
    </row>
    <row r="24" spans="1:35" s="917" customFormat="1" ht="20" customHeight="1">
      <c r="A24" s="920"/>
      <c r="B24"/>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968" t="s">
        <v>1101</v>
      </c>
      <c r="AA24" s="968" t="s">
        <v>240</v>
      </c>
      <c r="AB24" s="969">
        <v>12</v>
      </c>
    </row>
    <row r="25" spans="1:35" s="917" customFormat="1" ht="20" customHeight="1">
      <c r="A25" s="920"/>
      <c r="B25" s="878"/>
      <c r="C25" s="800" t="str">
        <f>IF(D25="","",VLOOKUP(B25,Data!$B$5:$L$439,2,FALSE))</f>
        <v/>
      </c>
      <c r="D25" s="875"/>
      <c r="E25" s="947" t="str">
        <f>IF(D25="","",VLOOKUP(B25,Data!$B$5:$Q$439,16,FALSE))</f>
        <v/>
      </c>
      <c r="F25" s="957"/>
      <c r="G25" s="803" t="str">
        <f>IF(D25="","",VLOOKUP(B25,Data!$B$5:$L$439,11,FALSE))</f>
        <v/>
      </c>
      <c r="H25" s="804" t="str">
        <f t="shared" ref="H25:H27" si="1">IF(D25&gt;0,D25*G25,"-")</f>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916"/>
      <c r="AA25" s="916"/>
    </row>
    <row r="26" spans="1:35" s="917" customFormat="1" ht="20" customHeight="1">
      <c r="A26" s="920"/>
      <c r="B26" s="878"/>
      <c r="C26" s="800" t="str">
        <f>IF(D26="","",VLOOKUP(B26,Data!$B$5:$L$439,2,FALSE))</f>
        <v/>
      </c>
      <c r="D26" s="875"/>
      <c r="E26" s="947" t="str">
        <f>IF(D26="","",VLOOKUP(B26,Data!$B$5:$Q$439,16,FALSE))</f>
        <v/>
      </c>
      <c r="F26" s="957"/>
      <c r="G26" s="803" t="str">
        <f>IF(D26="","",VLOOKUP(B26,Data!$B$5:$L$439,11,FALSE))</f>
        <v/>
      </c>
      <c r="H26" s="804" t="str">
        <f t="shared" si="1"/>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916"/>
      <c r="AA26" s="916"/>
    </row>
    <row r="27" spans="1:35" s="917" customFormat="1" ht="20" customHeight="1">
      <c r="A27" s="920"/>
      <c r="B27" s="535"/>
      <c r="C27" s="800" t="str">
        <f>IF(D27="","",VLOOKUP(B27,Data!$B$5:$L$439,2,FALSE))</f>
        <v/>
      </c>
      <c r="D27" s="875"/>
      <c r="E27" s="947" t="str">
        <f>IF(D27="","",VLOOKUP(B27,Data!$B$5:$Q$439,16,FALSE))</f>
        <v/>
      </c>
      <c r="F27" s="957"/>
      <c r="G27" s="803" t="str">
        <f>IF(D27="","",VLOOKUP(B27,Data!$B$5:$L$439,11,FALSE))</f>
        <v/>
      </c>
      <c r="H27" s="804" t="str">
        <f t="shared" si="1"/>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916"/>
      <c r="AA27" s="916"/>
    </row>
    <row r="28" spans="1:35" s="917" customFormat="1" ht="20" customHeight="1">
      <c r="A28" s="920"/>
      <c r="B28" s="878"/>
      <c r="C28" s="800" t="str">
        <f>IF(D28="","",VLOOKUP(B28,Data!$B$5:$L$439,2,FALSE))</f>
        <v/>
      </c>
      <c r="D28" s="875"/>
      <c r="E28" s="947" t="str">
        <f>IF(D28="","",VLOOKUP(B28,Data!$B$5:$Q$439,16,FALSE))</f>
        <v/>
      </c>
      <c r="F28" s="957"/>
      <c r="G28" s="803" t="str">
        <f>IF(D28="","",VLOOKUP(B28,Data!$B$5:$L$439,11,FALSE))</f>
        <v/>
      </c>
      <c r="H28" s="804" t="str">
        <f>IF(D28&gt;0,D28*G28,"-")</f>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916"/>
      <c r="Y28" s="916"/>
      <c r="Z28" s="916"/>
      <c r="AA28" s="916"/>
    </row>
    <row r="29" spans="1:35" s="917" customFormat="1" ht="20" customHeight="1">
      <c r="A29" s="920"/>
      <c r="B29" s="878"/>
      <c r="C29" s="800" t="str">
        <f>IF(D29="","",VLOOKUP(B29,Data!$B$5:$L$439,2,FALSE))</f>
        <v/>
      </c>
      <c r="D29" s="875"/>
      <c r="E29" s="947" t="str">
        <f>IF(D29="","",VLOOKUP(B29,Data!$B$5:$Q$439,16,FALSE))</f>
        <v/>
      </c>
      <c r="F29" s="957"/>
      <c r="G29" s="803" t="str">
        <f>IF(D29="","",VLOOKUP(B29,Data!$B$5:$L$439,11,FALSE))</f>
        <v/>
      </c>
      <c r="H29" s="804" t="str">
        <f>IF(D29&gt;0,D29*G29,"-")</f>
        <v>-</v>
      </c>
      <c r="I29" s="805" t="str">
        <f>IF(D29="","",VLOOKUP(B29,Data!$B$5:$D$439,3,FALSE))</f>
        <v/>
      </c>
      <c r="J29" s="806" t="str">
        <f>IF(D29="","",VLOOKUP(B29,Data!$B$5:$M$439,12,FALSE))</f>
        <v/>
      </c>
      <c r="K29" s="807"/>
      <c r="L29" s="808" t="str">
        <f>IF(D29="","",VLOOKUP(B29,Data!$B$5:$E$439,4,FALSE)*D29)</f>
        <v/>
      </c>
      <c r="M29" s="809" t="str">
        <f>IF(D29="","",VLOOKUP(B29,Data!$B$5:$F$439,5,FALSE)*D29)</f>
        <v/>
      </c>
      <c r="N29" s="804"/>
      <c r="O29" s="810"/>
      <c r="P29" s="811"/>
      <c r="Q29" s="812"/>
      <c r="R29" s="812"/>
      <c r="S29" s="811"/>
      <c r="T29" s="811"/>
      <c r="U29" s="811"/>
      <c r="V29" s="813" t="str">
        <f>IF(D29="","",VLOOKUP(B29,Data!$B$5:$J$439,9,FALSE)*D29)</f>
        <v/>
      </c>
      <c r="W29" s="813" t="str">
        <f>IF(D29="","",VLOOKUP(B29,Data!$B$5:$J$439,9,FALSE)*D29)</f>
        <v/>
      </c>
      <c r="X29" s="916"/>
      <c r="Y29" s="916"/>
      <c r="Z29" s="916"/>
      <c r="AA29" s="916"/>
    </row>
    <row r="30" spans="1:35" s="814" customFormat="1" ht="23" customHeight="1">
      <c r="A30" s="909"/>
      <c r="B30" s="535"/>
      <c r="C30" s="809"/>
      <c r="D30" s="875"/>
      <c r="E30" s="946" t="str">
        <f>IF(D30="","",VLOOKUP(B30,Data!$B$5:$Q$439,16,FALSE))</f>
        <v/>
      </c>
      <c r="F30" s="889"/>
      <c r="G30" s="821"/>
      <c r="H30" s="821"/>
      <c r="I30" s="821"/>
      <c r="J30" s="820"/>
      <c r="K30" s="807"/>
      <c r="L30" s="821"/>
      <c r="M30" s="821"/>
      <c r="N30" s="821"/>
      <c r="O30" s="822"/>
      <c r="P30" s="823"/>
      <c r="Q30" s="824"/>
      <c r="R30" s="823"/>
      <c r="S30" s="823"/>
      <c r="T30" s="824"/>
      <c r="U30" s="825"/>
      <c r="V30" s="824"/>
      <c r="W30" s="826"/>
      <c r="Z30" s="708"/>
    </row>
    <row r="31" spans="1:35" s="814" customFormat="1" ht="22" customHeight="1">
      <c r="A31" s="798"/>
      <c r="B31" s="1066"/>
      <c r="C31" s="1067"/>
      <c r="D31" s="827">
        <f>SUM(D18:D29)</f>
        <v>90</v>
      </c>
      <c r="E31" s="827"/>
      <c r="F31" s="895"/>
      <c r="G31" s="896"/>
      <c r="H31" s="829">
        <f>SUM(H18:H30)</f>
        <v>195558.75</v>
      </c>
      <c r="I31" s="897"/>
      <c r="J31" s="897"/>
      <c r="K31" s="897"/>
      <c r="L31" s="829">
        <f>SUM(L18:L30)</f>
        <v>23580</v>
      </c>
      <c r="M31" s="829">
        <f>SUM(M18:M30)</f>
        <v>21335</v>
      </c>
      <c r="N31" s="896"/>
      <c r="O31" s="896"/>
      <c r="P31" s="896">
        <f>SUM(P16:P30)</f>
        <v>0</v>
      </c>
      <c r="Q31" s="896"/>
      <c r="R31" s="896"/>
      <c r="S31" s="896"/>
      <c r="T31" s="896"/>
      <c r="U31" s="896"/>
      <c r="V31" s="896"/>
      <c r="W31" s="830">
        <f>SUM(W18:W30)</f>
        <v>133.94999999999999</v>
      </c>
      <c r="Z31" s="708"/>
    </row>
    <row r="32" spans="1:35" ht="20" customHeight="1">
      <c r="A32" s="798"/>
      <c r="B32" s="1068"/>
      <c r="C32" s="1069"/>
      <c r="D32" s="831"/>
      <c r="E32" s="887"/>
      <c r="F32" s="754"/>
      <c r="G32" s="832" t="s">
        <v>534</v>
      </c>
      <c r="H32" s="758"/>
      <c r="I32" s="833"/>
      <c r="J32" s="833"/>
      <c r="K32" s="833"/>
      <c r="L32" s="834"/>
      <c r="M32" s="758"/>
      <c r="N32" s="756"/>
      <c r="O32" s="755"/>
      <c r="P32" s="755"/>
      <c r="Q32" s="755"/>
      <c r="R32" s="755"/>
      <c r="S32" s="755"/>
      <c r="T32" s="755"/>
      <c r="U32" s="756"/>
      <c r="V32" s="756"/>
      <c r="W32" s="760"/>
    </row>
    <row r="33" spans="1:23" ht="13">
      <c r="A33" s="721" t="s">
        <v>527</v>
      </c>
      <c r="B33" s="722"/>
      <c r="C33" s="835"/>
      <c r="D33" s="836" t="s">
        <v>82</v>
      </c>
      <c r="E33" s="836"/>
      <c r="F33" s="744"/>
      <c r="G33" s="725" t="s">
        <v>83</v>
      </c>
      <c r="H33" s="837"/>
      <c r="I33" s="772" t="s">
        <v>84</v>
      </c>
      <c r="J33" s="838"/>
      <c r="K33" s="743" t="s">
        <v>85</v>
      </c>
      <c r="L33" s="743"/>
      <c r="M33" s="1070" t="s">
        <v>86</v>
      </c>
      <c r="N33" s="1071"/>
      <c r="O33" s="1071"/>
      <c r="P33" s="1071"/>
      <c r="Q33" s="1071"/>
      <c r="R33" s="1071"/>
      <c r="S33" s="1071"/>
      <c r="T33" s="1071"/>
      <c r="U33" s="1071"/>
      <c r="V33" s="1071"/>
      <c r="W33" s="1072"/>
    </row>
    <row r="34" spans="1:23" ht="13">
      <c r="A34" s="731" t="s">
        <v>528</v>
      </c>
      <c r="C34" s="839"/>
      <c r="D34" s="709" t="s">
        <v>88</v>
      </c>
      <c r="G34" s="1073"/>
      <c r="H34" s="1074"/>
      <c r="I34" s="731" t="s">
        <v>89</v>
      </c>
      <c r="J34" s="840"/>
      <c r="K34" s="746" t="s">
        <v>90</v>
      </c>
      <c r="L34" s="746"/>
      <c r="M34" s="741"/>
      <c r="W34" s="747"/>
    </row>
    <row r="35" spans="1:23">
      <c r="A35" s="731" t="s">
        <v>529</v>
      </c>
      <c r="C35" s="732"/>
      <c r="G35" s="1073"/>
      <c r="H35" s="1074"/>
      <c r="I35" s="731"/>
      <c r="J35" s="840"/>
      <c r="K35" s="746" t="s">
        <v>94</v>
      </c>
      <c r="L35" s="746"/>
      <c r="M35" s="741"/>
      <c r="W35" s="747"/>
    </row>
    <row r="36" spans="1:23">
      <c r="A36" s="754"/>
      <c r="B36" s="755"/>
      <c r="C36" s="841"/>
      <c r="D36" s="709" t="s">
        <v>95</v>
      </c>
      <c r="G36" s="842"/>
      <c r="H36" s="843"/>
      <c r="I36" s="731" t="s">
        <v>96</v>
      </c>
      <c r="J36" s="840"/>
      <c r="K36" s="746"/>
      <c r="L36" s="746"/>
      <c r="M36" s="741"/>
      <c r="W36" s="747"/>
    </row>
    <row r="37" spans="1:23" ht="13">
      <c r="A37" s="721" t="s">
        <v>97</v>
      </c>
      <c r="B37" s="744"/>
      <c r="C37" s="723"/>
      <c r="D37" s="709" t="s">
        <v>98</v>
      </c>
      <c r="G37" s="844" t="s">
        <v>99</v>
      </c>
      <c r="H37" s="845"/>
      <c r="I37" s="731" t="s">
        <v>89</v>
      </c>
      <c r="J37" s="840"/>
      <c r="K37" s="746" t="s">
        <v>100</v>
      </c>
      <c r="L37" s="746"/>
      <c r="M37" s="741"/>
      <c r="W37" s="747"/>
    </row>
    <row r="38" spans="1:23" ht="13">
      <c r="A38" s="731" t="s">
        <v>552</v>
      </c>
      <c r="C38" s="732"/>
      <c r="D38" s="709" t="s">
        <v>101</v>
      </c>
      <c r="G38" s="846"/>
      <c r="H38" s="847"/>
      <c r="I38" s="731" t="s">
        <v>102</v>
      </c>
      <c r="J38" s="840"/>
      <c r="K38" s="746" t="s">
        <v>530</v>
      </c>
      <c r="L38" s="746"/>
      <c r="M38" s="1075" t="s">
        <v>104</v>
      </c>
      <c r="N38" s="1076"/>
      <c r="O38" s="1076"/>
      <c r="P38" s="1076"/>
      <c r="Q38" s="1076"/>
      <c r="R38" s="1076"/>
      <c r="S38" s="1076"/>
      <c r="T38" s="1076"/>
      <c r="U38" s="1076"/>
      <c r="V38" s="1076"/>
      <c r="W38" s="1077"/>
    </row>
    <row r="39" spans="1:23">
      <c r="A39" s="754"/>
      <c r="B39" s="755"/>
      <c r="C39" s="756"/>
      <c r="D39" s="848"/>
      <c r="E39" s="848"/>
      <c r="F39" s="755"/>
      <c r="G39" s="1046" t="s">
        <v>1169</v>
      </c>
      <c r="H39" s="1047"/>
      <c r="I39" s="1046" t="s">
        <v>1176</v>
      </c>
      <c r="J39" s="1047"/>
      <c r="K39" s="759" t="s">
        <v>105</v>
      </c>
      <c r="L39" s="759"/>
      <c r="M39" s="1062" t="s">
        <v>106</v>
      </c>
      <c r="N39" s="1063"/>
      <c r="O39" s="1063"/>
      <c r="P39" s="1063"/>
      <c r="Q39" s="1063"/>
      <c r="R39" s="1063"/>
      <c r="S39" s="1063"/>
      <c r="T39" s="1063"/>
      <c r="U39" s="1063"/>
      <c r="V39" s="1063"/>
      <c r="W39" s="1064"/>
    </row>
    <row r="45" spans="1:23" ht="23.25" customHeight="1">
      <c r="A45" s="849" t="s">
        <v>947</v>
      </c>
      <c r="B45" s="710"/>
      <c r="C45" s="849" t="s">
        <v>603</v>
      </c>
      <c r="D45" s="708"/>
      <c r="E45" s="708"/>
      <c r="G45" s="849" t="s">
        <v>941</v>
      </c>
      <c r="I45" s="849" t="s">
        <v>603</v>
      </c>
    </row>
    <row r="46" spans="1:23" ht="20">
      <c r="A46" s="849" t="s">
        <v>948</v>
      </c>
      <c r="B46" s="710"/>
      <c r="C46" s="849" t="s">
        <v>952</v>
      </c>
      <c r="D46" s="708"/>
      <c r="E46" s="708"/>
      <c r="G46" s="849" t="s">
        <v>942</v>
      </c>
      <c r="I46" s="849" t="s">
        <v>952</v>
      </c>
    </row>
    <row r="47" spans="1:23" ht="20">
      <c r="A47" s="849" t="s">
        <v>949</v>
      </c>
      <c r="B47" s="710"/>
      <c r="C47" s="849" t="s">
        <v>952</v>
      </c>
      <c r="D47" s="708"/>
      <c r="E47" s="708"/>
      <c r="G47" s="849" t="s">
        <v>943</v>
      </c>
      <c r="I47" s="849" t="s">
        <v>603</v>
      </c>
    </row>
    <row r="48" spans="1:23" ht="17.75" customHeight="1">
      <c r="A48" s="849" t="s">
        <v>950</v>
      </c>
      <c r="B48" s="710"/>
      <c r="C48" s="849" t="s">
        <v>603</v>
      </c>
      <c r="D48" s="708"/>
      <c r="E48" s="708"/>
      <c r="G48" s="849" t="s">
        <v>944</v>
      </c>
      <c r="I48" s="849" t="s">
        <v>603</v>
      </c>
    </row>
    <row r="49" spans="1:9" ht="17.75" customHeight="1">
      <c r="A49" s="849" t="s">
        <v>951</v>
      </c>
      <c r="B49" s="710"/>
      <c r="C49" s="849" t="s">
        <v>603</v>
      </c>
      <c r="D49" s="708"/>
      <c r="E49" s="708"/>
      <c r="G49" s="849" t="s">
        <v>946</v>
      </c>
      <c r="I49" s="849" t="s">
        <v>603</v>
      </c>
    </row>
    <row r="50" spans="1:9" ht="17.75" customHeight="1">
      <c r="G50" s="849" t="s">
        <v>945</v>
      </c>
      <c r="I50" s="849" t="s">
        <v>603</v>
      </c>
    </row>
    <row r="51" spans="1:9" ht="17.75" customHeight="1"/>
    <row r="52" spans="1:9" ht="17.75" customHeight="1"/>
  </sheetData>
  <mergeCells count="10">
    <mergeCell ref="G39:H39"/>
    <mergeCell ref="I39:J39"/>
    <mergeCell ref="M39:W39"/>
    <mergeCell ref="R1:U1"/>
    <mergeCell ref="O2:R2"/>
    <mergeCell ref="B31:C32"/>
    <mergeCell ref="M33:W33"/>
    <mergeCell ref="G34:H34"/>
    <mergeCell ref="G35:H35"/>
    <mergeCell ref="M38:W38"/>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A51D8-6CFB-4790-93E7-10D6FCA4A73B}">
  <sheetPr>
    <pageSetUpPr fitToPage="1"/>
  </sheetPr>
  <dimension ref="A1:AI50"/>
  <sheetViews>
    <sheetView zoomScale="85" zoomScaleNormal="85" zoomScaleSheetLayoutView="115" workbookViewId="0">
      <selection activeCell="F24" sqref="F24"/>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78"/>
      <c r="J10" s="979"/>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1170</v>
      </c>
      <c r="C18" s="800" t="str">
        <f>IF(D18="","",VLOOKUP(B18,Data!$B$5:$L$439,2,FALSE))</f>
        <v/>
      </c>
      <c r="D18" s="875"/>
      <c r="E18" s="947" t="str">
        <f>IF(D18="","",VLOOKUP(B18,Data!$B$5:$Q$439,16,FALSE))</f>
        <v/>
      </c>
      <c r="F18" s="924"/>
      <c r="G18" s="803" t="str">
        <f>IF(D18="","",VLOOKUP(B18,Data!$B$5:$L$439,11,FALSE))</f>
        <v/>
      </c>
      <c r="H18" s="804" t="str">
        <f t="shared" ref="H18:H25"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968" t="s">
        <v>753</v>
      </c>
      <c r="AA18" s="968" t="s">
        <v>749</v>
      </c>
      <c r="AB18" s="969">
        <v>1</v>
      </c>
      <c r="AF18" s="814">
        <v>210710</v>
      </c>
      <c r="AG18" s="814" t="s">
        <v>496</v>
      </c>
      <c r="AH18" s="814" t="s">
        <v>1136</v>
      </c>
      <c r="AI18" s="814">
        <v>1</v>
      </c>
    </row>
    <row r="19" spans="1:35" s="917" customFormat="1" ht="20" customHeight="1">
      <c r="A19" s="920"/>
      <c r="B19" s="878" t="s">
        <v>933</v>
      </c>
      <c r="C19" s="800" t="str">
        <f>IF(D19="","",VLOOKUP(B19,Data!$B$5:$L$439,2,FALSE))</f>
        <v>VEH3640</v>
      </c>
      <c r="D19" s="875">
        <v>19</v>
      </c>
      <c r="E19" s="947" t="str">
        <f>IF(D19="","",VLOOKUP(B19,Data!$B$5:$Q$439,16,FALSE))</f>
        <v>PC</v>
      </c>
      <c r="F19" s="924" t="s">
        <v>999</v>
      </c>
      <c r="G19" s="803">
        <f>IF(D19="","",VLOOKUP(B19,Data!$B$5:$L$439,11,FALSE))</f>
        <v>2539.81</v>
      </c>
      <c r="H19" s="804">
        <f t="shared" si="0"/>
        <v>48256.39</v>
      </c>
      <c r="I19" s="805" t="str">
        <f>IF(D19="","",VLOOKUP(B19,Data!$B$5:$D$439,3,FALSE))</f>
        <v>C/T</v>
      </c>
      <c r="J19" s="806" t="str">
        <f>IF(D19="","",VLOOKUP(B19,Data!$B$5:$M$439,12,FALSE))</f>
        <v>Indonesia</v>
      </c>
      <c r="K19" s="807" t="s">
        <v>1171</v>
      </c>
      <c r="L19" s="808">
        <f>IF(D19="","",VLOOKUP(B19,Data!$B$5:$E$439,4,FALSE)*D19)</f>
        <v>5073</v>
      </c>
      <c r="M19" s="809">
        <f>IF(D19="","",VLOOKUP(B19,Data!$B$5:$F$439,5,FALSE)*D19)</f>
        <v>4598</v>
      </c>
      <c r="N19" s="804"/>
      <c r="O19" s="810"/>
      <c r="P19" s="811"/>
      <c r="Q19" s="812"/>
      <c r="R19" s="812"/>
      <c r="S19" s="811"/>
      <c r="T19" s="811"/>
      <c r="U19" s="811"/>
      <c r="V19" s="813">
        <f>IF(D19="","",VLOOKUP(B19,Data!$B$5:$J$439,9,FALSE)*D19)</f>
        <v>28.271999999999998</v>
      </c>
      <c r="W19" s="813">
        <f>IF(D19="","",VLOOKUP(B19,Data!$B$5:$J$439,9,FALSE)*D19)</f>
        <v>28.271999999999998</v>
      </c>
      <c r="X19" s="916"/>
      <c r="Y19" s="916"/>
      <c r="Z19" s="968" t="s">
        <v>1101</v>
      </c>
      <c r="AA19" s="968" t="s">
        <v>240</v>
      </c>
      <c r="AB19" s="969">
        <v>12</v>
      </c>
    </row>
    <row r="20" spans="1:35" s="917" customFormat="1" ht="20" customHeight="1">
      <c r="A20" s="920"/>
      <c r="B20" s="878" t="s">
        <v>932</v>
      </c>
      <c r="C20" s="800" t="str">
        <f>IF(D20="","",VLOOKUP(B20,Data!$B$5:$L$439,2,FALSE))</f>
        <v>VEH3630</v>
      </c>
      <c r="D20" s="875">
        <v>71</v>
      </c>
      <c r="E20" s="947" t="str">
        <f>IF(D20="","",VLOOKUP(B20,Data!$B$5:$Q$439,16,FALSE))</f>
        <v>PC</v>
      </c>
      <c r="F20" s="924"/>
      <c r="G20" s="803">
        <f>IF(D20="","",VLOOKUP(B20,Data!$B$5:$L$439,11,FALSE))</f>
        <v>2539.81</v>
      </c>
      <c r="H20" s="804">
        <f t="shared" si="0"/>
        <v>180326.51</v>
      </c>
      <c r="I20" s="805" t="str">
        <f>IF(D20="","",VLOOKUP(B20,Data!$B$5:$D$439,3,FALSE))</f>
        <v>C/T</v>
      </c>
      <c r="J20" s="806" t="str">
        <f>IF(D20="","",VLOOKUP(B20,Data!$B$5:$M$439,12,FALSE))</f>
        <v>Indonesia</v>
      </c>
      <c r="K20" s="807" t="s">
        <v>1171</v>
      </c>
      <c r="L20" s="808">
        <f>IF(D20="","",VLOOKUP(B20,Data!$B$5:$E$439,4,FALSE)*D20)</f>
        <v>18957</v>
      </c>
      <c r="M20" s="809">
        <f>IF(D20="","",VLOOKUP(B20,Data!$B$5:$F$439,5,FALSE)*D20)</f>
        <v>17182</v>
      </c>
      <c r="N20" s="804"/>
      <c r="O20" s="810"/>
      <c r="P20" s="811"/>
      <c r="Q20" s="812"/>
      <c r="R20" s="812"/>
      <c r="S20" s="811"/>
      <c r="T20" s="811"/>
      <c r="U20" s="811"/>
      <c r="V20" s="813">
        <f>IF(D20="","",VLOOKUP(B20,Data!$B$5:$J$439,9,FALSE)*D20)</f>
        <v>105.648</v>
      </c>
      <c r="W20" s="813">
        <f>IF(D20="","",VLOOKUP(B20,Data!$B$5:$J$439,9,FALSE)*D20)</f>
        <v>105.648</v>
      </c>
      <c r="X20" s="916"/>
      <c r="Y20" s="916"/>
      <c r="Z20" s="916"/>
      <c r="AA20" s="916"/>
    </row>
    <row r="21" spans="1:35" s="917" customFormat="1" ht="20" customHeight="1">
      <c r="A21" s="920"/>
      <c r="B21" s="878"/>
      <c r="C21" s="800" t="str">
        <f>IF(D21="","",VLOOKUP(B21,Data!$B$5:$L$439,2,FALSE))</f>
        <v/>
      </c>
      <c r="D21" s="875"/>
      <c r="E21" s="947" t="str">
        <f>IF(D21="","",VLOOKUP(B21,Data!$B$5:$Q$439,16,FALSE))</f>
        <v/>
      </c>
      <c r="F21" s="924" t="s">
        <v>1011</v>
      </c>
      <c r="G21" s="803" t="str">
        <f>IF(D21="","",VLOOKUP(B21,Data!$B$5:$L$439,11,FALSE))</f>
        <v/>
      </c>
      <c r="H21" s="804" t="str">
        <f t="shared" si="0"/>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916"/>
      <c r="AA21" s="916"/>
    </row>
    <row r="22" spans="1:35" s="814" customFormat="1" ht="20" customHeight="1">
      <c r="A22" s="920"/>
      <c r="B22" s="906"/>
      <c r="C22" s="800" t="str">
        <f>IF(D22="","",VLOOKUP(B22,Data!$B$5:$L$439,2,FALSE))</f>
        <v/>
      </c>
      <c r="D22" s="875"/>
      <c r="E22" s="947" t="str">
        <f>IF(D22="","",VLOOKUP(B22,Data!$B$5:$Q$439,16,FALSE))</f>
        <v/>
      </c>
      <c r="F22" s="957"/>
      <c r="G22" s="803" t="str">
        <f>IF(D22="","",VLOOKUP(B22,Data!$B$5:$L$439,11,FALSE))</f>
        <v/>
      </c>
      <c r="H22" s="804" t="str">
        <f t="shared" si="0"/>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708"/>
      <c r="Y22" s="708"/>
      <c r="Z22" s="968" t="s">
        <v>753</v>
      </c>
      <c r="AA22" s="968" t="s">
        <v>749</v>
      </c>
      <c r="AB22" s="969">
        <v>1</v>
      </c>
      <c r="AF22" s="814">
        <v>210710</v>
      </c>
      <c r="AG22" s="814" t="s">
        <v>496</v>
      </c>
      <c r="AH22" s="814" t="s">
        <v>1136</v>
      </c>
      <c r="AI22" s="814">
        <v>1</v>
      </c>
    </row>
    <row r="23" spans="1:35" s="917" customFormat="1" ht="20" customHeight="1">
      <c r="A23" s="920"/>
      <c r="B23" s="535"/>
      <c r="C23" s="800" t="str">
        <f>IF(D23="","",VLOOKUP(B23,Data!$B$5:$L$439,2,FALSE))</f>
        <v/>
      </c>
      <c r="D23" s="875"/>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968" t="s">
        <v>1101</v>
      </c>
      <c r="AA23" s="968" t="s">
        <v>240</v>
      </c>
      <c r="AB23" s="969">
        <v>12</v>
      </c>
    </row>
    <row r="24" spans="1:35" s="917" customFormat="1" ht="20" customHeight="1">
      <c r="A24" s="920"/>
      <c r="B24" s="878"/>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916"/>
      <c r="AA24" s="916"/>
    </row>
    <row r="25" spans="1:35" s="917" customFormat="1" ht="20" customHeight="1">
      <c r="A25" s="920"/>
      <c r="B25" s="535"/>
      <c r="C25" s="800" t="str">
        <f>IF(D25="","",VLOOKUP(B25,Data!$B$5:$L$439,2,FALSE))</f>
        <v/>
      </c>
      <c r="D25" s="875"/>
      <c r="E25" s="947" t="str">
        <f>IF(D25="","",VLOOKUP(B25,Data!$B$5:$Q$439,16,FALSE))</f>
        <v/>
      </c>
      <c r="F25" s="957"/>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916"/>
      <c r="AA25" s="916"/>
    </row>
    <row r="26" spans="1:35" s="917" customFormat="1" ht="20" customHeight="1">
      <c r="A26" s="920"/>
      <c r="B26" s="878"/>
      <c r="C26" s="800" t="str">
        <f>IF(D26="","",VLOOKUP(B26,Data!$B$5:$L$439,2,FALSE))</f>
        <v/>
      </c>
      <c r="D26" s="875"/>
      <c r="E26" s="947" t="str">
        <f>IF(D26="","",VLOOKUP(B26,Data!$B$5:$Q$439,16,FALSE))</f>
        <v/>
      </c>
      <c r="F26" s="957"/>
      <c r="G26" s="803" t="str">
        <f>IF(D26="","",VLOOKUP(B26,Data!$B$5:$L$439,11,FALSE))</f>
        <v/>
      </c>
      <c r="H26" s="804" t="str">
        <f>IF(D26&gt;0,D26*G26,"-")</f>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916"/>
      <c r="AA26" s="916"/>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IF(D27&gt;0,D27*G27,"-")</f>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916"/>
      <c r="AA27" s="916"/>
    </row>
    <row r="28" spans="1:35" s="814" customFormat="1" ht="23" customHeight="1">
      <c r="A28" s="909"/>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row>
    <row r="29" spans="1:35" s="814" customFormat="1" ht="22" customHeight="1">
      <c r="A29" s="798"/>
      <c r="B29" s="1079" t="s">
        <v>1180</v>
      </c>
      <c r="C29" s="1080"/>
      <c r="D29" s="827">
        <f>SUM(D18:D27)</f>
        <v>90</v>
      </c>
      <c r="E29" s="827"/>
      <c r="F29" s="895"/>
      <c r="G29" s="896"/>
      <c r="H29" s="829">
        <f>SUM(H18:H28)</f>
        <v>228582.90000000002</v>
      </c>
      <c r="I29" s="897"/>
      <c r="J29" s="897"/>
      <c r="K29" s="897"/>
      <c r="L29" s="829">
        <f>SUM(L18:L28)</f>
        <v>24030</v>
      </c>
      <c r="M29" s="829">
        <f>SUM(M18:M28)</f>
        <v>21780</v>
      </c>
      <c r="N29" s="896"/>
      <c r="O29" s="896"/>
      <c r="P29" s="896">
        <f>SUM(P16:P28)</f>
        <v>0</v>
      </c>
      <c r="Q29" s="896"/>
      <c r="R29" s="896"/>
      <c r="S29" s="896"/>
      <c r="T29" s="896"/>
      <c r="U29" s="896"/>
      <c r="V29" s="896"/>
      <c r="W29" s="830">
        <f>SUM(W18:W28)</f>
        <v>133.91999999999999</v>
      </c>
      <c r="Z29" s="708"/>
    </row>
    <row r="30" spans="1:35" ht="20" customHeight="1">
      <c r="A30" s="798"/>
      <c r="B30" s="1081"/>
      <c r="C30" s="1082"/>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1178</v>
      </c>
      <c r="H37" s="1047"/>
      <c r="I37" s="1046" t="s">
        <v>1177</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ht="17.75" customHeight="1"/>
    <row r="50" ht="17.75" customHeight="1"/>
  </sheetData>
  <mergeCells count="10">
    <mergeCell ref="B29:C30"/>
    <mergeCell ref="M31:W31"/>
    <mergeCell ref="G32:H32"/>
    <mergeCell ref="G33:H33"/>
    <mergeCell ref="M36:W36"/>
    <mergeCell ref="G37:H37"/>
    <mergeCell ref="I37:J37"/>
    <mergeCell ref="M37:W37"/>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DF0E-1301-4114-B60D-13FF05623792}">
  <sheetPr>
    <pageSetUpPr fitToPage="1"/>
  </sheetPr>
  <dimension ref="A1:AI64"/>
  <sheetViews>
    <sheetView topLeftCell="B16" zoomScale="85" zoomScaleNormal="85" zoomScaleSheetLayoutView="115" workbookViewId="0">
      <selection activeCell="K25" sqref="K25"/>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35" ht="13">
      <c r="A1" s="707"/>
      <c r="B1" s="707"/>
      <c r="R1" s="1065"/>
      <c r="S1" s="1065"/>
      <c r="T1" s="1065"/>
      <c r="U1" s="1065"/>
    </row>
    <row r="2" spans="1:35" ht="20">
      <c r="O2" s="1078"/>
      <c r="P2" s="1078"/>
      <c r="Q2" s="1078"/>
      <c r="R2" s="1078"/>
      <c r="S2" s="712"/>
      <c r="T2" s="712"/>
      <c r="U2" s="712"/>
    </row>
    <row r="3" spans="1:35"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35" ht="3.75" customHeight="1"/>
    <row r="5" spans="1:35">
      <c r="A5" s="708" t="s">
        <v>503</v>
      </c>
      <c r="I5" s="717" t="s">
        <v>44</v>
      </c>
      <c r="J5" s="718">
        <f ca="1">TODAY()</f>
        <v>44823</v>
      </c>
      <c r="K5" s="718"/>
      <c r="L5" s="719"/>
      <c r="M5" s="720"/>
      <c r="N5" s="717"/>
      <c r="O5" s="717"/>
      <c r="P5" s="717"/>
      <c r="Q5" s="717"/>
      <c r="R5" s="717"/>
      <c r="S5" s="717"/>
      <c r="T5" s="717"/>
      <c r="U5" s="717"/>
      <c r="V5" s="717"/>
    </row>
    <row r="6" spans="1:35"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35"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35">
      <c r="A8" s="731" t="s">
        <v>545</v>
      </c>
      <c r="C8" s="732"/>
      <c r="D8" s="740"/>
      <c r="E8" s="885"/>
      <c r="G8" s="741"/>
      <c r="H8" s="742"/>
      <c r="I8" s="731"/>
      <c r="K8" s="723"/>
      <c r="L8" s="741"/>
      <c r="M8" s="743"/>
      <c r="O8" s="723"/>
      <c r="U8" s="744"/>
      <c r="V8" s="744"/>
      <c r="W8" s="745"/>
    </row>
    <row r="9" spans="1:35">
      <c r="A9" s="731" t="s">
        <v>546</v>
      </c>
      <c r="C9" s="732"/>
      <c r="D9" s="740" t="s">
        <v>54</v>
      </c>
      <c r="E9" s="885"/>
      <c r="G9" s="741" t="s">
        <v>55</v>
      </c>
      <c r="H9" s="742"/>
      <c r="I9" s="731" t="s">
        <v>56</v>
      </c>
      <c r="K9" s="732"/>
      <c r="L9" s="741" t="s">
        <v>547</v>
      </c>
      <c r="M9" s="746"/>
      <c r="O9" s="732"/>
      <c r="P9" s="708" t="s">
        <v>58</v>
      </c>
      <c r="W9" s="747"/>
    </row>
    <row r="10" spans="1:35" ht="13">
      <c r="A10" s="731" t="s">
        <v>548</v>
      </c>
      <c r="C10" s="748" t="s">
        <v>549</v>
      </c>
      <c r="D10" s="740" t="s">
        <v>59</v>
      </c>
      <c r="E10" s="885"/>
      <c r="G10" s="741"/>
      <c r="H10" s="742"/>
      <c r="I10" s="978"/>
      <c r="J10" s="979"/>
      <c r="K10" s="751"/>
      <c r="L10" s="741"/>
      <c r="M10" s="746"/>
      <c r="O10" s="732"/>
      <c r="W10" s="747"/>
    </row>
    <row r="11" spans="1:35" ht="13">
      <c r="A11" s="731" t="s">
        <v>550</v>
      </c>
      <c r="C11" s="732"/>
      <c r="D11" s="752"/>
      <c r="E11" s="836"/>
      <c r="F11" s="753"/>
      <c r="G11" s="741" t="s">
        <v>60</v>
      </c>
      <c r="H11" s="742"/>
      <c r="I11" s="731" t="s">
        <v>61</v>
      </c>
      <c r="K11" s="732"/>
      <c r="L11" s="741" t="s">
        <v>551</v>
      </c>
      <c r="M11" s="746"/>
      <c r="O11" s="732"/>
      <c r="P11" s="708" t="s">
        <v>63</v>
      </c>
      <c r="W11" s="747"/>
    </row>
    <row r="12" spans="1:35" ht="16.5">
      <c r="A12" s="754" t="s">
        <v>64</v>
      </c>
      <c r="C12" s="732"/>
      <c r="D12" s="740" t="s">
        <v>65</v>
      </c>
      <c r="E12" s="885"/>
      <c r="G12" s="741"/>
      <c r="H12" s="742"/>
      <c r="I12" s="731"/>
      <c r="K12" s="732"/>
      <c r="L12" s="741"/>
      <c r="M12" s="746"/>
      <c r="O12" s="732"/>
      <c r="W12" s="747"/>
      <c r="AF12" s="814">
        <v>209865</v>
      </c>
      <c r="AG12" s="814" t="s">
        <v>384</v>
      </c>
      <c r="AH12" s="814" t="s">
        <v>1144</v>
      </c>
      <c r="AI12" s="814">
        <v>1</v>
      </c>
    </row>
    <row r="13" spans="1:35" ht="16.5">
      <c r="A13" s="754"/>
      <c r="B13" s="755"/>
      <c r="C13" s="756"/>
      <c r="D13" s="740" t="s">
        <v>66</v>
      </c>
      <c r="E13" s="885"/>
      <c r="G13" s="757"/>
      <c r="H13" s="758"/>
      <c r="I13" s="754"/>
      <c r="J13" s="755"/>
      <c r="K13" s="756"/>
      <c r="L13" s="757"/>
      <c r="M13" s="759"/>
      <c r="N13" s="755"/>
      <c r="O13" s="756"/>
      <c r="P13" s="755"/>
      <c r="Q13" s="755"/>
      <c r="R13" s="755"/>
      <c r="S13" s="755"/>
      <c r="T13" s="755"/>
      <c r="U13" s="755"/>
      <c r="V13" s="755"/>
      <c r="W13" s="760"/>
      <c r="AF13" s="814">
        <v>210710</v>
      </c>
      <c r="AG13" s="814" t="s">
        <v>662</v>
      </c>
      <c r="AH13" s="814" t="s">
        <v>661</v>
      </c>
      <c r="AI13" s="814">
        <v>36</v>
      </c>
    </row>
    <row r="14" spans="1:35" ht="16.5">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c r="AF14" s="814">
        <v>210710</v>
      </c>
      <c r="AG14" s="814" t="s">
        <v>940</v>
      </c>
      <c r="AH14" s="814" t="s">
        <v>933</v>
      </c>
      <c r="AI14" s="814">
        <v>80</v>
      </c>
    </row>
    <row r="15" spans="1:35" ht="16.5">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c r="AF15" s="814">
        <v>210710</v>
      </c>
      <c r="AG15" s="814" t="s">
        <v>934</v>
      </c>
      <c r="AH15" s="814" t="s">
        <v>932</v>
      </c>
      <c r="AI15" s="814">
        <v>49</v>
      </c>
    </row>
    <row r="16" spans="1:35" ht="16.5">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c r="AF16" s="814">
        <v>210710</v>
      </c>
      <c r="AG16" s="814" t="s">
        <v>556</v>
      </c>
      <c r="AH16" s="814" t="s">
        <v>1133</v>
      </c>
      <c r="AI16" s="814">
        <v>1</v>
      </c>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c r="AF17" s="814">
        <v>210710</v>
      </c>
      <c r="AG17" s="814" t="s">
        <v>555</v>
      </c>
      <c r="AH17" s="814" t="s">
        <v>1139</v>
      </c>
      <c r="AI17" s="814">
        <v>2</v>
      </c>
    </row>
    <row r="18" spans="1:35" s="814" customFormat="1" ht="20" customHeight="1">
      <c r="A18" s="920"/>
      <c r="B18" s="906" t="s">
        <v>1153</v>
      </c>
      <c r="C18" s="800" t="str">
        <f>IF(D18="","",VLOOKUP(B18,Data!$B$5:$L$439,2,FALSE))</f>
        <v/>
      </c>
      <c r="D18" s="875"/>
      <c r="E18" s="947" t="str">
        <f>IF(D18="","",VLOOKUP(B18,Data!$B$5:$Q$439,16,FALSE))</f>
        <v/>
      </c>
      <c r="F18" s="924"/>
      <c r="G18" s="803" t="str">
        <f>IF(D18="","",VLOOKUP(B18,Data!$B$5:$L$439,11,FALSE))</f>
        <v/>
      </c>
      <c r="H18" s="804" t="str">
        <f t="shared" ref="H18:H30"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968" t="s">
        <v>753</v>
      </c>
      <c r="AA18" s="968" t="s">
        <v>749</v>
      </c>
      <c r="AB18" s="969">
        <v>1</v>
      </c>
      <c r="AF18" s="814">
        <v>210710</v>
      </c>
      <c r="AG18" s="814" t="s">
        <v>496</v>
      </c>
      <c r="AH18" s="814" t="s">
        <v>1136</v>
      </c>
      <c r="AI18" s="814">
        <v>1</v>
      </c>
    </row>
    <row r="19" spans="1:35" s="917" customFormat="1" ht="20" customHeight="1">
      <c r="A19" s="920">
        <v>1</v>
      </c>
      <c r="B19" s="878" t="s">
        <v>660</v>
      </c>
      <c r="C19" s="800" t="str">
        <f>IF(D19="","",VLOOKUP(B19,Data!$B$5:$L$439,2,FALSE))</f>
        <v>VAN1280</v>
      </c>
      <c r="D19" s="875">
        <v>5</v>
      </c>
      <c r="E19" s="947" t="str">
        <f>IF(D19="","",VLOOKUP(B19,Data!$B$5:$Q$439,16,FALSE))</f>
        <v>PC</v>
      </c>
      <c r="F19" s="924" t="s">
        <v>999</v>
      </c>
      <c r="G19" s="803">
        <f>IF(D19="","",VLOOKUP(B19,Data!$B$5:$L$439,11,FALSE))</f>
        <v>2162.66</v>
      </c>
      <c r="H19" s="804">
        <f t="shared" si="0"/>
        <v>10813.3</v>
      </c>
      <c r="I19" s="805" t="str">
        <f>IF(D19="","",VLOOKUP(B19,Data!$B$5:$D$439,3,FALSE))</f>
        <v>C/T</v>
      </c>
      <c r="J19" s="806" t="str">
        <f>IF(D19="","",VLOOKUP(B19,Data!$B$5:$M$439,12,FALSE))</f>
        <v>Indonesia</v>
      </c>
      <c r="K19" s="807" t="s">
        <v>1154</v>
      </c>
      <c r="L19" s="808">
        <f>IF(D19="","",VLOOKUP(B19,Data!$B$5:$E$439,4,FALSE)*D19)</f>
        <v>1310</v>
      </c>
      <c r="M19" s="809">
        <f>IF(D19="","",VLOOKUP(B19,Data!$B$5:$F$439,5,FALSE)*D19)</f>
        <v>1185</v>
      </c>
      <c r="N19" s="804"/>
      <c r="O19" s="810"/>
      <c r="P19" s="811"/>
      <c r="Q19" s="812"/>
      <c r="R19" s="812"/>
      <c r="S19" s="811"/>
      <c r="T19" s="811"/>
      <c r="U19" s="811"/>
      <c r="V19" s="813">
        <f>IF(D19="","",VLOOKUP(B19,Data!$B$5:$J$439,9,FALSE)*D19)</f>
        <v>7.4399999999999995</v>
      </c>
      <c r="W19" s="813">
        <f>IF(D19="","",VLOOKUP(B19,Data!$B$5:$J$439,9,FALSE)*D19)</f>
        <v>7.4399999999999995</v>
      </c>
      <c r="X19" s="916"/>
      <c r="Y19" s="916"/>
      <c r="Z19" s="968" t="s">
        <v>1101</v>
      </c>
      <c r="AA19" s="968" t="s">
        <v>240</v>
      </c>
      <c r="AB19" s="969">
        <v>12</v>
      </c>
    </row>
    <row r="20" spans="1:35" s="917" customFormat="1" ht="20" customHeight="1">
      <c r="A20" s="920">
        <v>2</v>
      </c>
      <c r="B20" s="878" t="s">
        <v>661</v>
      </c>
      <c r="C20" s="800" t="str">
        <f>IF(D20="","",VLOOKUP(B20,Data!$B$5:$L$439,2,FALSE))</f>
        <v>VAN1290</v>
      </c>
      <c r="D20" s="875">
        <v>15</v>
      </c>
      <c r="E20" s="947" t="str">
        <f>IF(D20="","",VLOOKUP(B20,Data!$B$5:$Q$439,16,FALSE))</f>
        <v>PC</v>
      </c>
      <c r="F20" s="924"/>
      <c r="G20" s="803">
        <f>IF(D20="","",VLOOKUP(B20,Data!$B$5:$L$439,11,FALSE))</f>
        <v>2162.66</v>
      </c>
      <c r="H20" s="804">
        <f t="shared" ref="H20:H23" si="1">IF(D20&gt;0,D20*G20,"-")</f>
        <v>32439.899999999998</v>
      </c>
      <c r="I20" s="805" t="str">
        <f>IF(D20="","",VLOOKUP(B20,Data!$B$5:$D$439,3,FALSE))</f>
        <v>C/T</v>
      </c>
      <c r="J20" s="806" t="str">
        <f>IF(D20="","",VLOOKUP(B20,Data!$B$5:$M$439,12,FALSE))</f>
        <v>Indonesia</v>
      </c>
      <c r="K20" s="807" t="s">
        <v>1154</v>
      </c>
      <c r="L20" s="808">
        <f>IF(D20="","",VLOOKUP(B20,Data!$B$5:$E$439,4,FALSE)*D20)</f>
        <v>3930</v>
      </c>
      <c r="M20" s="809">
        <f>IF(D20="","",VLOOKUP(B20,Data!$B$5:$F$439,5,FALSE)*D20)</f>
        <v>3555</v>
      </c>
      <c r="N20" s="804"/>
      <c r="O20" s="810"/>
      <c r="P20" s="811"/>
      <c r="Q20" s="812"/>
      <c r="R20" s="812"/>
      <c r="S20" s="811"/>
      <c r="T20" s="811"/>
      <c r="U20" s="811"/>
      <c r="V20" s="813">
        <f>IF(D20="","",VLOOKUP(B20,Data!$B$5:$J$439,9,FALSE)*D20)</f>
        <v>22.32</v>
      </c>
      <c r="W20" s="813">
        <f>IF(D20="","",VLOOKUP(B20,Data!$B$5:$J$439,9,FALSE)*D20)</f>
        <v>22.32</v>
      </c>
      <c r="X20" s="916"/>
      <c r="Y20" s="916"/>
      <c r="Z20" s="916"/>
      <c r="AA20" s="916"/>
    </row>
    <row r="21" spans="1:35" s="917" customFormat="1" ht="20" customHeight="1">
      <c r="A21" s="920">
        <v>3</v>
      </c>
      <c r="B21" s="878" t="s">
        <v>747</v>
      </c>
      <c r="C21" s="800" t="str">
        <f>IF(D21="","",VLOOKUP(B21,Data!$B$5:$L$439,2,FALSE))</f>
        <v>VAR8140</v>
      </c>
      <c r="D21" s="875">
        <v>1</v>
      </c>
      <c r="E21" s="947" t="str">
        <f>IF(D21="","",VLOOKUP(B21,Data!$B$5:$Q$439,16,FALSE))</f>
        <v>PC</v>
      </c>
      <c r="F21" s="924" t="s">
        <v>1011</v>
      </c>
      <c r="G21" s="803">
        <f>IF(D21="","",VLOOKUP(B21,Data!$B$5:$L$439,11,FALSE))</f>
        <v>2209.64</v>
      </c>
      <c r="H21" s="804">
        <f t="shared" si="1"/>
        <v>2209.64</v>
      </c>
      <c r="I21" s="805" t="str">
        <f>IF(D21="","",VLOOKUP(B21,Data!$B$5:$D$439,3,FALSE))</f>
        <v>C/T</v>
      </c>
      <c r="J21" s="806" t="str">
        <f>IF(D21="","",VLOOKUP(B21,Data!$B$5:$M$439,12,FALSE))</f>
        <v>Indonesia</v>
      </c>
      <c r="K21" s="807" t="s">
        <v>1154</v>
      </c>
      <c r="L21" s="808">
        <f>IF(D21="","",VLOOKUP(B21,Data!$B$5:$E$439,4,FALSE)*D21)</f>
        <v>238</v>
      </c>
      <c r="M21" s="809">
        <f>IF(D21="","",VLOOKUP(B21,Data!$B$5:$F$439,5,FALSE)*D21)</f>
        <v>216</v>
      </c>
      <c r="N21" s="804"/>
      <c r="O21" s="810"/>
      <c r="P21" s="811"/>
      <c r="Q21" s="812"/>
      <c r="R21" s="812"/>
      <c r="S21" s="811"/>
      <c r="T21" s="811"/>
      <c r="U21" s="811"/>
      <c r="V21" s="813">
        <f>IF(D21="","",VLOOKUP(B21,Data!$B$5:$J$439,9,FALSE)*D21)</f>
        <v>1.3140000000000001</v>
      </c>
      <c r="W21" s="813">
        <f>IF(D21="","",VLOOKUP(B21,Data!$B$5:$J$439,9,FALSE)*D21)</f>
        <v>1.3140000000000001</v>
      </c>
      <c r="X21" s="916"/>
      <c r="Y21" s="916"/>
      <c r="Z21" s="916"/>
      <c r="AA21" s="916"/>
    </row>
    <row r="22" spans="1:35" s="917" customFormat="1" ht="20" customHeight="1">
      <c r="A22" s="920">
        <v>4</v>
      </c>
      <c r="B22" s="878" t="s">
        <v>240</v>
      </c>
      <c r="C22" s="800" t="str">
        <f>IF(D22="","",VLOOKUP(B22,Data!$B$5:$L$439,2,FALSE))</f>
        <v>VFV5520</v>
      </c>
      <c r="D22" s="875">
        <v>4</v>
      </c>
      <c r="E22" s="947" t="str">
        <f>IF(D22="","",VLOOKUP(B22,Data!$B$5:$Q$439,16,FALSE))</f>
        <v>PC</v>
      </c>
      <c r="F22" s="957"/>
      <c r="G22" s="803">
        <f>IF(D22="","",VLOOKUP(B22,Data!$B$5:$L$439,11,FALSE))</f>
        <v>2589.08</v>
      </c>
      <c r="H22" s="804">
        <f t="shared" si="1"/>
        <v>10356.32</v>
      </c>
      <c r="I22" s="805" t="str">
        <f>IF(D22="","",VLOOKUP(B22,Data!$B$5:$D$439,3,FALSE))</f>
        <v>C/T</v>
      </c>
      <c r="J22" s="806" t="str">
        <f>IF(D22="","",VLOOKUP(B22,Data!$B$5:$M$439,12,FALSE))</f>
        <v>Indonesia</v>
      </c>
      <c r="K22" s="807" t="s">
        <v>1154</v>
      </c>
      <c r="L22" s="808">
        <f>IF(D22="","",VLOOKUP(B22,Data!$B$5:$E$439,4,FALSE)*D22)</f>
        <v>1000</v>
      </c>
      <c r="M22" s="809">
        <f>IF(D22="","",VLOOKUP(B22,Data!$B$5:$F$439,5,FALSE)*D22)</f>
        <v>948</v>
      </c>
      <c r="N22" s="804"/>
      <c r="O22" s="810"/>
      <c r="P22" s="811"/>
      <c r="Q22" s="812"/>
      <c r="R22" s="812"/>
      <c r="S22" s="811"/>
      <c r="T22" s="811"/>
      <c r="U22" s="811"/>
      <c r="V22" s="813">
        <f>IF(D22="","",VLOOKUP(B22,Data!$B$5:$J$439,9,FALSE)*D22)</f>
        <v>5.3719999999999999</v>
      </c>
      <c r="W22" s="813">
        <f>IF(D22="","",VLOOKUP(B22,Data!$B$5:$J$439,9,FALSE)*D22)</f>
        <v>5.3719999999999999</v>
      </c>
      <c r="X22" s="916"/>
      <c r="Y22" s="916"/>
      <c r="Z22" s="916"/>
      <c r="AA22" s="916"/>
    </row>
    <row r="23" spans="1:35" s="917" customFormat="1" ht="20" customHeight="1">
      <c r="A23" s="920">
        <v>5</v>
      </c>
      <c r="B23" s="878" t="s">
        <v>241</v>
      </c>
      <c r="C23" s="800" t="str">
        <f>IF(D23="","",VLOOKUP(B23,Data!$B$5:$L$439,2,FALSE))</f>
        <v>VFV5530</v>
      </c>
      <c r="D23" s="875">
        <v>13</v>
      </c>
      <c r="E23" s="947" t="str">
        <f>IF(D23="","",VLOOKUP(B23,Data!$B$5:$Q$439,16,FALSE))</f>
        <v>PC</v>
      </c>
      <c r="F23" s="957" t="s">
        <v>1057</v>
      </c>
      <c r="G23" s="803">
        <f>IF(D23="","",VLOOKUP(B23,Data!$B$5:$L$439,11,FALSE))</f>
        <v>2589.08</v>
      </c>
      <c r="H23" s="804">
        <f t="shared" si="1"/>
        <v>33658.04</v>
      </c>
      <c r="I23" s="805" t="str">
        <f>IF(D23="","",VLOOKUP(B23,Data!$B$5:$D$439,3,FALSE))</f>
        <v>C/T</v>
      </c>
      <c r="J23" s="806" t="str">
        <f>IF(D23="","",VLOOKUP(B23,Data!$B$5:$M$439,12,FALSE))</f>
        <v>Indonesia</v>
      </c>
      <c r="K23" s="807" t="s">
        <v>1154</v>
      </c>
      <c r="L23" s="808">
        <f>IF(D23="","",VLOOKUP(B23,Data!$B$5:$E$439,4,FALSE)*D23)</f>
        <v>3250</v>
      </c>
      <c r="M23" s="809">
        <f>IF(D23="","",VLOOKUP(B23,Data!$B$5:$F$439,5,FALSE)*D23)</f>
        <v>3081</v>
      </c>
      <c r="N23" s="804"/>
      <c r="O23" s="810"/>
      <c r="P23" s="811"/>
      <c r="Q23" s="812"/>
      <c r="R23" s="812"/>
      <c r="S23" s="811"/>
      <c r="T23" s="811"/>
      <c r="U23" s="811"/>
      <c r="V23" s="813">
        <f>IF(D23="","",VLOOKUP(B23,Data!$B$5:$J$439,9,FALSE)*D23)</f>
        <v>17.459</v>
      </c>
      <c r="W23" s="813">
        <f>IF(D23="","",VLOOKUP(B23,Data!$B$5:$J$439,9,FALSE)*D23)</f>
        <v>17.459</v>
      </c>
      <c r="X23" s="916"/>
      <c r="Y23" s="916"/>
      <c r="Z23" s="916"/>
      <c r="AA23" s="916"/>
    </row>
    <row r="24" spans="1:35" s="814" customFormat="1" ht="20" customHeight="1">
      <c r="A24" s="920"/>
      <c r="B24" s="906" t="s">
        <v>1163</v>
      </c>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708"/>
      <c r="Y24" s="708"/>
      <c r="Z24" s="968" t="s">
        <v>753</v>
      </c>
      <c r="AA24" s="968" t="s">
        <v>749</v>
      </c>
      <c r="AB24" s="969">
        <v>1</v>
      </c>
      <c r="AF24" s="814">
        <v>210710</v>
      </c>
      <c r="AG24" s="814" t="s">
        <v>496</v>
      </c>
      <c r="AH24" s="814" t="s">
        <v>1136</v>
      </c>
      <c r="AI24" s="814">
        <v>1</v>
      </c>
    </row>
    <row r="25" spans="1:35" s="917" customFormat="1" ht="20" customHeight="1">
      <c r="A25" s="920">
        <v>6</v>
      </c>
      <c r="B25" s="878" t="s">
        <v>354</v>
      </c>
      <c r="C25" s="800" t="str">
        <f>IF(D25="","",VLOOKUP(B25,Data!$B$5:$L$439,2,FALSE))</f>
        <v>VFV5540</v>
      </c>
      <c r="D25" s="910">
        <v>2</v>
      </c>
      <c r="E25" s="947" t="str">
        <f>IF(D25="","",VLOOKUP(B25,Data!$B$5:$Q$439,16,FALSE))</f>
        <v>PC</v>
      </c>
      <c r="F25" s="924"/>
      <c r="G25" s="803">
        <f>IF(D25="","",VLOOKUP(B25,Data!$B$5:$L$439,11,FALSE))</f>
        <v>4274.5</v>
      </c>
      <c r="H25" s="804">
        <f t="shared" si="0"/>
        <v>8549</v>
      </c>
      <c r="I25" s="805" t="str">
        <f>IF(D25="","",VLOOKUP(B25,Data!$B$5:$D$439,3,FALSE))</f>
        <v>C/T</v>
      </c>
      <c r="J25" s="806" t="str">
        <f>IF(D25="","",VLOOKUP(B25,Data!$B$5:$M$439,12,FALSE))</f>
        <v>Indonesia</v>
      </c>
      <c r="K25" s="807" t="s">
        <v>1125</v>
      </c>
      <c r="L25" s="808">
        <f>IF(D25="","",VLOOKUP(B25,Data!$B$5:$E$439,4,FALSE)*D25)</f>
        <v>610</v>
      </c>
      <c r="M25" s="809">
        <f>IF(D25="","",VLOOKUP(B25,Data!$B$5:$F$439,5,FALSE)*D25)</f>
        <v>524</v>
      </c>
      <c r="N25" s="804"/>
      <c r="O25" s="810"/>
      <c r="P25" s="811"/>
      <c r="Q25" s="812"/>
      <c r="R25" s="812"/>
      <c r="S25" s="811"/>
      <c r="T25" s="811"/>
      <c r="U25" s="811"/>
      <c r="V25" s="813">
        <f>IF(D25="","",VLOOKUP(B25,Data!$B$5:$J$439,9,FALSE)*D25)</f>
        <v>3.0680000000000001</v>
      </c>
      <c r="W25" s="813">
        <f>IF(D25="","",VLOOKUP(B25,Data!$B$5:$J$439,9,FALSE)*D25)</f>
        <v>3.0680000000000001</v>
      </c>
      <c r="X25" s="916"/>
      <c r="Y25" s="916"/>
      <c r="Z25" s="968" t="s">
        <v>1101</v>
      </c>
      <c r="AA25" s="968" t="s">
        <v>240</v>
      </c>
      <c r="AB25" s="969">
        <v>12</v>
      </c>
    </row>
    <row r="26" spans="1:35" s="917" customFormat="1" ht="20" customHeight="1">
      <c r="A26" s="920">
        <v>7</v>
      </c>
      <c r="B26" s="878" t="s">
        <v>358</v>
      </c>
      <c r="C26" s="800" t="str">
        <f>IF(D26="","",VLOOKUP(B26,Data!$B$5:$L$439,2,FALSE))</f>
        <v>VFV5550</v>
      </c>
      <c r="D26" s="875">
        <v>2</v>
      </c>
      <c r="E26" s="947" t="str">
        <f>IF(D26="","",VLOOKUP(B26,Data!$B$5:$Q$439,16,FALSE))</f>
        <v>PC</v>
      </c>
      <c r="F26" s="924"/>
      <c r="G26" s="803">
        <f>IF(D26="","",VLOOKUP(B26,Data!$B$5:$L$439,11,FALSE))</f>
        <v>4274.57</v>
      </c>
      <c r="H26" s="804">
        <f t="shared" si="0"/>
        <v>8549.14</v>
      </c>
      <c r="I26" s="805" t="str">
        <f>IF(D26="","",VLOOKUP(B26,Data!$B$5:$D$439,3,FALSE))</f>
        <v>C/T</v>
      </c>
      <c r="J26" s="806" t="str">
        <f>IF(D26="","",VLOOKUP(B26,Data!$B$5:$M$439,12,FALSE))</f>
        <v>Indonesia</v>
      </c>
      <c r="K26" s="807" t="s">
        <v>1125</v>
      </c>
      <c r="L26" s="808">
        <f>IF(D26="","",VLOOKUP(B26,Data!$B$5:$E$439,4,FALSE)*D26)</f>
        <v>610</v>
      </c>
      <c r="M26" s="809">
        <f>IF(D26="","",VLOOKUP(B26,Data!$B$5:$F$439,5,FALSE)*D26)</f>
        <v>524</v>
      </c>
      <c r="N26" s="804"/>
      <c r="O26" s="810"/>
      <c r="P26" s="811"/>
      <c r="Q26" s="812"/>
      <c r="R26" s="812"/>
      <c r="S26" s="811"/>
      <c r="T26" s="811"/>
      <c r="U26" s="811"/>
      <c r="V26" s="813">
        <f>IF(D26="","",VLOOKUP(B26,Data!$B$5:$J$439,9,FALSE)*D26)</f>
        <v>3.0680000000000001</v>
      </c>
      <c r="W26" s="813">
        <f>IF(D26="","",VLOOKUP(B26,Data!$B$5:$J$439,9,FALSE)*D26)</f>
        <v>3.0680000000000001</v>
      </c>
      <c r="X26" s="916"/>
      <c r="Y26" s="916"/>
      <c r="Z26" s="968" t="s">
        <v>1102</v>
      </c>
      <c r="AA26" s="968" t="s">
        <v>241</v>
      </c>
      <c r="AB26" s="969">
        <v>11</v>
      </c>
    </row>
    <row r="27" spans="1:35" s="917" customFormat="1" ht="20" customHeight="1">
      <c r="A27" s="920">
        <v>8</v>
      </c>
      <c r="B27" s="878" t="s">
        <v>1179</v>
      </c>
      <c r="C27" s="800" t="str">
        <f>IF(D27="","",VLOOKUP(B27,Data!$B$5:$L$439,2,FALSE))</f>
        <v>ZJ54420</v>
      </c>
      <c r="D27" s="875">
        <v>1</v>
      </c>
      <c r="E27" s="947" t="str">
        <f>IF(D27="","",VLOOKUP(B27,Data!$B$5:$Q$439,16,FALSE))</f>
        <v>SETS</v>
      </c>
      <c r="F27" s="924"/>
      <c r="G27" s="803">
        <f>IF(D27="","",VLOOKUP(B27,Data!$B$5:$L$439,11,FALSE))</f>
        <v>4658.5600000000004</v>
      </c>
      <c r="H27" s="804">
        <f t="shared" si="0"/>
        <v>4658.5600000000004</v>
      </c>
      <c r="I27" s="805" t="str">
        <f>IF(D27="","",VLOOKUP(B27,Data!$B$5:$D$439,3,FALSE))</f>
        <v>C/T</v>
      </c>
      <c r="J27" s="806" t="str">
        <f>IF(D27="","",VLOOKUP(B27,Data!$B$5:$M$439,12,FALSE))</f>
        <v>Indonesia</v>
      </c>
      <c r="K27" s="807" t="s">
        <v>1125</v>
      </c>
      <c r="L27" s="808">
        <f>IF(D27="","",VLOOKUP(B27,Data!$B$5:$E$439,4,FALSE)*D27)</f>
        <v>305</v>
      </c>
      <c r="M27" s="809">
        <f>IF(D27="","",VLOOKUP(B27,Data!$B$5:$F$439,5,FALSE)*D27)</f>
        <v>269</v>
      </c>
      <c r="N27" s="804"/>
      <c r="O27" s="810"/>
      <c r="P27" s="811"/>
      <c r="Q27" s="812"/>
      <c r="R27" s="812"/>
      <c r="S27" s="811"/>
      <c r="T27" s="811"/>
      <c r="U27" s="811"/>
      <c r="V27" s="813">
        <f>IF(D27="","",VLOOKUP(B27,Data!$B$5:$J$439,9,FALSE)*D27)</f>
        <v>1.534</v>
      </c>
      <c r="W27" s="813">
        <f>IF(D27="","",VLOOKUP(B27,Data!$B$5:$J$439,9,FALSE)*D27)</f>
        <v>1.534</v>
      </c>
      <c r="X27" s="916"/>
      <c r="Y27" s="916"/>
      <c r="Z27" s="916"/>
      <c r="AA27" s="916"/>
    </row>
    <row r="28" spans="1:35" s="917" customFormat="1" ht="20" customHeight="1">
      <c r="A28" s="920">
        <v>9</v>
      </c>
      <c r="B28" s="878" t="s">
        <v>387</v>
      </c>
      <c r="C28" s="800" t="str">
        <f>IF(D28="","",VLOOKUP(B28,Data!$B$5:$L$439,2,FALSE))</f>
        <v>VFV5560</v>
      </c>
      <c r="D28" s="875">
        <v>12</v>
      </c>
      <c r="E28" s="947" t="str">
        <f>IF(D28="","",VLOOKUP(B28,Data!$B$5:$Q$439,16,FALSE))</f>
        <v>PC</v>
      </c>
      <c r="F28" s="924"/>
      <c r="G28" s="803">
        <f>IF(D28="","",VLOOKUP(B28,Data!$B$5:$L$439,11,FALSE))</f>
        <v>4224.12</v>
      </c>
      <c r="H28" s="804">
        <f t="shared" si="0"/>
        <v>50689.440000000002</v>
      </c>
      <c r="I28" s="805" t="str">
        <f>IF(D28="","",VLOOKUP(B28,Data!$B$5:$D$439,3,FALSE))</f>
        <v>C/T</v>
      </c>
      <c r="J28" s="806" t="str">
        <f>IF(D28="","",VLOOKUP(B28,Data!$B$5:$M$439,12,FALSE))</f>
        <v>Indonesia</v>
      </c>
      <c r="K28" s="807" t="s">
        <v>1125</v>
      </c>
      <c r="L28" s="808">
        <f>IF(D28="","",VLOOKUP(B28,Data!$B$5:$E$439,4,FALSE)*D28)</f>
        <v>3552</v>
      </c>
      <c r="M28" s="809">
        <f>IF(D28="","",VLOOKUP(B28,Data!$B$5:$F$439,5,FALSE)*D28)</f>
        <v>3120</v>
      </c>
      <c r="N28" s="804"/>
      <c r="O28" s="810"/>
      <c r="P28" s="811"/>
      <c r="Q28" s="812"/>
      <c r="R28" s="812"/>
      <c r="S28" s="811"/>
      <c r="T28" s="811"/>
      <c r="U28" s="811"/>
      <c r="V28" s="813">
        <f>IF(D28="","",VLOOKUP(B28,Data!$B$5:$J$439,9,FALSE)*D28)</f>
        <v>18.408000000000001</v>
      </c>
      <c r="W28" s="813">
        <f>IF(D28="","",VLOOKUP(B28,Data!$B$5:$J$439,9,FALSE)*D28)</f>
        <v>18.408000000000001</v>
      </c>
      <c r="X28" s="916"/>
      <c r="Y28" s="916"/>
      <c r="Z28" s="916" t="s">
        <v>753</v>
      </c>
      <c r="AA28" s="916" t="s">
        <v>749</v>
      </c>
      <c r="AB28" s="917">
        <v>1</v>
      </c>
      <c r="AF28" s="917">
        <v>210710</v>
      </c>
      <c r="AG28" s="917" t="s">
        <v>496</v>
      </c>
      <c r="AH28" s="917" t="s">
        <v>1136</v>
      </c>
      <c r="AI28" s="917">
        <v>1</v>
      </c>
    </row>
    <row r="29" spans="1:35" s="917" customFormat="1" ht="20" customHeight="1">
      <c r="A29" s="920">
        <v>10</v>
      </c>
      <c r="B29" s="878" t="s">
        <v>389</v>
      </c>
      <c r="C29" s="800" t="str">
        <f>IF(D29="","",VLOOKUP(B29,Data!$B$5:$L$439,2,FALSE))</f>
        <v>VFV5570</v>
      </c>
      <c r="D29" s="875">
        <v>14</v>
      </c>
      <c r="E29" s="947" t="str">
        <f>IF(D29="","",VLOOKUP(B29,Data!$B$5:$Q$439,16,FALSE))</f>
        <v>PC</v>
      </c>
      <c r="F29" s="924"/>
      <c r="G29" s="803">
        <f>IF(D29="","",VLOOKUP(B29,Data!$B$5:$L$439,11,FALSE))</f>
        <v>4224.12</v>
      </c>
      <c r="H29" s="804">
        <f t="shared" si="0"/>
        <v>59137.68</v>
      </c>
      <c r="I29" s="805" t="str">
        <f>IF(D29="","",VLOOKUP(B29,Data!$B$5:$D$439,3,FALSE))</f>
        <v>C/T</v>
      </c>
      <c r="J29" s="806" t="str">
        <f>IF(D29="","",VLOOKUP(B29,Data!$B$5:$M$439,12,FALSE))</f>
        <v>Indonesia</v>
      </c>
      <c r="K29" s="807" t="s">
        <v>1125</v>
      </c>
      <c r="L29" s="808">
        <f>IF(D29="","",VLOOKUP(B29,Data!$B$5:$E$439,4,FALSE)*D29)</f>
        <v>4144</v>
      </c>
      <c r="M29" s="809">
        <f>IF(D29="","",VLOOKUP(B29,Data!$B$5:$F$439,5,FALSE)*D29)</f>
        <v>3640</v>
      </c>
      <c r="N29" s="804"/>
      <c r="O29" s="810"/>
      <c r="P29" s="811"/>
      <c r="Q29" s="812"/>
      <c r="R29" s="812"/>
      <c r="S29" s="811"/>
      <c r="T29" s="811"/>
      <c r="U29" s="811"/>
      <c r="V29" s="813">
        <f>IF(D29="","",VLOOKUP(B29,Data!$B$5:$J$439,9,FALSE)*D29)</f>
        <v>21.475999999999999</v>
      </c>
      <c r="W29" s="813">
        <f>IF(D29="","",VLOOKUP(B29,Data!$B$5:$J$439,9,FALSE)*D29)</f>
        <v>21.475999999999999</v>
      </c>
      <c r="X29" s="916"/>
      <c r="Y29" s="916"/>
      <c r="Z29" s="916" t="s">
        <v>1101</v>
      </c>
      <c r="AA29" s="916" t="s">
        <v>240</v>
      </c>
      <c r="AB29" s="917">
        <v>12</v>
      </c>
    </row>
    <row r="30" spans="1:35" s="917" customFormat="1" ht="20" customHeight="1">
      <c r="A30" s="920"/>
      <c r="B30" s="878"/>
      <c r="C30" s="800" t="str">
        <f>IF(D30="","",VLOOKUP(B30,Data!$B$5:$L$439,2,FALSE))</f>
        <v/>
      </c>
      <c r="D30" s="875"/>
      <c r="E30" s="947" t="str">
        <f>IF(D30="","",VLOOKUP(B30,Data!$B$5:$Q$439,16,FALSE))</f>
        <v/>
      </c>
      <c r="F30" s="957"/>
      <c r="G30" s="803" t="str">
        <f>IF(D30="","",VLOOKUP(B30,Data!$B$5:$L$439,11,FALSE))</f>
        <v/>
      </c>
      <c r="H30" s="804" t="str">
        <f t="shared" si="0"/>
        <v>-</v>
      </c>
      <c r="I30" s="805" t="str">
        <f>IF(D30="","",VLOOKUP(B30,Data!$B$5:$D$439,3,FALSE))</f>
        <v/>
      </c>
      <c r="J30" s="806" t="str">
        <f>IF(D30="","",VLOOKUP(B30,Data!$B$5:$M$439,12,FALSE))</f>
        <v/>
      </c>
      <c r="K30" s="807"/>
      <c r="L30" s="808" t="str">
        <f>IF(D30="","",VLOOKUP(B30,Data!$B$5:$E$439,4,FALSE)*D30)</f>
        <v/>
      </c>
      <c r="M30" s="809" t="str">
        <f>IF(D30="","",VLOOKUP(B30,Data!$B$5:$F$439,5,FALSE)*D30)</f>
        <v/>
      </c>
      <c r="N30" s="804"/>
      <c r="O30" s="810"/>
      <c r="P30" s="811"/>
      <c r="Q30" s="812"/>
      <c r="R30" s="812"/>
      <c r="S30" s="811"/>
      <c r="T30" s="811"/>
      <c r="U30" s="811"/>
      <c r="V30" s="813" t="str">
        <f>IF(D30="","",VLOOKUP(B30,Data!$B$5:$J$439,9,FALSE)*D30)</f>
        <v/>
      </c>
      <c r="W30" s="813" t="str">
        <f>IF(D30="","",VLOOKUP(B30,Data!$B$5:$J$439,9,FALSE)*D30)</f>
        <v/>
      </c>
      <c r="X30" s="916"/>
      <c r="Y30" s="916"/>
      <c r="Z30" s="916"/>
      <c r="AA30" s="916"/>
    </row>
    <row r="31" spans="1:35" s="917" customFormat="1" ht="20" customHeight="1">
      <c r="A31" s="920"/>
      <c r="B31" s="878"/>
      <c r="C31" s="800" t="str">
        <f>IF(D31="","",VLOOKUP(B31,Data!$B$5:$L$439,2,FALSE))</f>
        <v/>
      </c>
      <c r="D31" s="875"/>
      <c r="E31" s="947" t="str">
        <f>IF(D31="","",VLOOKUP(B31,Data!$B$5:$Q$439,16,FALSE))</f>
        <v/>
      </c>
      <c r="F31" s="957"/>
      <c r="G31" s="803" t="str">
        <f>IF(D31="","",VLOOKUP(B31,Data!$B$5:$L$439,11,FALSE))</f>
        <v/>
      </c>
      <c r="H31" s="804" t="str">
        <f>IF(D31&gt;0,D31*G31,"-")</f>
        <v>-</v>
      </c>
      <c r="I31" s="805" t="str">
        <f>IF(D31="","",VLOOKUP(B31,Data!$B$5:$D$439,3,FALSE))</f>
        <v/>
      </c>
      <c r="J31" s="806" t="str">
        <f>IF(D31="","",VLOOKUP(B31,Data!$B$5:$M$439,12,FALSE))</f>
        <v/>
      </c>
      <c r="K31" s="807"/>
      <c r="L31" s="808" t="str">
        <f>IF(D31="","",VLOOKUP(B31,Data!$B$5:$E$439,4,FALSE)*D31)</f>
        <v/>
      </c>
      <c r="M31" s="809" t="str">
        <f>IF(D31="","",VLOOKUP(B31,Data!$B$5:$F$439,5,FALSE)*D31)</f>
        <v/>
      </c>
      <c r="N31" s="804"/>
      <c r="O31" s="810"/>
      <c r="P31" s="811"/>
      <c r="Q31" s="812"/>
      <c r="R31" s="812"/>
      <c r="S31" s="811"/>
      <c r="T31" s="811"/>
      <c r="U31" s="811"/>
      <c r="V31" s="813" t="str">
        <f>IF(D31="","",VLOOKUP(B31,Data!$B$5:$J$439,9,FALSE)*D31)</f>
        <v/>
      </c>
      <c r="W31" s="813" t="str">
        <f>IF(D31="","",VLOOKUP(B31,Data!$B$5:$J$439,9,FALSE)*D31)</f>
        <v/>
      </c>
      <c r="X31" s="916"/>
      <c r="Y31" s="916"/>
      <c r="Z31" s="916"/>
      <c r="AA31" s="916"/>
    </row>
    <row r="32" spans="1:35" s="814" customFormat="1" ht="23" customHeight="1">
      <c r="A32" s="909"/>
      <c r="B32" s="535"/>
      <c r="C32" s="809"/>
      <c r="D32" s="875"/>
      <c r="E32" s="946" t="str">
        <f>IF(D32="","",VLOOKUP(B32,Data!$B$5:$Q$439,16,FALSE))</f>
        <v/>
      </c>
      <c r="F32" s="889"/>
      <c r="G32" s="821"/>
      <c r="H32" s="821"/>
      <c r="I32" s="821"/>
      <c r="J32" s="820"/>
      <c r="K32" s="807"/>
      <c r="L32" s="821"/>
      <c r="M32" s="821"/>
      <c r="N32" s="821"/>
      <c r="O32" s="822"/>
      <c r="P32" s="823"/>
      <c r="Q32" s="824"/>
      <c r="R32" s="823"/>
      <c r="S32" s="823"/>
      <c r="T32" s="824"/>
      <c r="U32" s="825"/>
      <c r="V32" s="824"/>
      <c r="W32" s="826"/>
      <c r="Z32" s="708"/>
    </row>
    <row r="33" spans="1:26" s="814" customFormat="1" ht="22" customHeight="1">
      <c r="A33" s="798"/>
      <c r="B33" s="1066" t="s">
        <v>1181</v>
      </c>
      <c r="C33" s="1067"/>
      <c r="D33" s="827">
        <f>SUM(D18:D31)</f>
        <v>69</v>
      </c>
      <c r="E33" s="827"/>
      <c r="F33" s="895"/>
      <c r="G33" s="896"/>
      <c r="H33" s="829">
        <f>SUM(H18:H32)</f>
        <v>221061.02</v>
      </c>
      <c r="I33" s="897"/>
      <c r="J33" s="897"/>
      <c r="K33" s="897"/>
      <c r="L33" s="829">
        <f>SUM(L18:L32)</f>
        <v>18949</v>
      </c>
      <c r="M33" s="829">
        <f>SUM(M18:M32)</f>
        <v>17062</v>
      </c>
      <c r="N33" s="896"/>
      <c r="O33" s="896"/>
      <c r="P33" s="896">
        <f>SUM(P16:P32)</f>
        <v>0</v>
      </c>
      <c r="Q33" s="896"/>
      <c r="R33" s="896"/>
      <c r="S33" s="896"/>
      <c r="T33" s="896"/>
      <c r="U33" s="896"/>
      <c r="V33" s="896"/>
      <c r="W33" s="830">
        <f>SUM(W18:W32)</f>
        <v>101.459</v>
      </c>
      <c r="Z33" s="708"/>
    </row>
    <row r="34" spans="1:26" ht="20" customHeight="1">
      <c r="A34" s="798"/>
      <c r="B34" s="1068"/>
      <c r="C34" s="1069"/>
      <c r="D34" s="831"/>
      <c r="E34" s="887"/>
      <c r="F34" s="754"/>
      <c r="G34" s="832" t="s">
        <v>534</v>
      </c>
      <c r="H34" s="758"/>
      <c r="I34" s="833"/>
      <c r="J34" s="833"/>
      <c r="K34" s="833"/>
      <c r="L34" s="834"/>
      <c r="M34" s="758"/>
      <c r="N34" s="756"/>
      <c r="O34" s="755"/>
      <c r="P34" s="755"/>
      <c r="Q34" s="755"/>
      <c r="R34" s="755"/>
      <c r="S34" s="755"/>
      <c r="T34" s="755"/>
      <c r="U34" s="756"/>
      <c r="V34" s="756"/>
      <c r="W34" s="760"/>
    </row>
    <row r="35" spans="1:26" ht="13">
      <c r="A35" s="721" t="s">
        <v>527</v>
      </c>
      <c r="B35" s="722"/>
      <c r="C35" s="835"/>
      <c r="D35" s="836" t="s">
        <v>82</v>
      </c>
      <c r="E35" s="836"/>
      <c r="F35" s="744"/>
      <c r="G35" s="725" t="s">
        <v>83</v>
      </c>
      <c r="H35" s="837"/>
      <c r="I35" s="772" t="s">
        <v>84</v>
      </c>
      <c r="J35" s="838"/>
      <c r="K35" s="743" t="s">
        <v>85</v>
      </c>
      <c r="L35" s="743"/>
      <c r="M35" s="1070" t="s">
        <v>86</v>
      </c>
      <c r="N35" s="1071"/>
      <c r="O35" s="1071"/>
      <c r="P35" s="1071"/>
      <c r="Q35" s="1071"/>
      <c r="R35" s="1071"/>
      <c r="S35" s="1071"/>
      <c r="T35" s="1071"/>
      <c r="U35" s="1071"/>
      <c r="V35" s="1071"/>
      <c r="W35" s="1072"/>
    </row>
    <row r="36" spans="1:26" ht="13">
      <c r="A36" s="731" t="s">
        <v>528</v>
      </c>
      <c r="C36" s="839"/>
      <c r="D36" s="709" t="s">
        <v>88</v>
      </c>
      <c r="G36" s="1073"/>
      <c r="H36" s="1074"/>
      <c r="I36" s="731" t="s">
        <v>89</v>
      </c>
      <c r="J36" s="840"/>
      <c r="K36" s="746" t="s">
        <v>90</v>
      </c>
      <c r="L36" s="746"/>
      <c r="M36" s="741"/>
      <c r="W36" s="747"/>
    </row>
    <row r="37" spans="1:26">
      <c r="A37" s="731" t="s">
        <v>529</v>
      </c>
      <c r="C37" s="732"/>
      <c r="G37" s="1073"/>
      <c r="H37" s="1074"/>
      <c r="I37" s="731"/>
      <c r="J37" s="840"/>
      <c r="K37" s="746" t="s">
        <v>94</v>
      </c>
      <c r="L37" s="746"/>
      <c r="M37" s="741"/>
      <c r="W37" s="747"/>
    </row>
    <row r="38" spans="1:26">
      <c r="A38" s="754"/>
      <c r="B38" s="755"/>
      <c r="C38" s="841"/>
      <c r="D38" s="709" t="s">
        <v>95</v>
      </c>
      <c r="G38" s="842"/>
      <c r="H38" s="843"/>
      <c r="I38" s="731" t="s">
        <v>96</v>
      </c>
      <c r="J38" s="840"/>
      <c r="K38" s="746"/>
      <c r="L38" s="746"/>
      <c r="M38" s="741"/>
      <c r="W38" s="747"/>
    </row>
    <row r="39" spans="1:26" ht="13">
      <c r="A39" s="721" t="s">
        <v>97</v>
      </c>
      <c r="B39" s="744"/>
      <c r="C39" s="723"/>
      <c r="D39" s="709" t="s">
        <v>98</v>
      </c>
      <c r="G39" s="844" t="s">
        <v>99</v>
      </c>
      <c r="H39" s="845"/>
      <c r="I39" s="731" t="s">
        <v>89</v>
      </c>
      <c r="J39" s="840"/>
      <c r="K39" s="746" t="s">
        <v>100</v>
      </c>
      <c r="L39" s="746"/>
      <c r="M39" s="741"/>
      <c r="W39" s="747"/>
    </row>
    <row r="40" spans="1:26" ht="13">
      <c r="A40" s="731" t="s">
        <v>552</v>
      </c>
      <c r="C40" s="732"/>
      <c r="D40" s="709" t="s">
        <v>101</v>
      </c>
      <c r="G40" s="846"/>
      <c r="H40" s="847"/>
      <c r="I40" s="731" t="s">
        <v>102</v>
      </c>
      <c r="J40" s="840"/>
      <c r="K40" s="746" t="s">
        <v>530</v>
      </c>
      <c r="L40" s="746"/>
      <c r="M40" s="1075" t="s">
        <v>104</v>
      </c>
      <c r="N40" s="1076"/>
      <c r="O40" s="1076"/>
      <c r="P40" s="1076"/>
      <c r="Q40" s="1076"/>
      <c r="R40" s="1076"/>
      <c r="S40" s="1076"/>
      <c r="T40" s="1076"/>
      <c r="U40" s="1076"/>
      <c r="V40" s="1076"/>
      <c r="W40" s="1077"/>
    </row>
    <row r="41" spans="1:26">
      <c r="A41" s="754"/>
      <c r="B41" s="755"/>
      <c r="C41" s="756"/>
      <c r="D41" s="848"/>
      <c r="E41" s="848"/>
      <c r="F41" s="755"/>
      <c r="G41" s="1046" t="s">
        <v>1178</v>
      </c>
      <c r="H41" s="1047"/>
      <c r="I41" s="1046" t="s">
        <v>1177</v>
      </c>
      <c r="J41" s="1047"/>
      <c r="K41" s="759" t="s">
        <v>105</v>
      </c>
      <c r="L41" s="759"/>
      <c r="M41" s="1062" t="s">
        <v>106</v>
      </c>
      <c r="N41" s="1063"/>
      <c r="O41" s="1063"/>
      <c r="P41" s="1063"/>
      <c r="Q41" s="1063"/>
      <c r="R41" s="1063"/>
      <c r="S41" s="1063"/>
      <c r="T41" s="1063"/>
      <c r="U41" s="1063"/>
      <c r="V41" s="1063"/>
      <c r="W41" s="1064"/>
    </row>
    <row r="47" spans="1:26" ht="23.25" customHeight="1">
      <c r="A47" s="849" t="s">
        <v>947</v>
      </c>
      <c r="B47" s="710"/>
      <c r="C47" s="849" t="s">
        <v>603</v>
      </c>
      <c r="D47" s="708"/>
      <c r="E47" s="708"/>
      <c r="G47" s="849" t="s">
        <v>941</v>
      </c>
      <c r="I47" s="849" t="s">
        <v>603</v>
      </c>
    </row>
    <row r="48" spans="1:26" ht="20">
      <c r="A48" s="849" t="s">
        <v>948</v>
      </c>
      <c r="B48" s="710"/>
      <c r="C48" s="849" t="s">
        <v>952</v>
      </c>
      <c r="D48" s="708"/>
      <c r="E48" s="708"/>
      <c r="G48" s="849" t="s">
        <v>942</v>
      </c>
      <c r="I48" s="849" t="s">
        <v>952</v>
      </c>
    </row>
    <row r="49" spans="1:9" ht="20">
      <c r="A49" s="849" t="s">
        <v>949</v>
      </c>
      <c r="B49" s="710"/>
      <c r="C49" s="849" t="s">
        <v>952</v>
      </c>
      <c r="D49" s="708"/>
      <c r="E49" s="708"/>
      <c r="G49" s="849" t="s">
        <v>943</v>
      </c>
      <c r="I49" s="849" t="s">
        <v>603</v>
      </c>
    </row>
    <row r="50" spans="1:9" ht="17.75" customHeight="1">
      <c r="A50" s="849" t="s">
        <v>950</v>
      </c>
      <c r="B50" s="710"/>
      <c r="C50" s="849" t="s">
        <v>603</v>
      </c>
      <c r="D50" s="708"/>
      <c r="E50" s="708"/>
      <c r="G50" s="849" t="s">
        <v>944</v>
      </c>
      <c r="I50" s="849" t="s">
        <v>603</v>
      </c>
    </row>
    <row r="51" spans="1:9" ht="17.75" customHeight="1">
      <c r="A51" s="849" t="s">
        <v>951</v>
      </c>
      <c r="B51" s="710"/>
      <c r="C51" s="849" t="s">
        <v>603</v>
      </c>
      <c r="D51" s="708"/>
      <c r="E51" s="708"/>
      <c r="G51" s="849" t="s">
        <v>946</v>
      </c>
      <c r="I51" s="849" t="s">
        <v>603</v>
      </c>
    </row>
    <row r="52" spans="1:9" ht="17.75" customHeight="1">
      <c r="G52" s="849" t="s">
        <v>945</v>
      </c>
      <c r="I52" s="849" t="s">
        <v>603</v>
      </c>
    </row>
    <row r="53" spans="1:9" ht="17.75" customHeight="1"/>
    <row r="54" spans="1:9" ht="17.75" customHeight="1"/>
    <row r="64" spans="1:9">
      <c r="B64"/>
    </row>
  </sheetData>
  <mergeCells count="10">
    <mergeCell ref="B33:C34"/>
    <mergeCell ref="M35:W35"/>
    <mergeCell ref="G36:H36"/>
    <mergeCell ref="G37:H37"/>
    <mergeCell ref="M40:W40"/>
    <mergeCell ref="G41:H41"/>
    <mergeCell ref="I41:J41"/>
    <mergeCell ref="M41:W41"/>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F2BD6-3A7A-4652-81F3-89A6C44F505D}">
  <sheetPr>
    <pageSetUpPr fitToPage="1"/>
  </sheetPr>
  <dimension ref="A1:AI64"/>
  <sheetViews>
    <sheetView topLeftCell="A17" zoomScale="85" zoomScaleNormal="85" zoomScaleSheetLayoutView="115" workbookViewId="0">
      <selection activeCell="A24" sqref="A24:XFD25"/>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80"/>
      <c r="J10" s="981"/>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814" customFormat="1" ht="20" customHeight="1">
      <c r="A18" s="920"/>
      <c r="B18" s="906" t="s">
        <v>1153</v>
      </c>
      <c r="C18" s="800" t="str">
        <f>IF(D18="","",VLOOKUP(B18,Data!$B$5:$L$439,2,FALSE))</f>
        <v/>
      </c>
      <c r="D18" s="875"/>
      <c r="E18" s="947" t="str">
        <f>IF(D18="","",VLOOKUP(B18,Data!$B$5:$Q$439,16,FALSE))</f>
        <v/>
      </c>
      <c r="F18" s="924"/>
      <c r="G18" s="803" t="str">
        <f>IF(D18="","",VLOOKUP(B18,Data!$B$5:$L$439,11,FALSE))</f>
        <v/>
      </c>
      <c r="H18" s="804" t="str">
        <f t="shared" ref="H18:H30"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B18" s="708"/>
      <c r="AC18" s="708"/>
      <c r="AD18" s="708"/>
      <c r="AE18" s="708"/>
      <c r="AF18" s="708"/>
      <c r="AG18" s="708"/>
      <c r="AH18" s="708"/>
      <c r="AI18" s="708"/>
    </row>
    <row r="19" spans="1:35" s="917" customFormat="1" ht="20" customHeight="1">
      <c r="A19" s="920">
        <v>1</v>
      </c>
      <c r="B19" s="878" t="s">
        <v>660</v>
      </c>
      <c r="C19" s="800" t="str">
        <f>IF(D19="","",VLOOKUP(B19,Data!$B$5:$L$439,2,FALSE))</f>
        <v>VAN1280</v>
      </c>
      <c r="D19" s="875">
        <v>2</v>
      </c>
      <c r="E19" s="947" t="str">
        <f>IF(D19="","",VLOOKUP(B19,Data!$B$5:$Q$439,16,FALSE))</f>
        <v>PC</v>
      </c>
      <c r="F19" s="924" t="s">
        <v>999</v>
      </c>
      <c r="G19" s="803">
        <f>IF(D19="","",VLOOKUP(B19,Data!$B$5:$L$439,11,FALSE))</f>
        <v>2162.66</v>
      </c>
      <c r="H19" s="804">
        <f t="shared" si="0"/>
        <v>4325.32</v>
      </c>
      <c r="I19" s="805" t="str">
        <f>IF(D19="","",VLOOKUP(B19,Data!$B$5:$D$439,3,FALSE))</f>
        <v>C/T</v>
      </c>
      <c r="J19" s="806" t="str">
        <f>IF(D19="","",VLOOKUP(B19,Data!$B$5:$M$439,12,FALSE))</f>
        <v>Indonesia</v>
      </c>
      <c r="K19" s="807" t="s">
        <v>1154</v>
      </c>
      <c r="L19" s="808">
        <f>IF(D19="","",VLOOKUP(B19,Data!$B$5:$E$439,4,FALSE)*D19)</f>
        <v>524</v>
      </c>
      <c r="M19" s="809">
        <f>IF(D19="","",VLOOKUP(B19,Data!$B$5:$F$439,5,FALSE)*D19)</f>
        <v>474</v>
      </c>
      <c r="N19" s="804"/>
      <c r="O19" s="810"/>
      <c r="P19" s="811"/>
      <c r="Q19" s="812"/>
      <c r="R19" s="812"/>
      <c r="S19" s="811"/>
      <c r="T19" s="811"/>
      <c r="U19" s="811"/>
      <c r="V19" s="813">
        <f>IF(D19="","",VLOOKUP(B19,Data!$B$5:$J$439,9,FALSE)*D19)</f>
        <v>2.976</v>
      </c>
      <c r="W19" s="813">
        <f>IF(D19="","",VLOOKUP(B19,Data!$B$5:$J$439,9,FALSE)*D19)</f>
        <v>2.976</v>
      </c>
      <c r="X19" s="916"/>
      <c r="Y19" s="916"/>
      <c r="Z19" s="708"/>
      <c r="AA19" s="708"/>
      <c r="AB19" s="708"/>
      <c r="AC19" s="708"/>
      <c r="AD19" s="708"/>
      <c r="AE19" s="708"/>
      <c r="AF19" s="708"/>
      <c r="AG19" s="708"/>
      <c r="AH19" s="708"/>
      <c r="AI19" s="708"/>
    </row>
    <row r="20" spans="1:35" s="917" customFormat="1" ht="20" customHeight="1">
      <c r="A20" s="920">
        <v>2</v>
      </c>
      <c r="B20" s="878" t="s">
        <v>661</v>
      </c>
      <c r="C20" s="800" t="str">
        <f>IF(D20="","",VLOOKUP(B20,Data!$B$5:$L$439,2,FALSE))</f>
        <v>VAN1290</v>
      </c>
      <c r="D20" s="875">
        <v>25</v>
      </c>
      <c r="E20" s="947" t="str">
        <f>IF(D20="","",VLOOKUP(B20,Data!$B$5:$Q$439,16,FALSE))</f>
        <v>PC</v>
      </c>
      <c r="F20" s="924"/>
      <c r="G20" s="803">
        <f>IF(D20="","",VLOOKUP(B20,Data!$B$5:$L$439,11,FALSE))</f>
        <v>2162.66</v>
      </c>
      <c r="H20" s="804">
        <f t="shared" si="0"/>
        <v>54066.5</v>
      </c>
      <c r="I20" s="805" t="str">
        <f>IF(D20="","",VLOOKUP(B20,Data!$B$5:$D$439,3,FALSE))</f>
        <v>C/T</v>
      </c>
      <c r="J20" s="806" t="str">
        <f>IF(D20="","",VLOOKUP(B20,Data!$B$5:$M$439,12,FALSE))</f>
        <v>Indonesia</v>
      </c>
      <c r="K20" s="807" t="s">
        <v>1154</v>
      </c>
      <c r="L20" s="808">
        <f>IF(D20="","",VLOOKUP(B20,Data!$B$5:$E$439,4,FALSE)*D20)</f>
        <v>6550</v>
      </c>
      <c r="M20" s="809">
        <f>IF(D20="","",VLOOKUP(B20,Data!$B$5:$F$439,5,FALSE)*D20)</f>
        <v>5925</v>
      </c>
      <c r="N20" s="804"/>
      <c r="O20" s="810"/>
      <c r="P20" s="811"/>
      <c r="Q20" s="812"/>
      <c r="R20" s="812"/>
      <c r="S20" s="811"/>
      <c r="T20" s="811"/>
      <c r="U20" s="811"/>
      <c r="V20" s="813">
        <f>IF(D20="","",VLOOKUP(B20,Data!$B$5:$J$439,9,FALSE)*D20)</f>
        <v>37.200000000000003</v>
      </c>
      <c r="W20" s="813">
        <f>IF(D20="","",VLOOKUP(B20,Data!$B$5:$J$439,9,FALSE)*D20)</f>
        <v>37.200000000000003</v>
      </c>
      <c r="X20" s="916"/>
      <c r="Y20" s="916"/>
      <c r="Z20" s="708"/>
      <c r="AA20" s="708"/>
      <c r="AB20" s="708"/>
      <c r="AC20" s="708"/>
      <c r="AD20" s="708"/>
      <c r="AE20" s="708"/>
      <c r="AF20" s="708"/>
      <c r="AG20" s="708"/>
      <c r="AH20" s="708"/>
      <c r="AI20" s="708"/>
    </row>
    <row r="21" spans="1:35" s="917" customFormat="1" ht="20" customHeight="1">
      <c r="A21" s="920">
        <v>3</v>
      </c>
      <c r="B21" s="878" t="s">
        <v>1182</v>
      </c>
      <c r="C21" s="800" t="str">
        <f>IF(D21="","",VLOOKUP(B21,Data!$B$5:$L$439,2,FALSE))</f>
        <v>WN67660</v>
      </c>
      <c r="D21" s="875">
        <v>1</v>
      </c>
      <c r="E21" s="947" t="str">
        <f>IF(D21="","",VLOOKUP(B21,Data!$B$5:$Q$439,16,FALSE))</f>
        <v>SETS</v>
      </c>
      <c r="F21" s="924" t="s">
        <v>1011</v>
      </c>
      <c r="G21" s="803">
        <f>IF(D21="","",VLOOKUP(B21,Data!$B$5:$L$439,11,FALSE))</f>
        <v>3082.41</v>
      </c>
      <c r="H21" s="804">
        <f t="shared" ref="H21" si="1">IF(D21&gt;0,D21*G21,"-")</f>
        <v>3082.41</v>
      </c>
      <c r="I21" s="805" t="str">
        <f>IF(D21="","",VLOOKUP(B21,Data!$B$5:$D$439,3,FALSE))</f>
        <v>C/T</v>
      </c>
      <c r="J21" s="806" t="str">
        <f>IF(D21="","",VLOOKUP(B21,Data!$B$5:$M$439,12,FALSE))</f>
        <v>Indonesia</v>
      </c>
      <c r="K21" s="807" t="s">
        <v>1154</v>
      </c>
      <c r="L21" s="808">
        <f>IF(D21="","",VLOOKUP(B21,Data!$B$5:$E$439,4,FALSE)*D21)</f>
        <v>262</v>
      </c>
      <c r="M21" s="809">
        <f>IF(D21="","",VLOOKUP(B21,Data!$B$5:$F$439,5,FALSE)*D21)</f>
        <v>242</v>
      </c>
      <c r="N21" s="804"/>
      <c r="O21" s="810"/>
      <c r="P21" s="811"/>
      <c r="Q21" s="812"/>
      <c r="R21" s="812"/>
      <c r="S21" s="811"/>
      <c r="T21" s="811"/>
      <c r="U21" s="811"/>
      <c r="V21" s="813">
        <f>IF(D21="","",VLOOKUP(B21,Data!$B$5:$J$439,9,FALSE)*D21)</f>
        <v>1.518</v>
      </c>
      <c r="W21" s="813">
        <f>IF(D21="","",VLOOKUP(B21,Data!$B$5:$J$439,9,FALSE)*D21)</f>
        <v>1.518</v>
      </c>
      <c r="X21" s="916"/>
      <c r="Y21" s="916"/>
      <c r="Z21" s="708"/>
      <c r="AA21" s="708"/>
      <c r="AB21" s="708"/>
      <c r="AC21" s="708"/>
      <c r="AD21" s="708"/>
      <c r="AE21" s="708"/>
      <c r="AF21" s="708"/>
      <c r="AG21" s="708"/>
      <c r="AH21" s="708"/>
      <c r="AI21" s="708"/>
    </row>
    <row r="22" spans="1:35" s="917" customFormat="1" ht="20" customHeight="1">
      <c r="A22" s="920">
        <v>4</v>
      </c>
      <c r="B22" s="878" t="s">
        <v>240</v>
      </c>
      <c r="C22" s="800" t="str">
        <f>IF(D22="","",VLOOKUP(B22,Data!$B$5:$L$439,2,FALSE))</f>
        <v>VFV5520</v>
      </c>
      <c r="D22" s="875">
        <v>8</v>
      </c>
      <c r="E22" s="947" t="str">
        <f>IF(D22="","",VLOOKUP(B22,Data!$B$5:$Q$439,16,FALSE))</f>
        <v>PC</v>
      </c>
      <c r="F22" s="957"/>
      <c r="G22" s="803">
        <f>IF(D22="","",VLOOKUP(B22,Data!$B$5:$L$439,11,FALSE))</f>
        <v>2589.08</v>
      </c>
      <c r="H22" s="804">
        <f t="shared" si="0"/>
        <v>20712.64</v>
      </c>
      <c r="I22" s="805" t="str">
        <f>IF(D22="","",VLOOKUP(B22,Data!$B$5:$D$439,3,FALSE))</f>
        <v>C/T</v>
      </c>
      <c r="J22" s="806" t="str">
        <f>IF(D22="","",VLOOKUP(B22,Data!$B$5:$M$439,12,FALSE))</f>
        <v>Indonesia</v>
      </c>
      <c r="K22" s="807" t="s">
        <v>1154</v>
      </c>
      <c r="L22" s="808">
        <f>IF(D22="","",VLOOKUP(B22,Data!$B$5:$E$439,4,FALSE)*D22)</f>
        <v>2000</v>
      </c>
      <c r="M22" s="809">
        <f>IF(D22="","",VLOOKUP(B22,Data!$B$5:$F$439,5,FALSE)*D22)</f>
        <v>1896</v>
      </c>
      <c r="N22" s="804"/>
      <c r="O22" s="810"/>
      <c r="P22" s="811"/>
      <c r="Q22" s="812"/>
      <c r="R22" s="812"/>
      <c r="S22" s="811"/>
      <c r="T22" s="811"/>
      <c r="U22" s="811"/>
      <c r="V22" s="813">
        <f>IF(D22="","",VLOOKUP(B22,Data!$B$5:$J$439,9,FALSE)*D22)</f>
        <v>10.744</v>
      </c>
      <c r="W22" s="813">
        <f>IF(D22="","",VLOOKUP(B22,Data!$B$5:$J$439,9,FALSE)*D22)</f>
        <v>10.744</v>
      </c>
      <c r="X22" s="916"/>
      <c r="Y22" s="916"/>
      <c r="Z22" s="708"/>
      <c r="AA22" s="708"/>
      <c r="AB22" s="708"/>
      <c r="AC22" s="708"/>
      <c r="AD22" s="708"/>
      <c r="AE22" s="708"/>
      <c r="AF22" s="708"/>
      <c r="AG22" s="708"/>
      <c r="AH22" s="708"/>
      <c r="AI22" s="708"/>
    </row>
    <row r="23" spans="1:35" s="917" customFormat="1" ht="20" customHeight="1">
      <c r="A23" s="920">
        <v>5</v>
      </c>
      <c r="B23" s="878" t="s">
        <v>241</v>
      </c>
      <c r="C23" s="800" t="str">
        <f>IF(D23="","",VLOOKUP(B23,Data!$B$5:$L$439,2,FALSE))</f>
        <v>VFV5530</v>
      </c>
      <c r="D23" s="875">
        <v>6</v>
      </c>
      <c r="E23" s="947" t="str">
        <f>IF(D23="","",VLOOKUP(B23,Data!$B$5:$Q$439,16,FALSE))</f>
        <v>PC</v>
      </c>
      <c r="F23" s="957" t="s">
        <v>1051</v>
      </c>
      <c r="G23" s="803">
        <f>IF(D23="","",VLOOKUP(B23,Data!$B$5:$L$439,11,FALSE))</f>
        <v>2589.08</v>
      </c>
      <c r="H23" s="804">
        <f t="shared" si="0"/>
        <v>15534.48</v>
      </c>
      <c r="I23" s="805" t="str">
        <f>IF(D23="","",VLOOKUP(B23,Data!$B$5:$D$439,3,FALSE))</f>
        <v>C/T</v>
      </c>
      <c r="J23" s="806" t="str">
        <f>IF(D23="","",VLOOKUP(B23,Data!$B$5:$M$439,12,FALSE))</f>
        <v>Indonesia</v>
      </c>
      <c r="K23" s="807" t="s">
        <v>1154</v>
      </c>
      <c r="L23" s="808">
        <f>IF(D23="","",VLOOKUP(B23,Data!$B$5:$E$439,4,FALSE)*D23)</f>
        <v>1500</v>
      </c>
      <c r="M23" s="809">
        <f>IF(D23="","",VLOOKUP(B23,Data!$B$5:$F$439,5,FALSE)*D23)</f>
        <v>1422</v>
      </c>
      <c r="N23" s="804"/>
      <c r="O23" s="810"/>
      <c r="P23" s="811"/>
      <c r="Q23" s="812"/>
      <c r="R23" s="812"/>
      <c r="S23" s="811"/>
      <c r="T23" s="811"/>
      <c r="U23" s="811"/>
      <c r="V23" s="813">
        <f>IF(D23="","",VLOOKUP(B23,Data!$B$5:$J$439,9,FALSE)*D23)</f>
        <v>8.0579999999999998</v>
      </c>
      <c r="W23" s="813">
        <f>IF(D23="","",VLOOKUP(B23,Data!$B$5:$J$439,9,FALSE)*D23)</f>
        <v>8.0579999999999998</v>
      </c>
      <c r="X23" s="916"/>
      <c r="Y23" s="916"/>
      <c r="Z23" s="708"/>
      <c r="AA23" s="708"/>
      <c r="AB23" s="708"/>
      <c r="AC23" s="708"/>
      <c r="AD23" s="708"/>
      <c r="AE23" s="708"/>
      <c r="AF23" s="708"/>
      <c r="AG23" s="708"/>
      <c r="AH23" s="708"/>
      <c r="AI23" s="708"/>
    </row>
    <row r="24" spans="1:35" s="917" customFormat="1" ht="20" customHeight="1">
      <c r="A24" s="920"/>
      <c r="B24" s="906" t="s">
        <v>1163</v>
      </c>
      <c r="C24" s="800" t="str">
        <f>IF(D24="","",VLOOKUP(B24,Data!$B$5:$L$439,2,FALSE))</f>
        <v/>
      </c>
      <c r="D24" s="875"/>
      <c r="E24" s="947" t="str">
        <f>IF(D24="","",VLOOKUP(B24,Data!$B$5:$Q$439,16,FALSE))</f>
        <v/>
      </c>
      <c r="F24" s="924" t="s">
        <v>1011</v>
      </c>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20">
        <v>3</v>
      </c>
      <c r="B25" s="878" t="s">
        <v>749</v>
      </c>
      <c r="C25" s="800" t="str">
        <f>IF(D25="","",VLOOKUP(B25,Data!$B$5:$L$439,2,FALSE))</f>
        <v>VAR8160</v>
      </c>
      <c r="D25" s="875">
        <v>3</v>
      </c>
      <c r="E25" s="947" t="str">
        <f>IF(D25="","",VLOOKUP(B25,Data!$B$5:$Q$439,16,FALSE))</f>
        <v>PC</v>
      </c>
      <c r="F25" s="957"/>
      <c r="G25" s="803">
        <f>IF(D25="","",VLOOKUP(B25,Data!$B$5:$L$439,11,FALSE))</f>
        <v>2438.41</v>
      </c>
      <c r="H25" s="804">
        <f t="shared" si="0"/>
        <v>7315.23</v>
      </c>
      <c r="I25" s="805" t="str">
        <f>IF(D25="","",VLOOKUP(B25,Data!$B$5:$D$439,3,FALSE))</f>
        <v>C/T</v>
      </c>
      <c r="J25" s="806" t="str">
        <f>IF(D25="","",VLOOKUP(B25,Data!$B$5:$M$439,12,FALSE))</f>
        <v>Indonesia</v>
      </c>
      <c r="K25" s="807" t="s">
        <v>1154</v>
      </c>
      <c r="L25" s="808">
        <f>IF(D25="","",VLOOKUP(B25,Data!$B$5:$E$439,4,FALSE)*D25)</f>
        <v>762</v>
      </c>
      <c r="M25" s="809">
        <f>IF(D25="","",VLOOKUP(B25,Data!$B$5:$F$439,5,FALSE)*D25)</f>
        <v>687</v>
      </c>
      <c r="N25" s="804"/>
      <c r="O25" s="810"/>
      <c r="P25" s="811"/>
      <c r="Q25" s="812"/>
      <c r="R25" s="812"/>
      <c r="S25" s="811"/>
      <c r="T25" s="811"/>
      <c r="U25" s="811"/>
      <c r="V25" s="813">
        <f>IF(D25="","",VLOOKUP(B25,Data!$B$5:$J$439,9,FALSE)*D25)</f>
        <v>4.452</v>
      </c>
      <c r="W25" s="813">
        <f>IF(D25="","",VLOOKUP(B25,Data!$B$5:$J$439,9,FALSE)*D25)</f>
        <v>4.452</v>
      </c>
      <c r="X25" s="916"/>
      <c r="Y25" s="916"/>
      <c r="Z25" s="708"/>
      <c r="AA25" s="708"/>
      <c r="AB25" s="708"/>
      <c r="AC25" s="708"/>
      <c r="AD25" s="708"/>
      <c r="AE25" s="708"/>
      <c r="AF25" s="708"/>
      <c r="AG25" s="708"/>
      <c r="AH25" s="708"/>
      <c r="AI25" s="708"/>
    </row>
    <row r="26" spans="1:35" s="814" customFormat="1" ht="20" customHeight="1">
      <c r="A26" s="920"/>
      <c r="B26" s="906"/>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708"/>
      <c r="Y26" s="708"/>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24"/>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0" customHeight="1">
      <c r="A28" s="920"/>
      <c r="B28" s="906"/>
      <c r="C28" s="800" t="str">
        <f>IF(D28="","",VLOOKUP(B28,Data!$B$5:$L$439,2,FALSE))</f>
        <v/>
      </c>
      <c r="D28" s="875"/>
      <c r="E28" s="947" t="str">
        <f>IF(D28="","",VLOOKUP(B28,Data!$B$5:$Q$439,16,FALSE))</f>
        <v/>
      </c>
      <c r="F28" s="924"/>
      <c r="G28" s="803" t="str">
        <f>IF(D28="","",VLOOKUP(B28,Data!$B$5:$L$439,11,FALSE))</f>
        <v/>
      </c>
      <c r="H28" s="804" t="str">
        <f t="shared" ref="H28:H29" si="2">IF(D28&gt;0,D28*G28,"-")</f>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708"/>
      <c r="Y28" s="708"/>
      <c r="Z28" s="708"/>
      <c r="AA28" s="708"/>
      <c r="AB28" s="708"/>
      <c r="AC28" s="708"/>
      <c r="AD28" s="708"/>
      <c r="AE28" s="708"/>
      <c r="AF28" s="708"/>
      <c r="AG28" s="708"/>
      <c r="AH28" s="708"/>
      <c r="AI28" s="708"/>
    </row>
    <row r="29" spans="1:35" s="917" customFormat="1" ht="20" customHeight="1">
      <c r="A29" s="920"/>
      <c r="B29" s="878"/>
      <c r="C29" s="800" t="str">
        <f>IF(D29="","",VLOOKUP(B29,Data!$B$5:$L$439,2,FALSE))</f>
        <v/>
      </c>
      <c r="D29" s="875"/>
      <c r="E29" s="947" t="str">
        <f>IF(D29="","",VLOOKUP(B29,Data!$B$5:$Q$439,16,FALSE))</f>
        <v/>
      </c>
      <c r="F29" s="924"/>
      <c r="G29" s="803" t="str">
        <f>IF(D29="","",VLOOKUP(B29,Data!$B$5:$L$439,11,FALSE))</f>
        <v/>
      </c>
      <c r="H29" s="804" t="str">
        <f t="shared" si="2"/>
        <v>-</v>
      </c>
      <c r="I29" s="805" t="str">
        <f>IF(D29="","",VLOOKUP(B29,Data!$B$5:$D$439,3,FALSE))</f>
        <v/>
      </c>
      <c r="J29" s="806" t="str">
        <f>IF(D29="","",VLOOKUP(B29,Data!$B$5:$M$439,12,FALSE))</f>
        <v/>
      </c>
      <c r="K29" s="807"/>
      <c r="L29" s="808" t="str">
        <f>IF(D29="","",VLOOKUP(B29,Data!$B$5:$E$439,4,FALSE)*D29)</f>
        <v/>
      </c>
      <c r="M29" s="809" t="str">
        <f>IF(D29="","",VLOOKUP(B29,Data!$B$5:$F$439,5,FALSE)*D29)</f>
        <v/>
      </c>
      <c r="N29" s="804"/>
      <c r="O29" s="810"/>
      <c r="P29" s="811"/>
      <c r="Q29" s="812"/>
      <c r="R29" s="812"/>
      <c r="S29" s="811"/>
      <c r="T29" s="811"/>
      <c r="U29" s="811"/>
      <c r="V29" s="813" t="str">
        <f>IF(D29="","",VLOOKUP(B29,Data!$B$5:$J$439,9,FALSE)*D29)</f>
        <v/>
      </c>
      <c r="W29" s="813" t="str">
        <f>IF(D29="","",VLOOKUP(B29,Data!$B$5:$J$439,9,FALSE)*D29)</f>
        <v/>
      </c>
      <c r="X29" s="916"/>
      <c r="Y29" s="916"/>
      <c r="Z29" s="708"/>
      <c r="AA29" s="708"/>
      <c r="AB29" s="708"/>
      <c r="AC29" s="708"/>
      <c r="AD29" s="708"/>
      <c r="AE29" s="708"/>
      <c r="AF29" s="708"/>
      <c r="AG29" s="708"/>
      <c r="AH29" s="708"/>
      <c r="AI29" s="708"/>
    </row>
    <row r="30" spans="1:35" s="917" customFormat="1" ht="20" customHeight="1">
      <c r="A30" s="920"/>
      <c r="B30" s="878"/>
      <c r="C30" s="800" t="str">
        <f>IF(D30="","",VLOOKUP(B30,Data!$B$5:$L$439,2,FALSE))</f>
        <v/>
      </c>
      <c r="D30" s="875"/>
      <c r="E30" s="947" t="str">
        <f>IF(D30="","",VLOOKUP(B30,Data!$B$5:$Q$439,16,FALSE))</f>
        <v/>
      </c>
      <c r="F30" s="957"/>
      <c r="G30" s="803" t="str">
        <f>IF(D30="","",VLOOKUP(B30,Data!$B$5:$L$439,11,FALSE))</f>
        <v/>
      </c>
      <c r="H30" s="804" t="str">
        <f t="shared" si="0"/>
        <v>-</v>
      </c>
      <c r="I30" s="805" t="str">
        <f>IF(D30="","",VLOOKUP(B30,Data!$B$5:$D$439,3,FALSE))</f>
        <v/>
      </c>
      <c r="J30" s="806" t="str">
        <f>IF(D30="","",VLOOKUP(B30,Data!$B$5:$M$439,12,FALSE))</f>
        <v/>
      </c>
      <c r="K30" s="807"/>
      <c r="L30" s="808" t="str">
        <f>IF(D30="","",VLOOKUP(B30,Data!$B$5:$E$439,4,FALSE)*D30)</f>
        <v/>
      </c>
      <c r="M30" s="809" t="str">
        <f>IF(D30="","",VLOOKUP(B30,Data!$B$5:$F$439,5,FALSE)*D30)</f>
        <v/>
      </c>
      <c r="N30" s="804"/>
      <c r="O30" s="810"/>
      <c r="P30" s="811"/>
      <c r="Q30" s="812"/>
      <c r="R30" s="812"/>
      <c r="S30" s="811"/>
      <c r="T30" s="811"/>
      <c r="U30" s="811"/>
      <c r="V30" s="813" t="str">
        <f>IF(D30="","",VLOOKUP(B30,Data!$B$5:$J$439,9,FALSE)*D30)</f>
        <v/>
      </c>
      <c r="W30" s="813" t="str">
        <f>IF(D30="","",VLOOKUP(B30,Data!$B$5:$J$439,9,FALSE)*D30)</f>
        <v/>
      </c>
      <c r="X30" s="916"/>
      <c r="Y30" s="916"/>
      <c r="Z30" s="708"/>
      <c r="AA30" s="708"/>
      <c r="AB30" s="708"/>
      <c r="AC30" s="708"/>
      <c r="AD30" s="708"/>
      <c r="AE30" s="708"/>
      <c r="AF30" s="708"/>
      <c r="AG30" s="708"/>
      <c r="AH30" s="708"/>
      <c r="AI30" s="708"/>
    </row>
    <row r="31" spans="1:35" s="917" customFormat="1" ht="20" customHeight="1">
      <c r="A31" s="920"/>
      <c r="B31" s="878"/>
      <c r="C31" s="800" t="str">
        <f>IF(D31="","",VLOOKUP(B31,Data!$B$5:$L$439,2,FALSE))</f>
        <v/>
      </c>
      <c r="D31" s="875"/>
      <c r="E31" s="947" t="str">
        <f>IF(D31="","",VLOOKUP(B31,Data!$B$5:$Q$439,16,FALSE))</f>
        <v/>
      </c>
      <c r="F31" s="957"/>
      <c r="G31" s="803" t="str">
        <f>IF(D31="","",VLOOKUP(B31,Data!$B$5:$L$439,11,FALSE))</f>
        <v/>
      </c>
      <c r="H31" s="804" t="str">
        <f>IF(D31&gt;0,D31*G31,"-")</f>
        <v>-</v>
      </c>
      <c r="I31" s="805" t="str">
        <f>IF(D31="","",VLOOKUP(B31,Data!$B$5:$D$439,3,FALSE))</f>
        <v/>
      </c>
      <c r="J31" s="806" t="str">
        <f>IF(D31="","",VLOOKUP(B31,Data!$B$5:$M$439,12,FALSE))</f>
        <v/>
      </c>
      <c r="K31" s="807"/>
      <c r="L31" s="808" t="str">
        <f>IF(D31="","",VLOOKUP(B31,Data!$B$5:$E$439,4,FALSE)*D31)</f>
        <v/>
      </c>
      <c r="M31" s="809" t="str">
        <f>IF(D31="","",VLOOKUP(B31,Data!$B$5:$F$439,5,FALSE)*D31)</f>
        <v/>
      </c>
      <c r="N31" s="804"/>
      <c r="O31" s="810"/>
      <c r="P31" s="811"/>
      <c r="Q31" s="812"/>
      <c r="R31" s="812"/>
      <c r="S31" s="811"/>
      <c r="T31" s="811"/>
      <c r="U31" s="811"/>
      <c r="V31" s="813" t="str">
        <f>IF(D31="","",VLOOKUP(B31,Data!$B$5:$J$439,9,FALSE)*D31)</f>
        <v/>
      </c>
      <c r="W31" s="813" t="str">
        <f>IF(D31="","",VLOOKUP(B31,Data!$B$5:$J$439,9,FALSE)*D31)</f>
        <v/>
      </c>
      <c r="X31" s="916"/>
      <c r="Y31" s="916"/>
      <c r="Z31" s="916"/>
      <c r="AA31" s="916"/>
    </row>
    <row r="32" spans="1:35" s="814" customFormat="1" ht="23" customHeight="1">
      <c r="A32" s="920"/>
      <c r="B32" s="535"/>
      <c r="C32" s="809"/>
      <c r="D32" s="875"/>
      <c r="E32" s="946" t="str">
        <f>IF(D32="","",VLOOKUP(B32,Data!$B$5:$Q$439,16,FALSE))</f>
        <v/>
      </c>
      <c r="F32" s="889"/>
      <c r="G32" s="821"/>
      <c r="H32" s="821"/>
      <c r="I32" s="821"/>
      <c r="J32" s="820"/>
      <c r="K32" s="807"/>
      <c r="L32" s="821"/>
      <c r="M32" s="821"/>
      <c r="N32" s="821"/>
      <c r="O32" s="822"/>
      <c r="P32" s="823"/>
      <c r="Q32" s="824"/>
      <c r="R32" s="823"/>
      <c r="S32" s="823"/>
      <c r="T32" s="824"/>
      <c r="U32" s="825"/>
      <c r="V32" s="824"/>
      <c r="W32" s="826"/>
      <c r="Z32" s="708"/>
    </row>
    <row r="33" spans="1:26" s="814" customFormat="1" ht="22" customHeight="1">
      <c r="A33" s="920"/>
      <c r="B33" s="1083" t="s">
        <v>1183</v>
      </c>
      <c r="C33" s="1084"/>
      <c r="D33" s="827">
        <f>SUM(D18:D31)</f>
        <v>45</v>
      </c>
      <c r="E33" s="827"/>
      <c r="F33" s="895"/>
      <c r="G33" s="896"/>
      <c r="H33" s="829">
        <f>SUM(H18:H32)</f>
        <v>105036.57999999999</v>
      </c>
      <c r="I33" s="897"/>
      <c r="J33" s="897"/>
      <c r="K33" s="897"/>
      <c r="L33" s="829">
        <f>SUM(L18:L32)</f>
        <v>11598</v>
      </c>
      <c r="M33" s="829">
        <f>SUM(M18:M32)</f>
        <v>10646</v>
      </c>
      <c r="N33" s="896"/>
      <c r="O33" s="896"/>
      <c r="P33" s="896">
        <f>SUM(P16:P32)</f>
        <v>0</v>
      </c>
      <c r="Q33" s="896"/>
      <c r="R33" s="896"/>
      <c r="S33" s="896"/>
      <c r="T33" s="896"/>
      <c r="U33" s="896"/>
      <c r="V33" s="896"/>
      <c r="W33" s="830">
        <f>SUM(W18:W32)</f>
        <v>64.948000000000008</v>
      </c>
      <c r="Z33" s="708"/>
    </row>
    <row r="34" spans="1:26" ht="20" customHeight="1">
      <c r="A34" s="920"/>
      <c r="B34" s="1085"/>
      <c r="C34" s="1086"/>
      <c r="D34" s="831"/>
      <c r="E34" s="887"/>
      <c r="F34" s="754"/>
      <c r="G34" s="832" t="s">
        <v>534</v>
      </c>
      <c r="H34" s="758"/>
      <c r="I34" s="833"/>
      <c r="J34" s="833"/>
      <c r="K34" s="833"/>
      <c r="L34" s="834"/>
      <c r="M34" s="758"/>
      <c r="N34" s="756"/>
      <c r="O34" s="755"/>
      <c r="P34" s="755"/>
      <c r="Q34" s="755"/>
      <c r="R34" s="755"/>
      <c r="S34" s="755"/>
      <c r="T34" s="755"/>
      <c r="U34" s="756"/>
      <c r="V34" s="756"/>
      <c r="W34" s="760"/>
    </row>
    <row r="35" spans="1:26" ht="13">
      <c r="A35" s="721" t="s">
        <v>527</v>
      </c>
      <c r="B35" s="722"/>
      <c r="C35" s="835"/>
      <c r="D35" s="836" t="s">
        <v>82</v>
      </c>
      <c r="E35" s="836"/>
      <c r="F35" s="744"/>
      <c r="G35" s="725" t="s">
        <v>83</v>
      </c>
      <c r="H35" s="837"/>
      <c r="I35" s="772" t="s">
        <v>84</v>
      </c>
      <c r="J35" s="838"/>
      <c r="K35" s="743" t="s">
        <v>85</v>
      </c>
      <c r="L35" s="743"/>
      <c r="M35" s="1070" t="s">
        <v>86</v>
      </c>
      <c r="N35" s="1071"/>
      <c r="O35" s="1071"/>
      <c r="P35" s="1071"/>
      <c r="Q35" s="1071"/>
      <c r="R35" s="1071"/>
      <c r="S35" s="1071"/>
      <c r="T35" s="1071"/>
      <c r="U35" s="1071"/>
      <c r="V35" s="1071"/>
      <c r="W35" s="1072"/>
    </row>
    <row r="36" spans="1:26" ht="13">
      <c r="A36" s="731" t="s">
        <v>528</v>
      </c>
      <c r="C36" s="839"/>
      <c r="D36" s="709" t="s">
        <v>88</v>
      </c>
      <c r="G36" s="1073"/>
      <c r="H36" s="1074"/>
      <c r="I36" s="731" t="s">
        <v>89</v>
      </c>
      <c r="J36" s="840"/>
      <c r="K36" s="746" t="s">
        <v>90</v>
      </c>
      <c r="L36" s="746"/>
      <c r="M36" s="741"/>
      <c r="W36" s="747"/>
    </row>
    <row r="37" spans="1:26">
      <c r="A37" s="731" t="s">
        <v>529</v>
      </c>
      <c r="C37" s="732"/>
      <c r="G37" s="1073"/>
      <c r="H37" s="1074"/>
      <c r="I37" s="731"/>
      <c r="J37" s="840"/>
      <c r="K37" s="746" t="s">
        <v>94</v>
      </c>
      <c r="L37" s="746"/>
      <c r="M37" s="741"/>
      <c r="W37" s="747"/>
    </row>
    <row r="38" spans="1:26">
      <c r="A38" s="754"/>
      <c r="B38" s="755"/>
      <c r="C38" s="841"/>
      <c r="D38" s="709" t="s">
        <v>95</v>
      </c>
      <c r="G38" s="842"/>
      <c r="H38" s="843"/>
      <c r="I38" s="731" t="s">
        <v>96</v>
      </c>
      <c r="J38" s="840"/>
      <c r="K38" s="746"/>
      <c r="L38" s="746"/>
      <c r="M38" s="741"/>
      <c r="W38" s="747"/>
    </row>
    <row r="39" spans="1:26" ht="13">
      <c r="A39" s="721" t="s">
        <v>97</v>
      </c>
      <c r="B39" s="744"/>
      <c r="C39" s="723"/>
      <c r="D39" s="709" t="s">
        <v>98</v>
      </c>
      <c r="G39" s="844" t="s">
        <v>99</v>
      </c>
      <c r="H39" s="845"/>
      <c r="I39" s="731" t="s">
        <v>89</v>
      </c>
      <c r="J39" s="840"/>
      <c r="K39" s="746" t="s">
        <v>100</v>
      </c>
      <c r="L39" s="746"/>
      <c r="M39" s="741"/>
      <c r="W39" s="747"/>
    </row>
    <row r="40" spans="1:26" ht="13">
      <c r="A40" s="731" t="s">
        <v>552</v>
      </c>
      <c r="C40" s="732"/>
      <c r="D40" s="709" t="s">
        <v>101</v>
      </c>
      <c r="G40" s="846"/>
      <c r="H40" s="847"/>
      <c r="I40" s="731" t="s">
        <v>102</v>
      </c>
      <c r="J40" s="840"/>
      <c r="K40" s="746" t="s">
        <v>530</v>
      </c>
      <c r="L40" s="746"/>
      <c r="M40" s="1075" t="s">
        <v>104</v>
      </c>
      <c r="N40" s="1076"/>
      <c r="O40" s="1076"/>
      <c r="P40" s="1076"/>
      <c r="Q40" s="1076"/>
      <c r="R40" s="1076"/>
      <c r="S40" s="1076"/>
      <c r="T40" s="1076"/>
      <c r="U40" s="1076"/>
      <c r="V40" s="1076"/>
      <c r="W40" s="1077"/>
    </row>
    <row r="41" spans="1:26">
      <c r="A41" s="754"/>
      <c r="B41" s="755"/>
      <c r="C41" s="756"/>
      <c r="D41" s="848"/>
      <c r="E41" s="848"/>
      <c r="F41" s="755"/>
      <c r="G41" s="1046" t="s">
        <v>1178</v>
      </c>
      <c r="H41" s="1047"/>
      <c r="I41" s="1046" t="s">
        <v>1177</v>
      </c>
      <c r="J41" s="1047"/>
      <c r="K41" s="759" t="s">
        <v>105</v>
      </c>
      <c r="L41" s="759"/>
      <c r="M41" s="1062" t="s">
        <v>106</v>
      </c>
      <c r="N41" s="1063"/>
      <c r="O41" s="1063"/>
      <c r="P41" s="1063"/>
      <c r="Q41" s="1063"/>
      <c r="R41" s="1063"/>
      <c r="S41" s="1063"/>
      <c r="T41" s="1063"/>
      <c r="U41" s="1063"/>
      <c r="V41" s="1063"/>
      <c r="W41" s="1064"/>
    </row>
    <row r="47" spans="1:26" ht="23.25" customHeight="1">
      <c r="A47" s="849" t="s">
        <v>947</v>
      </c>
      <c r="B47" s="710"/>
      <c r="C47" s="849" t="s">
        <v>603</v>
      </c>
      <c r="D47" s="708"/>
      <c r="E47" s="708"/>
      <c r="G47" s="849" t="s">
        <v>941</v>
      </c>
      <c r="I47" s="849" t="s">
        <v>603</v>
      </c>
    </row>
    <row r="48" spans="1:26" ht="20">
      <c r="A48" s="849" t="s">
        <v>948</v>
      </c>
      <c r="B48" s="710"/>
      <c r="C48" s="849" t="s">
        <v>952</v>
      </c>
      <c r="D48" s="708"/>
      <c r="E48" s="708"/>
      <c r="G48" s="849" t="s">
        <v>942</v>
      </c>
      <c r="I48" s="849" t="s">
        <v>952</v>
      </c>
    </row>
    <row r="49" spans="1:9" ht="20">
      <c r="A49" s="849" t="s">
        <v>949</v>
      </c>
      <c r="B49" s="710"/>
      <c r="C49" s="849" t="s">
        <v>952</v>
      </c>
      <c r="D49" s="708"/>
      <c r="E49" s="708"/>
      <c r="G49" s="849" t="s">
        <v>943</v>
      </c>
      <c r="I49" s="849" t="s">
        <v>603</v>
      </c>
    </row>
    <row r="50" spans="1:9" ht="17.75" customHeight="1">
      <c r="A50" s="849" t="s">
        <v>950</v>
      </c>
      <c r="B50" s="710"/>
      <c r="C50" s="849" t="s">
        <v>603</v>
      </c>
      <c r="D50" s="708"/>
      <c r="E50" s="708"/>
      <c r="G50" s="849" t="s">
        <v>944</v>
      </c>
      <c r="I50" s="849" t="s">
        <v>603</v>
      </c>
    </row>
    <row r="51" spans="1:9" ht="17.75" customHeight="1">
      <c r="A51" s="849" t="s">
        <v>951</v>
      </c>
      <c r="B51" s="710"/>
      <c r="C51" s="849" t="s">
        <v>603</v>
      </c>
      <c r="D51" s="708"/>
      <c r="E51" s="708"/>
      <c r="G51" s="849" t="s">
        <v>946</v>
      </c>
      <c r="I51" s="849" t="s">
        <v>603</v>
      </c>
    </row>
    <row r="52" spans="1:9" ht="17.75" customHeight="1">
      <c r="G52" s="849" t="s">
        <v>945</v>
      </c>
      <c r="I52" s="849" t="s">
        <v>603</v>
      </c>
    </row>
    <row r="53" spans="1:9" ht="17.75" customHeight="1"/>
    <row r="54" spans="1:9" ht="17.75" customHeight="1"/>
    <row r="64" spans="1:9">
      <c r="B64" s="535"/>
    </row>
  </sheetData>
  <mergeCells count="10">
    <mergeCell ref="G41:H41"/>
    <mergeCell ref="I41:J41"/>
    <mergeCell ref="M41:W41"/>
    <mergeCell ref="R1:U1"/>
    <mergeCell ref="O2:R2"/>
    <mergeCell ref="B33:C34"/>
    <mergeCell ref="M35:W35"/>
    <mergeCell ref="G36:H36"/>
    <mergeCell ref="G37:H37"/>
    <mergeCell ref="M40:W40"/>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50C62-AE99-4703-A0A3-29CB742F552E}">
  <sheetPr>
    <pageSetUpPr fitToPage="1"/>
  </sheetPr>
  <dimension ref="A1:AI61"/>
  <sheetViews>
    <sheetView topLeftCell="A4" zoomScale="85" zoomScaleNormal="85" zoomScaleSheetLayoutView="115" workbookViewId="0">
      <selection activeCell="B21" sqref="B21"/>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80"/>
      <c r="J10" s="981"/>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814" customFormat="1" ht="20" customHeight="1">
      <c r="A18" s="920"/>
      <c r="B18" s="906" t="s">
        <v>1170</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B18" s="708"/>
      <c r="AC18" s="708"/>
      <c r="AD18" s="708"/>
      <c r="AE18" s="708"/>
      <c r="AF18" s="708"/>
      <c r="AG18" s="708"/>
      <c r="AH18" s="708"/>
      <c r="AI18" s="708"/>
    </row>
    <row r="19" spans="1:35" s="917" customFormat="1" ht="20" customHeight="1">
      <c r="A19" s="920">
        <v>1</v>
      </c>
      <c r="B19" s="878" t="s">
        <v>933</v>
      </c>
      <c r="C19" s="800" t="str">
        <f>IF(D19="","",VLOOKUP(B19,Data!$B$5:$L$439,2,FALSE))</f>
        <v>VEH3640</v>
      </c>
      <c r="D19" s="910">
        <v>3</v>
      </c>
      <c r="E19" s="947" t="str">
        <f>IF(D19="","",VLOOKUP(B19,Data!$B$5:$Q$439,16,FALSE))</f>
        <v>PC</v>
      </c>
      <c r="F19" s="924" t="s">
        <v>999</v>
      </c>
      <c r="G19" s="803">
        <f>IF(D19="","",VLOOKUP(B19,Data!$B$5:$L$439,11,FALSE))</f>
        <v>2539.81</v>
      </c>
      <c r="H19" s="804">
        <f t="shared" si="0"/>
        <v>7619.43</v>
      </c>
      <c r="I19" s="805" t="str">
        <f>IF(D19="","",VLOOKUP(B19,Data!$B$5:$D$439,3,FALSE))</f>
        <v>C/T</v>
      </c>
      <c r="J19" s="806" t="str">
        <f>IF(D19="","",VLOOKUP(B19,Data!$B$5:$M$439,12,FALSE))</f>
        <v>Indonesia</v>
      </c>
      <c r="K19" s="807" t="s">
        <v>1154</v>
      </c>
      <c r="L19" s="808">
        <f>IF(D19="","",VLOOKUP(B19,Data!$B$5:$E$439,4,FALSE)*D19)</f>
        <v>801</v>
      </c>
      <c r="M19" s="809">
        <f>IF(D19="","",VLOOKUP(B19,Data!$B$5:$F$439,5,FALSE)*D19)</f>
        <v>726</v>
      </c>
      <c r="N19" s="804"/>
      <c r="O19" s="810"/>
      <c r="P19" s="811"/>
      <c r="Q19" s="812"/>
      <c r="R19" s="812"/>
      <c r="S19" s="811"/>
      <c r="T19" s="811"/>
      <c r="U19" s="811"/>
      <c r="V19" s="813">
        <f>IF(D19="","",VLOOKUP(B19,Data!$B$5:$J$439,9,FALSE)*D19)</f>
        <v>4.4640000000000004</v>
      </c>
      <c r="W19" s="813">
        <f>IF(D19="","",VLOOKUP(B19,Data!$B$5:$J$439,9,FALSE)*D19)</f>
        <v>4.4640000000000004</v>
      </c>
      <c r="X19" s="916"/>
      <c r="Y19" s="916"/>
      <c r="Z19" s="708"/>
      <c r="AA19" s="708"/>
      <c r="AB19" s="708"/>
      <c r="AC19" s="708"/>
      <c r="AD19" s="708"/>
      <c r="AE19" s="708"/>
      <c r="AF19" s="708"/>
      <c r="AG19" s="708"/>
      <c r="AH19" s="708"/>
      <c r="AI19" s="708"/>
    </row>
    <row r="20" spans="1:35" s="917" customFormat="1" ht="20" customHeight="1">
      <c r="A20" s="920">
        <v>2</v>
      </c>
      <c r="B20" s="878" t="s">
        <v>932</v>
      </c>
      <c r="C20" s="800" t="str">
        <f>IF(D20="","",VLOOKUP(B20,Data!$B$5:$L$439,2,FALSE))</f>
        <v>VEH3630</v>
      </c>
      <c r="D20" s="910">
        <v>28</v>
      </c>
      <c r="E20" s="947" t="str">
        <f>IF(D20="","",VLOOKUP(B20,Data!$B$5:$Q$439,16,FALSE))</f>
        <v>PC</v>
      </c>
      <c r="F20" s="924"/>
      <c r="G20" s="803">
        <f>IF(D20="","",VLOOKUP(B20,Data!$B$5:$L$439,11,FALSE))</f>
        <v>2539.81</v>
      </c>
      <c r="H20" s="804">
        <f t="shared" si="0"/>
        <v>71114.679999999993</v>
      </c>
      <c r="I20" s="805" t="str">
        <f>IF(D20="","",VLOOKUP(B20,Data!$B$5:$D$439,3,FALSE))</f>
        <v>C/T</v>
      </c>
      <c r="J20" s="806" t="str">
        <f>IF(D20="","",VLOOKUP(B20,Data!$B$5:$M$439,12,FALSE))</f>
        <v>Indonesia</v>
      </c>
      <c r="K20" s="807" t="s">
        <v>1154</v>
      </c>
      <c r="L20" s="808">
        <f>IF(D20="","",VLOOKUP(B20,Data!$B$5:$E$439,4,FALSE)*D20)</f>
        <v>7476</v>
      </c>
      <c r="M20" s="809">
        <f>IF(D20="","",VLOOKUP(B20,Data!$B$5:$F$439,5,FALSE)*D20)</f>
        <v>6776</v>
      </c>
      <c r="N20" s="804"/>
      <c r="O20" s="810"/>
      <c r="P20" s="811"/>
      <c r="Q20" s="812"/>
      <c r="R20" s="812"/>
      <c r="S20" s="811"/>
      <c r="T20" s="811"/>
      <c r="U20" s="811"/>
      <c r="V20" s="813">
        <f>IF(D20="","",VLOOKUP(B20,Data!$B$5:$J$439,9,FALSE)*D20)</f>
        <v>41.664000000000001</v>
      </c>
      <c r="W20" s="813">
        <f>IF(D20="","",VLOOKUP(B20,Data!$B$5:$J$439,9,FALSE)*D20)</f>
        <v>41.664000000000001</v>
      </c>
      <c r="X20" s="916"/>
      <c r="Y20" s="916"/>
      <c r="Z20" s="708"/>
      <c r="AA20" s="708"/>
      <c r="AB20" s="708"/>
      <c r="AC20" s="708"/>
      <c r="AD20" s="708"/>
      <c r="AE20" s="708"/>
      <c r="AF20" s="708"/>
      <c r="AG20" s="708"/>
      <c r="AH20" s="708"/>
      <c r="AI20" s="708"/>
    </row>
    <row r="21" spans="1:35" s="917" customFormat="1" ht="20" customHeight="1">
      <c r="A21" s="920"/>
      <c r="B21" s="906" t="s">
        <v>1163</v>
      </c>
      <c r="C21" s="800" t="str">
        <f>IF(D21="","",VLOOKUP(B21,Data!$B$5:$L$439,2,FALSE))</f>
        <v/>
      </c>
      <c r="D21" s="910"/>
      <c r="E21" s="947" t="str">
        <f>IF(D21="","",VLOOKUP(B21,Data!$B$5:$Q$439,16,FALSE))</f>
        <v/>
      </c>
      <c r="F21" s="924" t="s">
        <v>1011</v>
      </c>
      <c r="G21" s="803" t="str">
        <f>IF(D21="","",VLOOKUP(B21,Data!$B$5:$L$439,11,FALSE))</f>
        <v/>
      </c>
      <c r="H21" s="804" t="str">
        <f t="shared" si="0"/>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708"/>
      <c r="AA21" s="708"/>
      <c r="AB21" s="708"/>
      <c r="AC21" s="708"/>
      <c r="AD21" s="708"/>
      <c r="AE21" s="708"/>
      <c r="AF21" s="708"/>
      <c r="AG21" s="708"/>
      <c r="AH21" s="708"/>
      <c r="AI21" s="708"/>
    </row>
    <row r="22" spans="1:35" s="917" customFormat="1" ht="20" customHeight="1">
      <c r="A22" s="920">
        <v>3</v>
      </c>
      <c r="B22" s="878" t="s">
        <v>389</v>
      </c>
      <c r="C22" s="800" t="str">
        <f>IF(D22="","",VLOOKUP(B22,Data!$B$5:$L$439,2,FALSE))</f>
        <v>VFV5570</v>
      </c>
      <c r="D22" s="910">
        <v>10</v>
      </c>
      <c r="E22" s="947" t="str">
        <f>IF(D22="","",VLOOKUP(B22,Data!$B$5:$Q$439,16,FALSE))</f>
        <v>PC</v>
      </c>
      <c r="F22" s="957"/>
      <c r="G22" s="803">
        <f>IF(D22="","",VLOOKUP(B22,Data!$B$5:$L$439,11,FALSE))</f>
        <v>4224.12</v>
      </c>
      <c r="H22" s="804">
        <f t="shared" si="0"/>
        <v>42241.2</v>
      </c>
      <c r="I22" s="805" t="str">
        <f>IF(D22="","",VLOOKUP(B22,Data!$B$5:$D$439,3,FALSE))</f>
        <v>C/T</v>
      </c>
      <c r="J22" s="806" t="str">
        <f>IF(D22="","",VLOOKUP(B22,Data!$B$5:$M$439,12,FALSE))</f>
        <v>Indonesia</v>
      </c>
      <c r="K22" s="807" t="s">
        <v>1154</v>
      </c>
      <c r="L22" s="808">
        <f>IF(D22="","",VLOOKUP(B22,Data!$B$5:$E$439,4,FALSE)*D22)</f>
        <v>2960</v>
      </c>
      <c r="M22" s="809">
        <f>IF(D22="","",VLOOKUP(B22,Data!$B$5:$F$439,5,FALSE)*D22)</f>
        <v>2600</v>
      </c>
      <c r="N22" s="804"/>
      <c r="O22" s="810"/>
      <c r="P22" s="811"/>
      <c r="Q22" s="812"/>
      <c r="R22" s="812"/>
      <c r="S22" s="811"/>
      <c r="T22" s="811"/>
      <c r="U22" s="811"/>
      <c r="V22" s="813">
        <f>IF(D22="","",VLOOKUP(B22,Data!$B$5:$J$439,9,FALSE)*D22)</f>
        <v>15.34</v>
      </c>
      <c r="W22" s="813">
        <f>IF(D22="","",VLOOKUP(B22,Data!$B$5:$J$439,9,FALSE)*D22)</f>
        <v>15.34</v>
      </c>
      <c r="X22" s="916"/>
      <c r="Y22" s="916"/>
      <c r="Z22" s="708"/>
      <c r="AA22" s="708"/>
      <c r="AB22" s="708"/>
      <c r="AC22" s="708"/>
      <c r="AD22" s="708"/>
      <c r="AE22" s="708"/>
      <c r="AF22" s="708"/>
      <c r="AG22" s="708"/>
      <c r="AH22" s="708"/>
      <c r="AI22" s="708"/>
    </row>
    <row r="23" spans="1:35" s="917" customFormat="1" ht="20" customHeight="1">
      <c r="A23" s="920">
        <v>4</v>
      </c>
      <c r="B23" s="878" t="s">
        <v>749</v>
      </c>
      <c r="C23" s="800" t="str">
        <f>IF(D23="","",VLOOKUP(B23,Data!$B$5:$L$439,2,FALSE))</f>
        <v>VAR8160</v>
      </c>
      <c r="D23" s="910">
        <v>20</v>
      </c>
      <c r="E23" s="947" t="str">
        <f>IF(D23="","",VLOOKUP(B23,Data!$B$5:$Q$439,16,FALSE))</f>
        <v>PC</v>
      </c>
      <c r="F23" s="957" t="s">
        <v>1057</v>
      </c>
      <c r="G23" s="803">
        <f>IF(D23="","",VLOOKUP(B23,Data!$B$5:$L$439,11,FALSE))</f>
        <v>2438.41</v>
      </c>
      <c r="H23" s="804">
        <f t="shared" si="0"/>
        <v>48768.2</v>
      </c>
      <c r="I23" s="805" t="str">
        <f>IF(D23="","",VLOOKUP(B23,Data!$B$5:$D$439,3,FALSE))</f>
        <v>C/T</v>
      </c>
      <c r="J23" s="806" t="str">
        <f>IF(D23="","",VLOOKUP(B23,Data!$B$5:$M$439,12,FALSE))</f>
        <v>Indonesia</v>
      </c>
      <c r="K23" s="807" t="s">
        <v>1154</v>
      </c>
      <c r="L23" s="808">
        <f>IF(D23="","",VLOOKUP(B23,Data!$B$5:$E$439,4,FALSE)*D23)</f>
        <v>5080</v>
      </c>
      <c r="M23" s="809">
        <f>IF(D23="","",VLOOKUP(B23,Data!$B$5:$F$439,5,FALSE)*D23)</f>
        <v>4580</v>
      </c>
      <c r="N23" s="804"/>
      <c r="O23" s="810"/>
      <c r="P23" s="811"/>
      <c r="Q23" s="812"/>
      <c r="R23" s="812"/>
      <c r="S23" s="811"/>
      <c r="T23" s="811"/>
      <c r="U23" s="811"/>
      <c r="V23" s="813">
        <f>IF(D23="","",VLOOKUP(B23,Data!$B$5:$J$439,9,FALSE)*D23)</f>
        <v>29.68</v>
      </c>
      <c r="W23" s="813">
        <f>IF(D23="","",VLOOKUP(B23,Data!$B$5:$J$439,9,FALSE)*D23)</f>
        <v>29.68</v>
      </c>
      <c r="X23" s="916"/>
      <c r="Y23" s="916"/>
      <c r="Z23" s="708"/>
      <c r="AA23" s="708"/>
      <c r="AB23" s="708"/>
      <c r="AC23" s="708"/>
      <c r="AD23" s="708"/>
      <c r="AE23" s="708"/>
      <c r="AF23" s="708"/>
      <c r="AG23" s="708"/>
      <c r="AH23" s="708"/>
      <c r="AI23" s="708"/>
    </row>
    <row r="24" spans="1:35" s="814" customFormat="1" ht="20" customHeight="1">
      <c r="A24" s="920">
        <v>5</v>
      </c>
      <c r="B24" s="878" t="s">
        <v>750</v>
      </c>
      <c r="C24" s="800" t="str">
        <f>IF(D24="","",VLOOKUP(B24,Data!$B$5:$L$439,2,FALSE))</f>
        <v>VAR8170</v>
      </c>
      <c r="D24" s="910">
        <v>19</v>
      </c>
      <c r="E24" s="947" t="str">
        <f>IF(D24="","",VLOOKUP(B24,Data!$B$5:$Q$439,16,FALSE))</f>
        <v>PC</v>
      </c>
      <c r="F24" s="924"/>
      <c r="G24" s="803">
        <f>IF(D24="","",VLOOKUP(B24,Data!$B$5:$L$439,11,FALSE))</f>
        <v>2438.41</v>
      </c>
      <c r="H24" s="804">
        <f t="shared" si="0"/>
        <v>46329.789999999994</v>
      </c>
      <c r="I24" s="805" t="str">
        <f>IF(D24="","",VLOOKUP(B24,Data!$B$5:$D$439,3,FALSE))</f>
        <v>C/T</v>
      </c>
      <c r="J24" s="806" t="str">
        <f>IF(D24="","",VLOOKUP(B24,Data!$B$5:$M$439,12,FALSE))</f>
        <v>Indonesia</v>
      </c>
      <c r="K24" s="807" t="s">
        <v>1154</v>
      </c>
      <c r="L24" s="808">
        <f>IF(D24="","",VLOOKUP(B24,Data!$B$5:$E$439,4,FALSE)*D24)</f>
        <v>4826</v>
      </c>
      <c r="M24" s="809">
        <f>IF(D24="","",VLOOKUP(B24,Data!$B$5:$F$439,5,FALSE)*D24)</f>
        <v>4351</v>
      </c>
      <c r="N24" s="804"/>
      <c r="O24" s="810"/>
      <c r="P24" s="811"/>
      <c r="Q24" s="812"/>
      <c r="R24" s="812"/>
      <c r="S24" s="811"/>
      <c r="T24" s="811"/>
      <c r="U24" s="811"/>
      <c r="V24" s="813">
        <f>IF(D24="","",VLOOKUP(B24,Data!$B$5:$J$439,9,FALSE)*D24)</f>
        <v>28.195999999999998</v>
      </c>
      <c r="W24" s="813">
        <f>IF(D24="","",VLOOKUP(B24,Data!$B$5:$J$439,9,FALSE)*D24)</f>
        <v>28.195999999999998</v>
      </c>
      <c r="X24" s="708"/>
      <c r="Y24" s="708"/>
      <c r="Z24" s="708"/>
      <c r="AA24" s="708"/>
      <c r="AB24" s="708"/>
      <c r="AC24" s="708"/>
      <c r="AD24" s="708"/>
      <c r="AE24" s="708"/>
      <c r="AF24" s="708"/>
      <c r="AG24" s="708"/>
      <c r="AH24" s="708"/>
      <c r="AI24" s="708"/>
    </row>
    <row r="25" spans="1:35" s="917" customFormat="1" ht="20" customHeight="1">
      <c r="A25" s="920"/>
      <c r="B25" s="878"/>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20"/>
      <c r="B26" s="878"/>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24"/>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917" customFormat="1" ht="20" customHeight="1">
      <c r="A28" s="920"/>
      <c r="B28" s="878"/>
      <c r="C28" s="800" t="str">
        <f>IF(D28="","",VLOOKUP(B28,Data!$B$5:$L$439,2,FALSE))</f>
        <v/>
      </c>
      <c r="D28" s="875"/>
      <c r="E28" s="947" t="str">
        <f>IF(D28="","",VLOOKUP(B28,Data!$B$5:$Q$439,16,FALSE))</f>
        <v/>
      </c>
      <c r="F28" s="957"/>
      <c r="G28" s="803" t="str">
        <f>IF(D28="","",VLOOKUP(B28,Data!$B$5:$L$439,11,FALSE))</f>
        <v/>
      </c>
      <c r="H28" s="804" t="str">
        <f>IF(D28&gt;0,D28*G28,"-")</f>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916"/>
      <c r="Y28" s="916"/>
      <c r="Z28" s="708"/>
      <c r="AA28" s="708"/>
      <c r="AB28" s="708"/>
      <c r="AC28" s="708"/>
      <c r="AD28" s="708"/>
      <c r="AE28" s="708"/>
      <c r="AF28" s="708"/>
      <c r="AG28" s="708"/>
      <c r="AH28" s="708"/>
      <c r="AI28" s="708"/>
    </row>
    <row r="29" spans="1:35" s="814" customFormat="1" ht="23" customHeight="1">
      <c r="A29" s="920"/>
      <c r="B29" s="535"/>
      <c r="C29" s="809"/>
      <c r="D29" s="875"/>
      <c r="E29" s="946" t="str">
        <f>IF(D29="","",VLOOKUP(B29,Data!$B$5:$Q$439,16,FALSE))</f>
        <v/>
      </c>
      <c r="F29" s="889"/>
      <c r="G29" s="821"/>
      <c r="H29" s="821"/>
      <c r="I29" s="821"/>
      <c r="J29" s="820"/>
      <c r="K29" s="807"/>
      <c r="L29" s="821"/>
      <c r="M29" s="821"/>
      <c r="N29" s="821"/>
      <c r="O29" s="822"/>
      <c r="P29" s="823"/>
      <c r="Q29" s="824"/>
      <c r="R29" s="823"/>
      <c r="S29" s="823"/>
      <c r="T29" s="824"/>
      <c r="U29" s="825"/>
      <c r="V29" s="824"/>
      <c r="W29" s="826"/>
      <c r="Z29" s="708"/>
      <c r="AA29" s="708"/>
      <c r="AB29" s="708"/>
      <c r="AC29" s="708"/>
      <c r="AD29" s="708"/>
      <c r="AE29" s="708"/>
      <c r="AF29" s="708"/>
      <c r="AG29" s="708"/>
      <c r="AH29" s="708"/>
      <c r="AI29" s="708"/>
    </row>
    <row r="30" spans="1:35" s="814" customFormat="1" ht="22" customHeight="1">
      <c r="A30" s="920"/>
      <c r="B30" s="1083" t="s">
        <v>1184</v>
      </c>
      <c r="C30" s="1084"/>
      <c r="D30" s="827">
        <f>SUM(D18:D28)</f>
        <v>80</v>
      </c>
      <c r="E30" s="827"/>
      <c r="F30" s="895"/>
      <c r="G30" s="896"/>
      <c r="H30" s="829">
        <f>SUM(H18:H29)</f>
        <v>216073.3</v>
      </c>
      <c r="I30" s="897"/>
      <c r="J30" s="897"/>
      <c r="K30" s="897"/>
      <c r="L30" s="829">
        <f>SUM(L18:L29)</f>
        <v>21143</v>
      </c>
      <c r="M30" s="829">
        <f>SUM(M18:M29)</f>
        <v>19033</v>
      </c>
      <c r="N30" s="896"/>
      <c r="O30" s="896"/>
      <c r="P30" s="896"/>
      <c r="Q30" s="896"/>
      <c r="R30" s="896"/>
      <c r="S30" s="896"/>
      <c r="T30" s="896"/>
      <c r="U30" s="896"/>
      <c r="V30" s="896"/>
      <c r="W30" s="830">
        <f>SUM(W18:W29)</f>
        <v>119.34399999999999</v>
      </c>
      <c r="Z30" s="708"/>
      <c r="AA30" s="708"/>
      <c r="AB30" s="708"/>
      <c r="AC30" s="708"/>
      <c r="AD30" s="708"/>
      <c r="AE30" s="708"/>
      <c r="AF30" s="708"/>
      <c r="AG30" s="708"/>
      <c r="AH30" s="708"/>
      <c r="AI30" s="708"/>
    </row>
    <row r="31" spans="1:35" ht="20" customHeight="1">
      <c r="A31" s="920"/>
      <c r="B31" s="1085"/>
      <c r="C31" s="1086"/>
      <c r="D31" s="831"/>
      <c r="E31" s="887"/>
      <c r="F31" s="754"/>
      <c r="G31" s="832" t="s">
        <v>534</v>
      </c>
      <c r="H31" s="758"/>
      <c r="I31" s="833"/>
      <c r="J31" s="833"/>
      <c r="K31" s="833"/>
      <c r="L31" s="834"/>
      <c r="M31" s="758"/>
      <c r="N31" s="756"/>
      <c r="O31" s="755"/>
      <c r="P31" s="755"/>
      <c r="Q31" s="755"/>
      <c r="R31" s="755"/>
      <c r="S31" s="755"/>
      <c r="T31" s="755"/>
      <c r="U31" s="756"/>
      <c r="V31" s="756"/>
      <c r="W31" s="760"/>
    </row>
    <row r="32" spans="1:35" ht="13">
      <c r="A32" s="721" t="s">
        <v>527</v>
      </c>
      <c r="B32" s="722"/>
      <c r="C32" s="835"/>
      <c r="D32" s="836" t="s">
        <v>82</v>
      </c>
      <c r="E32" s="836"/>
      <c r="F32" s="744"/>
      <c r="G32" s="725" t="s">
        <v>83</v>
      </c>
      <c r="H32" s="837"/>
      <c r="I32" s="772" t="s">
        <v>84</v>
      </c>
      <c r="J32" s="838"/>
      <c r="K32" s="743" t="s">
        <v>85</v>
      </c>
      <c r="L32" s="743"/>
      <c r="M32" s="1070" t="s">
        <v>86</v>
      </c>
      <c r="N32" s="1071"/>
      <c r="O32" s="1071"/>
      <c r="P32" s="1071"/>
      <c r="Q32" s="1071"/>
      <c r="R32" s="1071"/>
      <c r="S32" s="1071"/>
      <c r="T32" s="1071"/>
      <c r="U32" s="1071"/>
      <c r="V32" s="1071"/>
      <c r="W32" s="1072"/>
    </row>
    <row r="33" spans="1:23" ht="13">
      <c r="A33" s="731" t="s">
        <v>528</v>
      </c>
      <c r="C33" s="839"/>
      <c r="D33" s="709" t="s">
        <v>88</v>
      </c>
      <c r="G33" s="1073"/>
      <c r="H33" s="1074"/>
      <c r="I33" s="731" t="s">
        <v>89</v>
      </c>
      <c r="J33" s="840"/>
      <c r="K33" s="746" t="s">
        <v>90</v>
      </c>
      <c r="L33" s="746"/>
      <c r="M33" s="741"/>
      <c r="W33" s="747"/>
    </row>
    <row r="34" spans="1:23">
      <c r="A34" s="731" t="s">
        <v>529</v>
      </c>
      <c r="C34" s="732"/>
      <c r="G34" s="1073"/>
      <c r="H34" s="1074"/>
      <c r="I34" s="731"/>
      <c r="J34" s="840"/>
      <c r="K34" s="746" t="s">
        <v>94</v>
      </c>
      <c r="L34" s="746"/>
      <c r="M34" s="741"/>
      <c r="W34" s="747"/>
    </row>
    <row r="35" spans="1:23">
      <c r="A35" s="754"/>
      <c r="B35" s="755"/>
      <c r="C35" s="841"/>
      <c r="D35" s="709" t="s">
        <v>95</v>
      </c>
      <c r="G35" s="842"/>
      <c r="H35" s="843"/>
      <c r="I35" s="731" t="s">
        <v>96</v>
      </c>
      <c r="J35" s="840"/>
      <c r="K35" s="746"/>
      <c r="L35" s="746"/>
      <c r="M35" s="741"/>
      <c r="W35" s="747"/>
    </row>
    <row r="36" spans="1:23" ht="13">
      <c r="A36" s="721" t="s">
        <v>97</v>
      </c>
      <c r="B36" s="744"/>
      <c r="C36" s="723"/>
      <c r="D36" s="709" t="s">
        <v>98</v>
      </c>
      <c r="G36" s="844" t="s">
        <v>99</v>
      </c>
      <c r="H36" s="845"/>
      <c r="I36" s="731" t="s">
        <v>89</v>
      </c>
      <c r="J36" s="840"/>
      <c r="K36" s="746" t="s">
        <v>100</v>
      </c>
      <c r="L36" s="746"/>
      <c r="M36" s="741"/>
      <c r="W36" s="747"/>
    </row>
    <row r="37" spans="1:23" ht="13">
      <c r="A37" s="731" t="s">
        <v>552</v>
      </c>
      <c r="C37" s="732"/>
      <c r="D37" s="709" t="s">
        <v>101</v>
      </c>
      <c r="G37" s="846"/>
      <c r="H37" s="847"/>
      <c r="I37" s="731" t="s">
        <v>102</v>
      </c>
      <c r="J37" s="840"/>
      <c r="K37" s="746" t="s">
        <v>530</v>
      </c>
      <c r="L37" s="746"/>
      <c r="M37" s="1075" t="s">
        <v>104</v>
      </c>
      <c r="N37" s="1076"/>
      <c r="O37" s="1076"/>
      <c r="P37" s="1076"/>
      <c r="Q37" s="1076"/>
      <c r="R37" s="1076"/>
      <c r="S37" s="1076"/>
      <c r="T37" s="1076"/>
      <c r="U37" s="1076"/>
      <c r="V37" s="1076"/>
      <c r="W37" s="1077"/>
    </row>
    <row r="38" spans="1:23">
      <c r="A38" s="754"/>
      <c r="B38" s="755"/>
      <c r="C38" s="756"/>
      <c r="D38" s="848"/>
      <c r="E38" s="848"/>
      <c r="F38" s="755"/>
      <c r="G38" s="1046" t="s">
        <v>1178</v>
      </c>
      <c r="H38" s="1047"/>
      <c r="I38" s="1046" t="s">
        <v>1177</v>
      </c>
      <c r="J38" s="1047"/>
      <c r="K38" s="759" t="s">
        <v>105</v>
      </c>
      <c r="L38" s="759"/>
      <c r="M38" s="1062" t="s">
        <v>106</v>
      </c>
      <c r="N38" s="1063"/>
      <c r="O38" s="1063"/>
      <c r="P38" s="1063"/>
      <c r="Q38" s="1063"/>
      <c r="R38" s="1063"/>
      <c r="S38" s="1063"/>
      <c r="T38" s="1063"/>
      <c r="U38" s="1063"/>
      <c r="V38" s="1063"/>
      <c r="W38" s="1064"/>
    </row>
    <row r="44" spans="1:23" ht="23.25" customHeight="1">
      <c r="A44" s="849" t="s">
        <v>947</v>
      </c>
      <c r="B44" s="710"/>
      <c r="C44" s="849" t="s">
        <v>603</v>
      </c>
      <c r="D44" s="708"/>
      <c r="E44" s="708"/>
      <c r="G44" s="849" t="s">
        <v>941</v>
      </c>
      <c r="I44" s="849" t="s">
        <v>603</v>
      </c>
    </row>
    <row r="45" spans="1:23" ht="20">
      <c r="A45" s="849" t="s">
        <v>948</v>
      </c>
      <c r="B45" s="710"/>
      <c r="C45" s="849" t="s">
        <v>952</v>
      </c>
      <c r="D45" s="708"/>
      <c r="E45" s="708"/>
      <c r="G45" s="849" t="s">
        <v>942</v>
      </c>
      <c r="I45" s="849" t="s">
        <v>952</v>
      </c>
    </row>
    <row r="46" spans="1:23" ht="20">
      <c r="A46" s="849" t="s">
        <v>949</v>
      </c>
      <c r="B46" s="710"/>
      <c r="C46" s="849" t="s">
        <v>952</v>
      </c>
      <c r="D46" s="708"/>
      <c r="E46" s="708"/>
      <c r="G46" s="849" t="s">
        <v>943</v>
      </c>
      <c r="I46" s="849" t="s">
        <v>603</v>
      </c>
    </row>
    <row r="47" spans="1:23" ht="17.75" customHeight="1">
      <c r="A47" s="849" t="s">
        <v>950</v>
      </c>
      <c r="B47" s="710"/>
      <c r="C47" s="849" t="s">
        <v>603</v>
      </c>
      <c r="D47" s="708"/>
      <c r="E47" s="708"/>
      <c r="G47" s="849" t="s">
        <v>944</v>
      </c>
      <c r="I47" s="849" t="s">
        <v>603</v>
      </c>
    </row>
    <row r="48" spans="1:23" ht="17.75" customHeight="1">
      <c r="A48" s="849" t="s">
        <v>951</v>
      </c>
      <c r="B48" s="710"/>
      <c r="C48" s="849" t="s">
        <v>603</v>
      </c>
      <c r="D48" s="708"/>
      <c r="E48" s="708"/>
      <c r="G48" s="849" t="s">
        <v>946</v>
      </c>
      <c r="I48" s="849" t="s">
        <v>603</v>
      </c>
    </row>
    <row r="49" spans="2:9" ht="17.75" customHeight="1">
      <c r="G49" s="849" t="s">
        <v>945</v>
      </c>
      <c r="I49" s="849" t="s">
        <v>603</v>
      </c>
    </row>
    <row r="50" spans="2:9" ht="17.75" customHeight="1"/>
    <row r="51" spans="2:9" ht="17.75" customHeight="1"/>
    <row r="61" spans="2:9">
      <c r="B61" s="535"/>
    </row>
  </sheetData>
  <mergeCells count="10">
    <mergeCell ref="G38:H38"/>
    <mergeCell ref="I38:J38"/>
    <mergeCell ref="M38:W38"/>
    <mergeCell ref="R1:U1"/>
    <mergeCell ref="O2:R2"/>
    <mergeCell ref="B30:C31"/>
    <mergeCell ref="M32:W32"/>
    <mergeCell ref="G33:H33"/>
    <mergeCell ref="G34:H34"/>
    <mergeCell ref="M37:W37"/>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5021B-9197-459C-ADAD-CD16061FCE6F}">
  <sheetPr>
    <pageSetUpPr fitToPage="1"/>
  </sheetPr>
  <dimension ref="A1:AI60"/>
  <sheetViews>
    <sheetView topLeftCell="A10" zoomScale="85" zoomScaleNormal="85" zoomScaleSheetLayoutView="115" workbookViewId="0">
      <selection activeCell="Y13" sqref="Y13"/>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82"/>
      <c r="J10" s="983"/>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814" customFormat="1" ht="20" customHeight="1">
      <c r="A18" s="984"/>
      <c r="B18" s="876" t="s">
        <v>1153</v>
      </c>
      <c r="C18" s="800" t="str">
        <f>IF(D18="","",VLOOKUP(B18,Data!$B$5:$L$439,2,FALSE))</f>
        <v/>
      </c>
      <c r="D18" s="875"/>
      <c r="E18" s="947" t="str">
        <f>IF(D18="","",VLOOKUP(B18,Data!$B$5:$Q$439,16,FALSE))</f>
        <v/>
      </c>
      <c r="F18" s="924"/>
      <c r="G18" s="803" t="str">
        <f>IF(D18="","",VLOOKUP(B18,Data!$B$5:$L$439,11,FALSE))</f>
        <v/>
      </c>
      <c r="H18" s="804" t="str">
        <f t="shared" ref="H18:H26"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B18" s="708"/>
      <c r="AC18" s="708"/>
      <c r="AD18" s="708"/>
      <c r="AE18" s="708"/>
      <c r="AF18" s="708"/>
      <c r="AG18" s="708"/>
      <c r="AH18" s="708"/>
      <c r="AI18" s="708"/>
    </row>
    <row r="19" spans="1:35" s="917" customFormat="1" ht="20" customHeight="1">
      <c r="A19" s="984">
        <v>1</v>
      </c>
      <c r="B19" s="878" t="s">
        <v>660</v>
      </c>
      <c r="C19" s="800" t="str">
        <f>IF(D19="","",VLOOKUP(B19,Data!$B$5:$L$439,2,FALSE))</f>
        <v>VAN1280</v>
      </c>
      <c r="D19" s="910">
        <v>43</v>
      </c>
      <c r="E19" s="947" t="str">
        <f>IF(D19="","",VLOOKUP(B19,Data!$B$5:$Q$439,16,FALSE))</f>
        <v>PC</v>
      </c>
      <c r="F19" s="924" t="s">
        <v>999</v>
      </c>
      <c r="G19" s="803">
        <f>IF(D19="","",VLOOKUP(B19,Data!$B$5:$L$439,11,FALSE))</f>
        <v>2162.66</v>
      </c>
      <c r="H19" s="804">
        <f t="shared" si="0"/>
        <v>92994.37999999999</v>
      </c>
      <c r="I19" s="805" t="str">
        <f>IF(D19="","",VLOOKUP(B19,Data!$B$5:$D$439,3,FALSE))</f>
        <v>C/T</v>
      </c>
      <c r="J19" s="806" t="str">
        <f>IF(D19="","",VLOOKUP(B19,Data!$B$5:$M$439,12,FALSE))</f>
        <v>Indonesia</v>
      </c>
      <c r="K19" s="807" t="s">
        <v>1154</v>
      </c>
      <c r="L19" s="808">
        <f>IF(D19="","",VLOOKUP(B19,Data!$B$5:$E$439,4,FALSE)*D19)</f>
        <v>11266</v>
      </c>
      <c r="M19" s="809">
        <f>IF(D19="","",VLOOKUP(B19,Data!$B$5:$F$439,5,FALSE)*D19)</f>
        <v>10191</v>
      </c>
      <c r="N19" s="804"/>
      <c r="O19" s="810"/>
      <c r="P19" s="811"/>
      <c r="Q19" s="812"/>
      <c r="R19" s="812"/>
      <c r="S19" s="811"/>
      <c r="T19" s="811"/>
      <c r="U19" s="811"/>
      <c r="V19" s="813">
        <f>IF(D19="","",VLOOKUP(B19,Data!$B$5:$J$439,9,FALSE)*D19)</f>
        <v>63.984000000000002</v>
      </c>
      <c r="W19" s="813">
        <f>IF(D19="","",VLOOKUP(B19,Data!$B$5:$J$439,9,FALSE)*D19)</f>
        <v>63.984000000000002</v>
      </c>
      <c r="X19" s="916"/>
      <c r="Y19" s="916"/>
      <c r="Z19" s="708"/>
      <c r="AA19" s="708"/>
      <c r="AB19" s="708"/>
      <c r="AC19" s="708"/>
      <c r="AD19" s="708"/>
      <c r="AE19" s="708"/>
      <c r="AF19" s="708"/>
      <c r="AG19" s="708"/>
      <c r="AH19" s="708"/>
      <c r="AI19" s="708"/>
    </row>
    <row r="20" spans="1:35" s="917" customFormat="1" ht="20" customHeight="1">
      <c r="A20" s="984">
        <v>2</v>
      </c>
      <c r="B20" s="878" t="s">
        <v>661</v>
      </c>
      <c r="C20" s="800" t="str">
        <f>IF(D20="","",VLOOKUP(B20,Data!$B$5:$L$439,2,FALSE))</f>
        <v>VAN1290</v>
      </c>
      <c r="D20" s="910">
        <v>11</v>
      </c>
      <c r="E20" s="947" t="str">
        <f>IF(D20="","",VLOOKUP(B20,Data!$B$5:$Q$439,16,FALSE))</f>
        <v>PC</v>
      </c>
      <c r="F20" s="924"/>
      <c r="G20" s="803">
        <f>IF(D20="","",VLOOKUP(B20,Data!$B$5:$L$439,11,FALSE))</f>
        <v>2162.66</v>
      </c>
      <c r="H20" s="804">
        <f t="shared" si="0"/>
        <v>23789.26</v>
      </c>
      <c r="I20" s="805" t="str">
        <f>IF(D20="","",VLOOKUP(B20,Data!$B$5:$D$439,3,FALSE))</f>
        <v>C/T</v>
      </c>
      <c r="J20" s="806" t="str">
        <f>IF(D20="","",VLOOKUP(B20,Data!$B$5:$M$439,12,FALSE))</f>
        <v>Indonesia</v>
      </c>
      <c r="K20" s="807" t="s">
        <v>1154</v>
      </c>
      <c r="L20" s="808">
        <f>IF(D20="","",VLOOKUP(B20,Data!$B$5:$E$439,4,FALSE)*D20)</f>
        <v>2882</v>
      </c>
      <c r="M20" s="809">
        <f>IF(D20="","",VLOOKUP(B20,Data!$B$5:$F$439,5,FALSE)*D20)</f>
        <v>2607</v>
      </c>
      <c r="N20" s="804"/>
      <c r="O20" s="810"/>
      <c r="P20" s="811"/>
      <c r="Q20" s="812"/>
      <c r="R20" s="812"/>
      <c r="S20" s="811"/>
      <c r="T20" s="811"/>
      <c r="U20" s="811"/>
      <c r="V20" s="813">
        <f>IF(D20="","",VLOOKUP(B20,Data!$B$5:$J$439,9,FALSE)*D20)</f>
        <v>16.367999999999999</v>
      </c>
      <c r="W20" s="813">
        <f>IF(D20="","",VLOOKUP(B20,Data!$B$5:$J$439,9,FALSE)*D20)</f>
        <v>16.367999999999999</v>
      </c>
      <c r="X20" s="916"/>
      <c r="Y20" s="916"/>
      <c r="Z20" s="708"/>
      <c r="AA20" s="708"/>
      <c r="AB20" s="708"/>
      <c r="AC20" s="708"/>
      <c r="AD20" s="708"/>
      <c r="AE20" s="708"/>
      <c r="AF20" s="708"/>
      <c r="AG20" s="708"/>
      <c r="AH20" s="708"/>
      <c r="AI20" s="708"/>
    </row>
    <row r="21" spans="1:35" s="917" customFormat="1" ht="20" customHeight="1">
      <c r="A21" s="984">
        <v>3</v>
      </c>
      <c r="B21" s="878" t="s">
        <v>747</v>
      </c>
      <c r="C21" s="800" t="str">
        <f>IF(D21="","",VLOOKUP(B21,Data!$B$5:$L$439,2,FALSE))</f>
        <v>VAR8140</v>
      </c>
      <c r="D21" s="910">
        <v>6</v>
      </c>
      <c r="E21" s="947" t="str">
        <f>IF(D21="","",VLOOKUP(B21,Data!$B$5:$Q$439,16,FALSE))</f>
        <v>PC</v>
      </c>
      <c r="F21" s="924" t="s">
        <v>1011</v>
      </c>
      <c r="G21" s="803">
        <f>IF(D21="","",VLOOKUP(B21,Data!$B$5:$L$439,11,FALSE))</f>
        <v>2209.64</v>
      </c>
      <c r="H21" s="804">
        <f t="shared" si="0"/>
        <v>13257.84</v>
      </c>
      <c r="I21" s="805" t="str">
        <f>IF(D21="","",VLOOKUP(B21,Data!$B$5:$D$439,3,FALSE))</f>
        <v>C/T</v>
      </c>
      <c r="J21" s="806" t="str">
        <f>IF(D21="","",VLOOKUP(B21,Data!$B$5:$M$439,12,FALSE))</f>
        <v>Indonesia</v>
      </c>
      <c r="K21" s="807" t="s">
        <v>1154</v>
      </c>
      <c r="L21" s="808">
        <f>IF(D21="","",VLOOKUP(B21,Data!$B$5:$E$439,4,FALSE)*D21)</f>
        <v>1428</v>
      </c>
      <c r="M21" s="809">
        <f>IF(D21="","",VLOOKUP(B21,Data!$B$5:$F$439,5,FALSE)*D21)</f>
        <v>1296</v>
      </c>
      <c r="N21" s="804"/>
      <c r="O21" s="810"/>
      <c r="P21" s="811"/>
      <c r="Q21" s="812"/>
      <c r="R21" s="812"/>
      <c r="S21" s="811"/>
      <c r="T21" s="811"/>
      <c r="U21" s="811"/>
      <c r="V21" s="813">
        <f>IF(D21="","",VLOOKUP(B21,Data!$B$5:$J$439,9,FALSE)*D21)</f>
        <v>7.8840000000000003</v>
      </c>
      <c r="W21" s="813">
        <f>IF(D21="","",VLOOKUP(B21,Data!$B$5:$J$439,9,FALSE)*D21)</f>
        <v>7.8840000000000003</v>
      </c>
      <c r="X21" s="916"/>
      <c r="Y21" s="916"/>
      <c r="Z21" s="708"/>
      <c r="AA21" s="708"/>
      <c r="AB21" s="708"/>
      <c r="AC21" s="708"/>
      <c r="AD21" s="708"/>
      <c r="AE21" s="708"/>
      <c r="AF21" s="708"/>
      <c r="AG21" s="708"/>
      <c r="AH21" s="708"/>
      <c r="AI21" s="708"/>
    </row>
    <row r="22" spans="1:35" s="917" customFormat="1" ht="20" customHeight="1">
      <c r="A22" s="984">
        <v>4</v>
      </c>
      <c r="B22" s="878" t="s">
        <v>240</v>
      </c>
      <c r="C22" s="800" t="str">
        <f>IF(D22="","",VLOOKUP(B22,Data!$B$5:$L$439,2,FALSE))</f>
        <v>VFV5520</v>
      </c>
      <c r="D22" s="910">
        <v>20</v>
      </c>
      <c r="E22" s="947" t="str">
        <f>IF(D22="","",VLOOKUP(B22,Data!$B$5:$Q$439,16,FALSE))</f>
        <v>PC</v>
      </c>
      <c r="F22" s="957"/>
      <c r="G22" s="803">
        <f>IF(D22="","",VLOOKUP(B22,Data!$B$5:$L$439,11,FALSE))</f>
        <v>2589.08</v>
      </c>
      <c r="H22" s="804">
        <f t="shared" si="0"/>
        <v>51781.599999999999</v>
      </c>
      <c r="I22" s="805" t="str">
        <f>IF(D22="","",VLOOKUP(B22,Data!$B$5:$D$439,3,FALSE))</f>
        <v>C/T</v>
      </c>
      <c r="J22" s="806" t="str">
        <f>IF(D22="","",VLOOKUP(B22,Data!$B$5:$M$439,12,FALSE))</f>
        <v>Indonesia</v>
      </c>
      <c r="K22" s="807" t="s">
        <v>1154</v>
      </c>
      <c r="L22" s="808">
        <f>IF(D22="","",VLOOKUP(B22,Data!$B$5:$E$439,4,FALSE)*D22)</f>
        <v>5000</v>
      </c>
      <c r="M22" s="809">
        <f>IF(D22="","",VLOOKUP(B22,Data!$B$5:$F$439,5,FALSE)*D22)</f>
        <v>4740</v>
      </c>
      <c r="N22" s="804"/>
      <c r="O22" s="810"/>
      <c r="P22" s="811"/>
      <c r="Q22" s="812"/>
      <c r="R22" s="812"/>
      <c r="S22" s="811"/>
      <c r="T22" s="811"/>
      <c r="U22" s="811"/>
      <c r="V22" s="813">
        <f>IF(D22="","",VLOOKUP(B22,Data!$B$5:$J$439,9,FALSE)*D22)</f>
        <v>26.86</v>
      </c>
      <c r="W22" s="813">
        <f>IF(D22="","",VLOOKUP(B22,Data!$B$5:$J$439,9,FALSE)*D22)</f>
        <v>26.86</v>
      </c>
      <c r="X22" s="916"/>
      <c r="Y22" s="916"/>
      <c r="Z22" s="708"/>
      <c r="AA22" s="708"/>
      <c r="AB22" s="708"/>
      <c r="AC22" s="708"/>
      <c r="AD22" s="708"/>
      <c r="AE22" s="708"/>
      <c r="AF22" s="708"/>
      <c r="AG22" s="708"/>
      <c r="AH22" s="708"/>
      <c r="AI22" s="708"/>
    </row>
    <row r="23" spans="1:35" s="917" customFormat="1" ht="20" customHeight="1">
      <c r="A23" s="984">
        <v>5</v>
      </c>
      <c r="B23" s="878" t="s">
        <v>241</v>
      </c>
      <c r="C23" s="800" t="str">
        <f>IF(D23="","",VLOOKUP(B23,Data!$B$5:$L$439,2,FALSE))</f>
        <v>VFV5530</v>
      </c>
      <c r="D23" s="910">
        <v>10</v>
      </c>
      <c r="E23" s="947" t="str">
        <f>IF(D23="","",VLOOKUP(B23,Data!$B$5:$Q$439,16,FALSE))</f>
        <v>PC</v>
      </c>
      <c r="F23" s="957" t="s">
        <v>1057</v>
      </c>
      <c r="G23" s="803">
        <f>IF(D23="","",VLOOKUP(B23,Data!$B$5:$L$439,11,FALSE))</f>
        <v>2589.08</v>
      </c>
      <c r="H23" s="804">
        <f t="shared" si="0"/>
        <v>25890.799999999999</v>
      </c>
      <c r="I23" s="805" t="str">
        <f>IF(D23="","",VLOOKUP(B23,Data!$B$5:$D$439,3,FALSE))</f>
        <v>C/T</v>
      </c>
      <c r="J23" s="806" t="str">
        <f>IF(D23="","",VLOOKUP(B23,Data!$B$5:$M$439,12,FALSE))</f>
        <v>Indonesia</v>
      </c>
      <c r="K23" s="807" t="s">
        <v>1154</v>
      </c>
      <c r="L23" s="808">
        <f>IF(D23="","",VLOOKUP(B23,Data!$B$5:$E$439,4,FALSE)*D23)</f>
        <v>2500</v>
      </c>
      <c r="M23" s="809">
        <f>IF(D23="","",VLOOKUP(B23,Data!$B$5:$F$439,5,FALSE)*D23)</f>
        <v>2370</v>
      </c>
      <c r="N23" s="804"/>
      <c r="O23" s="810"/>
      <c r="P23" s="811"/>
      <c r="Q23" s="812"/>
      <c r="R23" s="812"/>
      <c r="S23" s="811"/>
      <c r="T23" s="811"/>
      <c r="U23" s="811"/>
      <c r="V23" s="813">
        <f>IF(D23="","",VLOOKUP(B23,Data!$B$5:$J$439,9,FALSE)*D23)</f>
        <v>13.43</v>
      </c>
      <c r="W23" s="813">
        <f>IF(D23="","",VLOOKUP(B23,Data!$B$5:$J$439,9,FALSE)*D23)</f>
        <v>13.43</v>
      </c>
      <c r="X23" s="916"/>
      <c r="Y23" s="916"/>
      <c r="Z23" s="708"/>
      <c r="AA23" s="708"/>
      <c r="AB23" s="708"/>
      <c r="AC23" s="708"/>
      <c r="AD23" s="708"/>
      <c r="AE23" s="708"/>
      <c r="AF23" s="708"/>
      <c r="AG23" s="708"/>
      <c r="AH23" s="708"/>
      <c r="AI23" s="708"/>
    </row>
    <row r="24" spans="1:35" s="917" customFormat="1" ht="20" customHeight="1">
      <c r="A24" s="920"/>
      <c r="B24" s="878"/>
      <c r="C24" s="800" t="str">
        <f>IF(D24="","",VLOOKUP(B24,Data!$B$5:$L$439,2,FALSE))</f>
        <v/>
      </c>
      <c r="D24" s="875"/>
      <c r="E24" s="947" t="str">
        <f>IF(D24="","",VLOOKUP(B24,Data!$B$5:$Q$439,16,FALSE))</f>
        <v/>
      </c>
      <c r="F24" s="924"/>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20"/>
      <c r="B25" s="878"/>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20"/>
      <c r="B26" s="878"/>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IF(D27&gt;0,D27*G27,"-")</f>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t="s">
        <v>1188</v>
      </c>
      <c r="C29" s="1088"/>
      <c r="D29" s="827">
        <f>SUM(D18:D27)</f>
        <v>90</v>
      </c>
      <c r="E29" s="827"/>
      <c r="F29" s="895"/>
      <c r="G29" s="896"/>
      <c r="H29" s="829">
        <f>SUM(H18:H28)</f>
        <v>207713.87999999998</v>
      </c>
      <c r="I29" s="897"/>
      <c r="J29" s="897"/>
      <c r="K29" s="897"/>
      <c r="L29" s="829">
        <f>SUM(L18:L28)</f>
        <v>23076</v>
      </c>
      <c r="M29" s="829">
        <f>SUM(M18:M28)</f>
        <v>21204</v>
      </c>
      <c r="N29" s="896"/>
      <c r="O29" s="896"/>
      <c r="P29" s="896"/>
      <c r="Q29" s="896"/>
      <c r="R29" s="896"/>
      <c r="S29" s="896"/>
      <c r="T29" s="896"/>
      <c r="U29" s="896"/>
      <c r="V29" s="896"/>
      <c r="W29" s="830">
        <f>SUM(W18:W28)</f>
        <v>128.52600000000001</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1185</v>
      </c>
      <c r="H37" s="1047"/>
      <c r="I37" s="1046" t="s">
        <v>1186</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G37:H37"/>
    <mergeCell ref="I37:J37"/>
    <mergeCell ref="M37:W37"/>
    <mergeCell ref="R1:U1"/>
    <mergeCell ref="O2:R2"/>
    <mergeCell ref="B29:C30"/>
    <mergeCell ref="M31:W31"/>
    <mergeCell ref="G32:H32"/>
    <mergeCell ref="G33:H33"/>
    <mergeCell ref="M36:W36"/>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10F15-D164-4AD2-9AFD-C85F0A24CDFD}">
  <sheetPr>
    <pageSetUpPr fitToPage="1"/>
  </sheetPr>
  <dimension ref="A1:AI60"/>
  <sheetViews>
    <sheetView topLeftCell="A7" zoomScale="85" zoomScaleNormal="85" zoomScaleSheetLayoutView="115" workbookViewId="0">
      <selection activeCell="L36" sqref="L36"/>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82"/>
      <c r="J10" s="983"/>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814" customFormat="1" ht="20" customHeight="1">
      <c r="A18" s="984"/>
      <c r="B18" s="876" t="s">
        <v>1153</v>
      </c>
      <c r="C18" s="800" t="str">
        <f>IF(D18="","",VLOOKUP(B18,Data!$B$5:$L$439,2,FALSE))</f>
        <v/>
      </c>
      <c r="D18" s="875"/>
      <c r="E18" s="947" t="str">
        <f>IF(D18="","",VLOOKUP(B18,Data!$B$5:$Q$439,16,FALSE))</f>
        <v/>
      </c>
      <c r="F18" s="924"/>
      <c r="G18" s="803" t="str">
        <f>IF(D18="","",VLOOKUP(B18,Data!$B$5:$L$439,11,FALSE))</f>
        <v/>
      </c>
      <c r="H18" s="804" t="str">
        <f t="shared" ref="H18:H26"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B18" s="708"/>
      <c r="AC18" s="708"/>
      <c r="AD18" s="708"/>
      <c r="AE18" s="708"/>
      <c r="AF18" s="708"/>
      <c r="AG18" s="708"/>
      <c r="AH18" s="708"/>
      <c r="AI18" s="708"/>
    </row>
    <row r="19" spans="1:35" s="917" customFormat="1" ht="20" customHeight="1">
      <c r="A19" s="984"/>
      <c r="B19" s="878" t="s">
        <v>661</v>
      </c>
      <c r="C19" s="800" t="str">
        <f>IF(D19="","",VLOOKUP(B19,Data!$B$5:$L$439,2,FALSE))</f>
        <v>VAN1290</v>
      </c>
      <c r="D19" s="910">
        <v>45</v>
      </c>
      <c r="E19" s="947" t="str">
        <f>IF(D19="","",VLOOKUP(B19,Data!$B$5:$Q$439,16,FALSE))</f>
        <v>PC</v>
      </c>
      <c r="F19" s="924" t="s">
        <v>999</v>
      </c>
      <c r="G19" s="803">
        <f>IF(D19="","",VLOOKUP(B19,Data!$B$5:$L$439,11,FALSE))</f>
        <v>2162.66</v>
      </c>
      <c r="H19" s="804">
        <f t="shared" si="0"/>
        <v>97319.7</v>
      </c>
      <c r="I19" s="805" t="str">
        <f>IF(D19="","",VLOOKUP(B19,Data!$B$5:$D$439,3,FALSE))</f>
        <v>C/T</v>
      </c>
      <c r="J19" s="806" t="str">
        <f>IF(D19="","",VLOOKUP(B19,Data!$B$5:$M$439,12,FALSE))</f>
        <v>Indonesia</v>
      </c>
      <c r="K19" s="807" t="s">
        <v>1154</v>
      </c>
      <c r="L19" s="808">
        <f>IF(D19="","",VLOOKUP(B19,Data!$B$5:$E$439,4,FALSE)*D19)</f>
        <v>11790</v>
      </c>
      <c r="M19" s="809">
        <f>IF(D19="","",VLOOKUP(B19,Data!$B$5:$F$439,5,FALSE)*D19)</f>
        <v>10665</v>
      </c>
      <c r="N19" s="804"/>
      <c r="O19" s="810"/>
      <c r="P19" s="811"/>
      <c r="Q19" s="812"/>
      <c r="R19" s="812"/>
      <c r="S19" s="811"/>
      <c r="T19" s="811"/>
      <c r="U19" s="811"/>
      <c r="V19" s="813">
        <f>IF(D19="","",VLOOKUP(B19,Data!$B$5:$J$439,9,FALSE)*D19)</f>
        <v>66.959999999999994</v>
      </c>
      <c r="W19" s="813">
        <f>IF(D19="","",VLOOKUP(B19,Data!$B$5:$J$439,9,FALSE)*D19)</f>
        <v>66.959999999999994</v>
      </c>
      <c r="X19" s="916"/>
      <c r="Y19" s="916"/>
      <c r="Z19" s="708"/>
      <c r="AA19" s="708"/>
      <c r="AB19" s="708"/>
      <c r="AC19" s="708"/>
      <c r="AD19" s="708"/>
      <c r="AE19" s="708"/>
      <c r="AF19" s="708"/>
      <c r="AG19" s="708"/>
      <c r="AH19" s="708"/>
      <c r="AI19" s="708"/>
    </row>
    <row r="20" spans="1:35" s="917" customFormat="1" ht="20" customHeight="1">
      <c r="A20" s="984"/>
      <c r="B20" s="878"/>
      <c r="C20" s="800" t="str">
        <f>IF(D20="","",VLOOKUP(B20,Data!$B$5:$L$439,2,FALSE))</f>
        <v/>
      </c>
      <c r="D20" s="910"/>
      <c r="E20" s="947" t="str">
        <f>IF(D20="","",VLOOKUP(B20,Data!$B$5:$Q$439,16,FALSE))</f>
        <v/>
      </c>
      <c r="F20" s="924"/>
      <c r="G20" s="803" t="str">
        <f>IF(D20="","",VLOOKUP(B20,Data!$B$5:$L$439,11,FALSE))</f>
        <v/>
      </c>
      <c r="H20" s="804" t="str">
        <f t="shared" si="0"/>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916"/>
      <c r="Y20" s="916"/>
      <c r="Z20" s="708"/>
      <c r="AA20" s="708"/>
      <c r="AB20" s="708"/>
      <c r="AC20" s="708"/>
      <c r="AD20" s="708"/>
      <c r="AE20" s="708"/>
      <c r="AF20" s="708"/>
      <c r="AG20" s="708"/>
      <c r="AH20" s="708"/>
      <c r="AI20" s="708"/>
    </row>
    <row r="21" spans="1:35" s="917" customFormat="1" ht="20" customHeight="1">
      <c r="A21" s="984"/>
      <c r="B21" s="878"/>
      <c r="C21" s="800" t="str">
        <f>IF(D21="","",VLOOKUP(B21,Data!$B$5:$L$439,2,FALSE))</f>
        <v/>
      </c>
      <c r="D21" s="910"/>
      <c r="E21" s="947" t="str">
        <f>IF(D21="","",VLOOKUP(B21,Data!$B$5:$Q$439,16,FALSE))</f>
        <v/>
      </c>
      <c r="F21" s="924" t="s">
        <v>1011</v>
      </c>
      <c r="G21" s="803" t="str">
        <f>IF(D21="","",VLOOKUP(B21,Data!$B$5:$L$439,11,FALSE))</f>
        <v/>
      </c>
      <c r="H21" s="804" t="str">
        <f t="shared" si="0"/>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708"/>
      <c r="AA21" s="708"/>
      <c r="AB21" s="708"/>
      <c r="AC21" s="708"/>
      <c r="AD21" s="708"/>
      <c r="AE21" s="708"/>
      <c r="AF21" s="708"/>
      <c r="AG21" s="708"/>
      <c r="AH21" s="708"/>
      <c r="AI21" s="708"/>
    </row>
    <row r="22" spans="1:35" s="917" customFormat="1" ht="20" customHeight="1">
      <c r="A22" s="984"/>
      <c r="B22" s="878"/>
      <c r="C22" s="800" t="str">
        <f>IF(D22="","",VLOOKUP(B22,Data!$B$5:$L$439,2,FALSE))</f>
        <v/>
      </c>
      <c r="D22" s="910"/>
      <c r="E22" s="947" t="str">
        <f>IF(D22="","",VLOOKUP(B22,Data!$B$5:$Q$439,16,FALSE))</f>
        <v/>
      </c>
      <c r="F22" s="957"/>
      <c r="G22" s="803" t="str">
        <f>IF(D22="","",VLOOKUP(B22,Data!$B$5:$L$439,11,FALSE))</f>
        <v/>
      </c>
      <c r="H22" s="804" t="str">
        <f t="shared" si="0"/>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708"/>
      <c r="AA22" s="708"/>
      <c r="AB22" s="708"/>
      <c r="AC22" s="708"/>
      <c r="AD22" s="708"/>
      <c r="AE22" s="708"/>
      <c r="AF22" s="708"/>
      <c r="AG22" s="708"/>
      <c r="AH22" s="708"/>
      <c r="AI22" s="708"/>
    </row>
    <row r="23" spans="1:35" s="917" customFormat="1" ht="20" customHeight="1">
      <c r="A23" s="984"/>
      <c r="B23" s="878"/>
      <c r="C23" s="800" t="str">
        <f>IF(D23="","",VLOOKUP(B23,Data!$B$5:$L$439,2,FALSE))</f>
        <v/>
      </c>
      <c r="D23" s="910"/>
      <c r="E23" s="947" t="str">
        <f>IF(D23="","",VLOOKUP(B23,Data!$B$5:$Q$439,16,FALSE))</f>
        <v/>
      </c>
      <c r="F23" s="957" t="s">
        <v>1051</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20"/>
      <c r="B24" s="878"/>
      <c r="C24" s="800" t="str">
        <f>IF(D24="","",VLOOKUP(B24,Data!$B$5:$L$439,2,FALSE))</f>
        <v/>
      </c>
      <c r="D24" s="875"/>
      <c r="E24" s="947" t="str">
        <f>IF(D24="","",VLOOKUP(B24,Data!$B$5:$Q$439,16,FALSE))</f>
        <v/>
      </c>
      <c r="F24" s="924"/>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20"/>
      <c r="B25" s="878"/>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20"/>
      <c r="B26" s="878"/>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IF(D27&gt;0,D27*G27,"-")</f>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t="s">
        <v>1187</v>
      </c>
      <c r="C29" s="1088"/>
      <c r="D29" s="827">
        <f>SUM(D18:D27)</f>
        <v>45</v>
      </c>
      <c r="E29" s="827"/>
      <c r="F29" s="895"/>
      <c r="G29" s="896"/>
      <c r="H29" s="829">
        <f>SUM(H18:H28)</f>
        <v>97319.7</v>
      </c>
      <c r="I29" s="897"/>
      <c r="J29" s="897"/>
      <c r="K29" s="897"/>
      <c r="L29" s="829">
        <f>SUM(L18:L28)</f>
        <v>11790</v>
      </c>
      <c r="M29" s="829">
        <f>SUM(M18:M28)</f>
        <v>10665</v>
      </c>
      <c r="N29" s="896"/>
      <c r="O29" s="896"/>
      <c r="P29" s="896"/>
      <c r="Q29" s="896"/>
      <c r="R29" s="896"/>
      <c r="S29" s="896"/>
      <c r="T29" s="896"/>
      <c r="U29" s="896"/>
      <c r="V29" s="896"/>
      <c r="W29" s="830">
        <f>SUM(W18:W28)</f>
        <v>66.959999999999994</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1185</v>
      </c>
      <c r="H37" s="1047"/>
      <c r="I37" s="1046" t="s">
        <v>1186</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G37:H37"/>
    <mergeCell ref="I37:J37"/>
    <mergeCell ref="M37:W37"/>
    <mergeCell ref="R1:U1"/>
    <mergeCell ref="O2:R2"/>
    <mergeCell ref="B29:C30"/>
    <mergeCell ref="M31:W31"/>
    <mergeCell ref="G32:H32"/>
    <mergeCell ref="G33:H33"/>
    <mergeCell ref="M36:W36"/>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6E2D6-B323-4159-87C0-1CB9FE557C35}">
  <sheetPr>
    <pageSetUpPr fitToPage="1"/>
  </sheetPr>
  <dimension ref="A1:AI61"/>
  <sheetViews>
    <sheetView topLeftCell="A10" zoomScale="85" zoomScaleNormal="85" zoomScaleSheetLayoutView="115" workbookViewId="0">
      <selection activeCell="I29" sqref="I29"/>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85"/>
      <c r="J10" s="986"/>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814" customFormat="1" ht="20" customHeight="1">
      <c r="A18" s="984"/>
      <c r="B18" s="876" t="s">
        <v>1153</v>
      </c>
      <c r="C18" s="800" t="str">
        <f>IF(D18="","",VLOOKUP(B18,Data!$B$5:$L$439,2,FALSE))</f>
        <v/>
      </c>
      <c r="D18" s="875"/>
      <c r="E18" s="947" t="str">
        <f>IF(D18="","",VLOOKUP(B18,Data!$B$5:$Q$439,16,FALSE))</f>
        <v/>
      </c>
      <c r="F18" s="924"/>
      <c r="G18" s="803" t="str">
        <f>IF(D18="","",VLOOKUP(B18,Data!$B$5:$L$439,11,FALSE))</f>
        <v/>
      </c>
      <c r="H18" s="804" t="str">
        <f t="shared" ref="H18:H28"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708"/>
      <c r="Y18" s="708"/>
      <c r="Z18" s="708"/>
      <c r="AA18" s="708"/>
      <c r="AB18" s="708"/>
      <c r="AC18" s="708"/>
      <c r="AD18" s="708"/>
      <c r="AE18" s="708"/>
      <c r="AF18" s="708"/>
      <c r="AG18" s="708"/>
      <c r="AH18" s="708"/>
      <c r="AI18" s="708"/>
    </row>
    <row r="19" spans="1:35" s="917" customFormat="1" ht="20" customHeight="1">
      <c r="A19" s="984">
        <v>1</v>
      </c>
      <c r="B19" s="878" t="s">
        <v>661</v>
      </c>
      <c r="C19" s="800" t="str">
        <f>IF(D19="","",VLOOKUP(B19,Data!$B$5:$L$439,2,FALSE))</f>
        <v>VAN1290</v>
      </c>
      <c r="D19" s="910">
        <v>5</v>
      </c>
      <c r="E19" s="947" t="str">
        <f>IF(D19="","",VLOOKUP(B19,Data!$B$5:$Q$439,16,FALSE))</f>
        <v>PC</v>
      </c>
      <c r="F19" s="924" t="s">
        <v>999</v>
      </c>
      <c r="G19" s="803">
        <f>IF(D19="","",VLOOKUP(B19,Data!$B$5:$L$439,11,FALSE))</f>
        <v>2162.66</v>
      </c>
      <c r="H19" s="804">
        <f t="shared" si="0"/>
        <v>10813.3</v>
      </c>
      <c r="I19" s="805" t="str">
        <f>IF(D19="","",VLOOKUP(B19,Data!$B$5:$D$439,3,FALSE))</f>
        <v>C/T</v>
      </c>
      <c r="J19" s="806" t="str">
        <f>IF(D19="","",VLOOKUP(B19,Data!$B$5:$M$439,12,FALSE))</f>
        <v>Indonesia</v>
      </c>
      <c r="K19" s="807" t="s">
        <v>1154</v>
      </c>
      <c r="L19" s="808">
        <f>IF(D19="","",VLOOKUP(B19,Data!$B$5:$E$439,4,FALSE)*D19)</f>
        <v>1310</v>
      </c>
      <c r="M19" s="809">
        <f>IF(D19="","",VLOOKUP(B19,Data!$B$5:$F$439,5,FALSE)*D19)</f>
        <v>1185</v>
      </c>
      <c r="N19" s="804"/>
      <c r="O19" s="810"/>
      <c r="P19" s="811"/>
      <c r="Q19" s="812"/>
      <c r="R19" s="812"/>
      <c r="S19" s="811"/>
      <c r="T19" s="811"/>
      <c r="U19" s="811"/>
      <c r="V19" s="813">
        <f>IF(D19="","",VLOOKUP(B19,Data!$B$5:$J$439,9,FALSE)*D19)</f>
        <v>7.4399999999999995</v>
      </c>
      <c r="W19" s="813">
        <f>IF(D19="","",VLOOKUP(B19,Data!$B$5:$J$439,9,FALSE)*D19)</f>
        <v>7.4399999999999995</v>
      </c>
      <c r="X19" s="916"/>
      <c r="Y19" s="916"/>
      <c r="Z19" s="708"/>
      <c r="AA19" s="708"/>
      <c r="AB19" s="708"/>
      <c r="AC19" s="708"/>
      <c r="AD19" s="708"/>
      <c r="AE19" s="708"/>
      <c r="AF19" s="708"/>
      <c r="AG19" s="708"/>
      <c r="AH19" s="708"/>
      <c r="AI19" s="708"/>
    </row>
    <row r="20" spans="1:35" s="917" customFormat="1" ht="20" customHeight="1">
      <c r="A20" s="920"/>
      <c r="B20" s="906" t="s">
        <v>1163</v>
      </c>
      <c r="C20" s="800" t="str">
        <f>IF(D20="","",VLOOKUP(B20,Data!$B$5:$L$439,2,FALSE))</f>
        <v/>
      </c>
      <c r="D20" s="875"/>
      <c r="E20" s="947" t="str">
        <f>IF(D20="","",VLOOKUP(B20,Data!$B$5:$Q$439,16,FALSE))</f>
        <v/>
      </c>
      <c r="F20" s="924"/>
      <c r="G20" s="803" t="str">
        <f>IF(D20="","",VLOOKUP(B20,Data!$B$5:$L$439,11,FALSE))</f>
        <v/>
      </c>
      <c r="H20" s="804" t="str">
        <f t="shared" si="0"/>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916"/>
      <c r="Y20" s="916"/>
      <c r="Z20" s="708"/>
      <c r="AA20" s="708"/>
      <c r="AB20" s="708"/>
      <c r="AC20" s="708"/>
      <c r="AD20" s="708"/>
      <c r="AE20" s="708"/>
      <c r="AF20" s="708"/>
      <c r="AG20" s="708"/>
      <c r="AH20" s="708"/>
      <c r="AI20" s="708"/>
    </row>
    <row r="21" spans="1:35" s="917" customFormat="1" ht="20" customHeight="1">
      <c r="A21" s="984">
        <v>2</v>
      </c>
      <c r="B21" s="878" t="s">
        <v>387</v>
      </c>
      <c r="C21" s="800" t="str">
        <f>IF(D21="","",VLOOKUP(B21,Data!$B$5:$L$439,2,FALSE))</f>
        <v>VFV5560</v>
      </c>
      <c r="D21" s="910">
        <v>2</v>
      </c>
      <c r="E21" s="947" t="str">
        <f>IF(D21="","",VLOOKUP(B21,Data!$B$5:$Q$439,16,FALSE))</f>
        <v>PC</v>
      </c>
      <c r="F21" s="924" t="s">
        <v>1011</v>
      </c>
      <c r="G21" s="803">
        <f>IF(D21="","",VLOOKUP(B21,Data!$B$5:$L$439,11,FALSE))</f>
        <v>4224.12</v>
      </c>
      <c r="H21" s="804">
        <f t="shared" si="0"/>
        <v>8448.24</v>
      </c>
      <c r="I21" s="805" t="str">
        <f>IF(D21="","",VLOOKUP(B21,Data!$B$5:$D$439,3,FALSE))</f>
        <v>C/T</v>
      </c>
      <c r="J21" s="806" t="str">
        <f>IF(D21="","",VLOOKUP(B21,Data!$B$5:$M$439,12,FALSE))</f>
        <v>Indonesia</v>
      </c>
      <c r="K21" s="807" t="s">
        <v>1125</v>
      </c>
      <c r="L21" s="808">
        <f>IF(D21="","",VLOOKUP(B21,Data!$B$5:$E$439,4,FALSE)*D21)</f>
        <v>592</v>
      </c>
      <c r="M21" s="809">
        <f>IF(D21="","",VLOOKUP(B21,Data!$B$5:$F$439,5,FALSE)*D21)</f>
        <v>520</v>
      </c>
      <c r="N21" s="804"/>
      <c r="O21" s="810"/>
      <c r="P21" s="811"/>
      <c r="Q21" s="812"/>
      <c r="R21" s="812"/>
      <c r="S21" s="811"/>
      <c r="T21" s="811"/>
      <c r="U21" s="811"/>
      <c r="V21" s="813">
        <f>IF(D21="","",VLOOKUP(B21,Data!$B$5:$J$439,9,FALSE)*D21)</f>
        <v>3.0680000000000001</v>
      </c>
      <c r="W21" s="813">
        <f>IF(D21="","",VLOOKUP(B21,Data!$B$5:$J$439,9,FALSE)*D21)</f>
        <v>3.0680000000000001</v>
      </c>
      <c r="X21" s="916"/>
      <c r="Y21" s="916"/>
      <c r="Z21" s="708"/>
      <c r="AA21" s="708"/>
      <c r="AB21" s="708"/>
      <c r="AC21" s="708"/>
      <c r="AD21" s="708"/>
      <c r="AE21" s="708"/>
      <c r="AF21" s="708"/>
      <c r="AG21" s="708"/>
      <c r="AH21" s="708"/>
      <c r="AI21" s="708"/>
    </row>
    <row r="22" spans="1:35" s="917" customFormat="1" ht="20" customHeight="1">
      <c r="A22" s="984">
        <v>3</v>
      </c>
      <c r="B22" s="878" t="s">
        <v>1136</v>
      </c>
      <c r="C22" s="800" t="str">
        <f>IF(D22="","",VLOOKUP(B22,Data!$B$5:$L$439,2,FALSE))</f>
        <v>ZJ54460</v>
      </c>
      <c r="D22" s="910">
        <v>1</v>
      </c>
      <c r="E22" s="947" t="str">
        <f>IF(D22="","",VLOOKUP(B22,Data!$B$5:$Q$439,16,FALSE))</f>
        <v>SETS</v>
      </c>
      <c r="F22" s="924"/>
      <c r="G22" s="803">
        <f>IF(D22="","",VLOOKUP(B22,Data!$B$5:$L$439,11,FALSE))</f>
        <v>4587.26</v>
      </c>
      <c r="H22" s="804">
        <f t="shared" si="0"/>
        <v>4587.26</v>
      </c>
      <c r="I22" s="805" t="str">
        <f>IF(D22="","",VLOOKUP(B22,Data!$B$5:$D$439,3,FALSE))</f>
        <v>C/T</v>
      </c>
      <c r="J22" s="806" t="str">
        <f>IF(D22="","",VLOOKUP(B22,Data!$B$5:$M$439,12,FALSE))</f>
        <v>Indonesia</v>
      </c>
      <c r="K22" s="807" t="s">
        <v>1125</v>
      </c>
      <c r="L22" s="808">
        <f>IF(D22="","",VLOOKUP(B22,Data!$B$5:$E$439,4,FALSE)*D22)</f>
        <v>305</v>
      </c>
      <c r="M22" s="809">
        <f>IF(D22="","",VLOOKUP(B22,Data!$B$5:$F$439,5,FALSE)*D22)</f>
        <v>269</v>
      </c>
      <c r="N22" s="804"/>
      <c r="O22" s="810"/>
      <c r="P22" s="811"/>
      <c r="Q22" s="812"/>
      <c r="R22" s="812"/>
      <c r="S22" s="811"/>
      <c r="T22" s="811"/>
      <c r="U22" s="811"/>
      <c r="V22" s="813">
        <f>IF(D22="","",VLOOKUP(B22,Data!$B$5:$J$439,9,FALSE)*D22)</f>
        <v>1.534</v>
      </c>
      <c r="W22" s="813">
        <f>IF(D22="","",VLOOKUP(B22,Data!$B$5:$J$439,9,FALSE)*D22)</f>
        <v>1.534</v>
      </c>
      <c r="X22" s="916"/>
      <c r="Y22" s="916"/>
      <c r="Z22" s="708"/>
      <c r="AA22" s="708"/>
      <c r="AB22" s="708"/>
      <c r="AC22" s="708"/>
      <c r="AD22" s="708"/>
      <c r="AE22" s="708"/>
      <c r="AF22" s="708"/>
      <c r="AG22" s="708"/>
      <c r="AH22" s="708"/>
      <c r="AI22" s="708"/>
    </row>
    <row r="23" spans="1:35" s="917" customFormat="1" ht="20" customHeight="1">
      <c r="A23" s="984">
        <v>4</v>
      </c>
      <c r="B23" s="878" t="s">
        <v>1140</v>
      </c>
      <c r="C23" s="800" t="str">
        <f>IF(D23="","",VLOOKUP(B23,Data!$B$5:$L$439,2,FALSE))</f>
        <v>ZJ54450</v>
      </c>
      <c r="D23" s="910">
        <v>1</v>
      </c>
      <c r="E23" s="947" t="str">
        <f>IF(D23="","",VLOOKUP(B23,Data!$B$5:$Q$439,16,FALSE))</f>
        <v>SETS</v>
      </c>
      <c r="F23" s="957" t="s">
        <v>1057</v>
      </c>
      <c r="G23" s="803">
        <f>IF(D23="","",VLOOKUP(B23,Data!$B$5:$L$439,11,FALSE))</f>
        <v>4586.8100000000004</v>
      </c>
      <c r="H23" s="804">
        <f t="shared" si="0"/>
        <v>4586.8100000000004</v>
      </c>
      <c r="I23" s="805" t="str">
        <f>IF(D23="","",VLOOKUP(B23,Data!$B$5:$D$439,3,FALSE))</f>
        <v>C/T</v>
      </c>
      <c r="J23" s="806" t="str">
        <f>IF(D23="","",VLOOKUP(B23,Data!$B$5:$M$439,12,FALSE))</f>
        <v>Indonesia</v>
      </c>
      <c r="K23" s="807" t="s">
        <v>1125</v>
      </c>
      <c r="L23" s="808">
        <f>IF(D23="","",VLOOKUP(B23,Data!$B$5:$E$439,4,FALSE)*D23)</f>
        <v>305</v>
      </c>
      <c r="M23" s="809">
        <f>IF(D23="","",VLOOKUP(B23,Data!$B$5:$F$439,5,FALSE)*D23)</f>
        <v>269</v>
      </c>
      <c r="N23" s="804"/>
      <c r="O23" s="810"/>
      <c r="P23" s="811"/>
      <c r="Q23" s="812"/>
      <c r="R23" s="812"/>
      <c r="S23" s="811"/>
      <c r="T23" s="811"/>
      <c r="U23" s="811"/>
      <c r="V23" s="813">
        <f>IF(D23="","",VLOOKUP(B23,Data!$B$5:$J$439,9,FALSE)*D23)</f>
        <v>1.534</v>
      </c>
      <c r="W23" s="813">
        <f>IF(D23="","",VLOOKUP(B23,Data!$B$5:$J$439,9,FALSE)*D23)</f>
        <v>1.534</v>
      </c>
      <c r="X23" s="916"/>
      <c r="Y23" s="916"/>
      <c r="Z23" s="708"/>
      <c r="AA23" s="708"/>
      <c r="AB23" s="708"/>
      <c r="AC23" s="708"/>
      <c r="AD23" s="708"/>
      <c r="AE23" s="708"/>
      <c r="AF23" s="708"/>
      <c r="AG23" s="708"/>
      <c r="AH23" s="708"/>
      <c r="AI23" s="708"/>
    </row>
    <row r="24" spans="1:35" s="917" customFormat="1" ht="20" customHeight="1">
      <c r="A24" s="984">
        <v>5</v>
      </c>
      <c r="B24" s="878" t="s">
        <v>398</v>
      </c>
      <c r="C24" s="800" t="str">
        <f>IF(D24="","",VLOOKUP(B24,Data!$B$5:$L$439,2,FALSE))</f>
        <v>VFV5580</v>
      </c>
      <c r="D24" s="910">
        <v>2</v>
      </c>
      <c r="E24" s="947" t="str">
        <f>IF(D24="","",VLOOKUP(B24,Data!$B$5:$Q$439,16,FALSE))</f>
        <v>PC</v>
      </c>
      <c r="F24" s="957"/>
      <c r="G24" s="803">
        <f>IF(D24="","",VLOOKUP(B24,Data!$B$5:$L$439,11,FALSE))</f>
        <v>4347.66</v>
      </c>
      <c r="H24" s="804">
        <f t="shared" si="0"/>
        <v>8695.32</v>
      </c>
      <c r="I24" s="805" t="str">
        <f>IF(D24="","",VLOOKUP(B24,Data!$B$5:$D$439,3,FALSE))</f>
        <v>C/T</v>
      </c>
      <c r="J24" s="806" t="str">
        <f>IF(D24="","",VLOOKUP(B24,Data!$B$5:$M$439,12,FALSE))</f>
        <v>Indonesia</v>
      </c>
      <c r="K24" s="807" t="s">
        <v>1125</v>
      </c>
      <c r="L24" s="808">
        <f>IF(D24="","",VLOOKUP(B24,Data!$B$5:$E$439,4,FALSE)*D24)</f>
        <v>636</v>
      </c>
      <c r="M24" s="809">
        <f>IF(D24="","",VLOOKUP(B24,Data!$B$5:$F$439,5,FALSE)*D24)</f>
        <v>564</v>
      </c>
      <c r="N24" s="804"/>
      <c r="O24" s="810"/>
      <c r="P24" s="811"/>
      <c r="Q24" s="812"/>
      <c r="R24" s="812"/>
      <c r="S24" s="811"/>
      <c r="T24" s="811"/>
      <c r="U24" s="811"/>
      <c r="V24" s="813">
        <f>IF(D24="","",VLOOKUP(B24,Data!$B$5:$J$439,9,FALSE)*D24)</f>
        <v>3.6120000000000001</v>
      </c>
      <c r="W24" s="813">
        <f>IF(D24="","",VLOOKUP(B24,Data!$B$5:$J$439,9,FALSE)*D24)</f>
        <v>3.6120000000000001</v>
      </c>
      <c r="X24" s="916"/>
      <c r="Y24" s="916"/>
      <c r="Z24" s="708"/>
      <c r="AA24" s="708"/>
      <c r="AB24" s="708"/>
      <c r="AC24" s="708"/>
      <c r="AD24" s="708"/>
      <c r="AE24" s="708"/>
      <c r="AF24" s="708"/>
      <c r="AG24" s="708"/>
      <c r="AH24" s="708"/>
      <c r="AI24" s="708"/>
    </row>
    <row r="25" spans="1:35" s="917" customFormat="1" ht="20" customHeight="1">
      <c r="A25" s="984">
        <v>6</v>
      </c>
      <c r="B25" s="878" t="s">
        <v>400</v>
      </c>
      <c r="C25" s="800" t="str">
        <f>IF(D25="","",VLOOKUP(B25,Data!$B$5:$L$439,2,FALSE))</f>
        <v>VFV5590</v>
      </c>
      <c r="D25" s="875">
        <v>10</v>
      </c>
      <c r="E25" s="947" t="str">
        <f>IF(D25="","",VLOOKUP(B25,Data!$B$5:$Q$439,16,FALSE))</f>
        <v>PC</v>
      </c>
      <c r="F25" s="924"/>
      <c r="G25" s="803">
        <f>IF(D25="","",VLOOKUP(B25,Data!$B$5:$L$439,11,FALSE))</f>
        <v>4347.5600000000004</v>
      </c>
      <c r="H25" s="804">
        <f t="shared" si="0"/>
        <v>43475.600000000006</v>
      </c>
      <c r="I25" s="805" t="str">
        <f>IF(D25="","",VLOOKUP(B25,Data!$B$5:$D$439,3,FALSE))</f>
        <v>C/T</v>
      </c>
      <c r="J25" s="806" t="str">
        <f>IF(D25="","",VLOOKUP(B25,Data!$B$5:$M$439,12,FALSE))</f>
        <v>Indonesia</v>
      </c>
      <c r="K25" s="807" t="s">
        <v>1125</v>
      </c>
      <c r="L25" s="808">
        <f>IF(D25="","",VLOOKUP(B25,Data!$B$5:$E$439,4,FALSE)*D25)</f>
        <v>3180</v>
      </c>
      <c r="M25" s="809">
        <f>IF(D25="","",VLOOKUP(B25,Data!$B$5:$F$439,5,FALSE)*D25)</f>
        <v>2820</v>
      </c>
      <c r="N25" s="804"/>
      <c r="O25" s="810"/>
      <c r="P25" s="811"/>
      <c r="Q25" s="812"/>
      <c r="R25" s="812"/>
      <c r="S25" s="811"/>
      <c r="T25" s="811"/>
      <c r="U25" s="811"/>
      <c r="V25" s="813">
        <f>IF(D25="","",VLOOKUP(B25,Data!$B$5:$J$439,9,FALSE)*D25)</f>
        <v>18.060000000000002</v>
      </c>
      <c r="W25" s="813">
        <f>IF(D25="","",VLOOKUP(B25,Data!$B$5:$J$439,9,FALSE)*D25)</f>
        <v>18.060000000000002</v>
      </c>
      <c r="X25" s="916"/>
      <c r="Y25" s="916"/>
      <c r="Z25" s="708"/>
      <c r="AA25" s="708"/>
      <c r="AB25" s="708"/>
      <c r="AC25" s="708"/>
      <c r="AD25" s="708"/>
      <c r="AE25" s="708"/>
      <c r="AF25" s="708"/>
      <c r="AG25" s="708"/>
      <c r="AH25" s="708"/>
      <c r="AI25" s="708"/>
    </row>
    <row r="26" spans="1:35" s="917" customFormat="1" ht="20" customHeight="1">
      <c r="A26" s="984">
        <v>7</v>
      </c>
      <c r="B26" s="878" t="s">
        <v>660</v>
      </c>
      <c r="C26" s="800" t="str">
        <f>IF(D26="","",VLOOKUP(B26,Data!$B$5:$L$439,2,FALSE))</f>
        <v>VAN1280</v>
      </c>
      <c r="D26" s="875">
        <v>13</v>
      </c>
      <c r="E26" s="947" t="str">
        <f>IF(D26="","",VLOOKUP(B26,Data!$B$5:$Q$439,16,FALSE))</f>
        <v>PC</v>
      </c>
      <c r="F26" s="924"/>
      <c r="G26" s="803">
        <f>IF(D26="","",VLOOKUP(B26,Data!$B$5:$L$439,11,FALSE))</f>
        <v>2162.66</v>
      </c>
      <c r="H26" s="804">
        <f t="shared" si="0"/>
        <v>28114.579999999998</v>
      </c>
      <c r="I26" s="805" t="str">
        <f>IF(D26="","",VLOOKUP(B26,Data!$B$5:$D$439,3,FALSE))</f>
        <v>C/T</v>
      </c>
      <c r="J26" s="806" t="str">
        <f>IF(D26="","",VLOOKUP(B26,Data!$B$5:$M$439,12,FALSE))</f>
        <v>Indonesia</v>
      </c>
      <c r="K26" s="807" t="s">
        <v>1125</v>
      </c>
      <c r="L26" s="808">
        <f>IF(D26="","",VLOOKUP(B26,Data!$B$5:$E$439,4,FALSE)*D26)</f>
        <v>3406</v>
      </c>
      <c r="M26" s="809">
        <f>IF(D26="","",VLOOKUP(B26,Data!$B$5:$F$439,5,FALSE)*D26)</f>
        <v>3081</v>
      </c>
      <c r="N26" s="804"/>
      <c r="O26" s="810"/>
      <c r="P26" s="811"/>
      <c r="Q26" s="812"/>
      <c r="R26" s="812"/>
      <c r="S26" s="811"/>
      <c r="T26" s="811"/>
      <c r="U26" s="811"/>
      <c r="V26" s="813">
        <f>IF(D26="","",VLOOKUP(B26,Data!$B$5:$J$439,9,FALSE)*D26)</f>
        <v>19.344000000000001</v>
      </c>
      <c r="W26" s="813">
        <f>IF(D26="","",VLOOKUP(B26,Data!$B$5:$J$439,9,FALSE)*D26)</f>
        <v>19.344000000000001</v>
      </c>
      <c r="X26" s="916"/>
      <c r="Y26" s="916"/>
      <c r="Z26" s="708"/>
      <c r="AA26" s="708"/>
      <c r="AB26" s="708"/>
      <c r="AC26" s="708"/>
      <c r="AD26" s="708"/>
      <c r="AE26" s="708"/>
      <c r="AF26" s="708"/>
      <c r="AG26" s="708"/>
      <c r="AH26" s="708"/>
      <c r="AI26" s="708"/>
    </row>
    <row r="27" spans="1:35" s="917" customFormat="1" ht="20" customHeight="1">
      <c r="A27" s="984">
        <v>8</v>
      </c>
      <c r="B27" s="878" t="s">
        <v>661</v>
      </c>
      <c r="C27" s="800" t="str">
        <f>IF(D27="","",VLOOKUP(B27,Data!$B$5:$L$439,2,FALSE))</f>
        <v>VAN1290</v>
      </c>
      <c r="D27" s="875">
        <v>33</v>
      </c>
      <c r="E27" s="947" t="str">
        <f>IF(D27="","",VLOOKUP(B27,Data!$B$5:$Q$439,16,FALSE))</f>
        <v>PC</v>
      </c>
      <c r="F27" s="924"/>
      <c r="G27" s="803">
        <f>IF(D27="","",VLOOKUP(B27,Data!$B$5:$L$439,11,FALSE))</f>
        <v>2162.66</v>
      </c>
      <c r="H27" s="804">
        <f t="shared" si="0"/>
        <v>71367.78</v>
      </c>
      <c r="I27" s="805" t="str">
        <f>IF(D27="","",VLOOKUP(B27,Data!$B$5:$D$439,3,FALSE))</f>
        <v>C/T</v>
      </c>
      <c r="J27" s="806" t="str">
        <f>IF(D27="","",VLOOKUP(B27,Data!$B$5:$M$439,12,FALSE))</f>
        <v>Indonesia</v>
      </c>
      <c r="K27" s="807" t="s">
        <v>1125</v>
      </c>
      <c r="L27" s="808">
        <f>IF(D27="","",VLOOKUP(B27,Data!$B$5:$E$439,4,FALSE)*D27)</f>
        <v>8646</v>
      </c>
      <c r="M27" s="809">
        <f>IF(D27="","",VLOOKUP(B27,Data!$B$5:$F$439,5,FALSE)*D27)</f>
        <v>7821</v>
      </c>
      <c r="N27" s="804"/>
      <c r="O27" s="810"/>
      <c r="P27" s="811"/>
      <c r="Q27" s="812"/>
      <c r="R27" s="812"/>
      <c r="S27" s="811"/>
      <c r="T27" s="811"/>
      <c r="U27" s="811"/>
      <c r="V27" s="813">
        <f>IF(D27="","",VLOOKUP(B27,Data!$B$5:$J$439,9,FALSE)*D27)</f>
        <v>49.103999999999999</v>
      </c>
      <c r="W27" s="813">
        <f>IF(D27="","",VLOOKUP(B27,Data!$B$5:$J$439,9,FALSE)*D27)</f>
        <v>49.103999999999999</v>
      </c>
      <c r="X27" s="916"/>
      <c r="Y27" s="916"/>
      <c r="Z27" s="708"/>
      <c r="AA27" s="708"/>
      <c r="AB27" s="708"/>
      <c r="AC27" s="708"/>
      <c r="AD27" s="708"/>
      <c r="AE27" s="708"/>
      <c r="AF27" s="708"/>
      <c r="AG27" s="708"/>
      <c r="AH27" s="708"/>
      <c r="AI27" s="708"/>
    </row>
    <row r="28" spans="1:35" s="917" customFormat="1" ht="20" customHeight="1">
      <c r="A28" s="920"/>
      <c r="B28" s="878"/>
      <c r="C28" s="800" t="str">
        <f>IF(D28="","",VLOOKUP(B28,Data!$B$5:$L$439,2,FALSE))</f>
        <v/>
      </c>
      <c r="D28" s="875"/>
      <c r="E28" s="947" t="str">
        <f>IF(D28="","",VLOOKUP(B28,Data!$B$5:$Q$439,16,FALSE))</f>
        <v/>
      </c>
      <c r="F28" s="957"/>
      <c r="G28" s="803" t="str">
        <f>IF(D28="","",VLOOKUP(B28,Data!$B$5:$L$439,11,FALSE))</f>
        <v/>
      </c>
      <c r="H28" s="804" t="str">
        <f t="shared" si="0"/>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916"/>
      <c r="Y28" s="916"/>
      <c r="Z28" s="708"/>
      <c r="AA28" s="708"/>
      <c r="AB28" s="708"/>
      <c r="AC28" s="708"/>
      <c r="AD28" s="708"/>
      <c r="AE28" s="708"/>
      <c r="AF28" s="708"/>
      <c r="AG28" s="708"/>
      <c r="AH28" s="708"/>
      <c r="AI28" s="708"/>
    </row>
    <row r="29" spans="1:35" s="814" customFormat="1" ht="23" customHeight="1">
      <c r="A29" s="920"/>
      <c r="B29" s="535"/>
      <c r="C29" s="809"/>
      <c r="D29" s="875"/>
      <c r="E29" s="946" t="str">
        <f>IF(D29="","",VLOOKUP(B29,Data!$B$5:$Q$439,16,FALSE))</f>
        <v/>
      </c>
      <c r="F29" s="889"/>
      <c r="G29" s="821"/>
      <c r="H29" s="821"/>
      <c r="I29" s="821"/>
      <c r="J29" s="820"/>
      <c r="K29" s="807"/>
      <c r="L29" s="821"/>
      <c r="M29" s="821"/>
      <c r="N29" s="821"/>
      <c r="O29" s="822"/>
      <c r="P29" s="823"/>
      <c r="Q29" s="824"/>
      <c r="R29" s="823"/>
      <c r="S29" s="823"/>
      <c r="T29" s="824"/>
      <c r="U29" s="825"/>
      <c r="V29" s="824"/>
      <c r="W29" s="826"/>
      <c r="Z29" s="708"/>
      <c r="AA29" s="708"/>
      <c r="AB29" s="708"/>
      <c r="AC29" s="708"/>
      <c r="AD29" s="708"/>
      <c r="AE29" s="708"/>
      <c r="AF29" s="708"/>
      <c r="AG29" s="708"/>
      <c r="AH29" s="708"/>
      <c r="AI29" s="708"/>
    </row>
    <row r="30" spans="1:35" s="814" customFormat="1" ht="22" customHeight="1">
      <c r="A30" s="920"/>
      <c r="B30" s="1087"/>
      <c r="C30" s="1088"/>
      <c r="D30" s="827">
        <f>SUM(D18:D28)</f>
        <v>67</v>
      </c>
      <c r="E30" s="827"/>
      <c r="F30" s="895"/>
      <c r="G30" s="896"/>
      <c r="H30" s="829">
        <f>SUM(H18:H29)</f>
        <v>180088.89</v>
      </c>
      <c r="I30" s="897"/>
      <c r="J30" s="897"/>
      <c r="K30" s="897"/>
      <c r="L30" s="829">
        <f>SUM(L18:L29)</f>
        <v>18380</v>
      </c>
      <c r="M30" s="829">
        <f>SUM(M18:M29)</f>
        <v>16529</v>
      </c>
      <c r="N30" s="896"/>
      <c r="O30" s="896"/>
      <c r="P30" s="896"/>
      <c r="Q30" s="896"/>
      <c r="R30" s="896"/>
      <c r="S30" s="896"/>
      <c r="T30" s="896"/>
      <c r="U30" s="896"/>
      <c r="V30" s="896"/>
      <c r="W30" s="830">
        <f>SUM(W18:W29)</f>
        <v>103.696</v>
      </c>
      <c r="Z30" s="708"/>
      <c r="AA30" s="708"/>
      <c r="AB30" s="708"/>
      <c r="AC30" s="708"/>
      <c r="AD30" s="708"/>
      <c r="AE30" s="708"/>
      <c r="AF30" s="708"/>
      <c r="AG30" s="708"/>
      <c r="AH30" s="708"/>
      <c r="AI30" s="708"/>
    </row>
    <row r="31" spans="1:35" ht="20" customHeight="1">
      <c r="A31" s="920"/>
      <c r="B31" s="1089"/>
      <c r="C31" s="1090"/>
      <c r="D31" s="831"/>
      <c r="E31" s="887"/>
      <c r="F31" s="754"/>
      <c r="G31" s="832" t="s">
        <v>534</v>
      </c>
      <c r="H31" s="758"/>
      <c r="I31" s="833"/>
      <c r="J31" s="833"/>
      <c r="K31" s="833"/>
      <c r="L31" s="834"/>
      <c r="M31" s="758"/>
      <c r="N31" s="756"/>
      <c r="O31" s="755"/>
      <c r="P31" s="755"/>
      <c r="Q31" s="755"/>
      <c r="R31" s="755"/>
      <c r="S31" s="755"/>
      <c r="T31" s="755"/>
      <c r="U31" s="756"/>
      <c r="V31" s="756"/>
      <c r="W31" s="760"/>
    </row>
    <row r="32" spans="1:35" ht="13">
      <c r="A32" s="721" t="s">
        <v>527</v>
      </c>
      <c r="B32" s="722"/>
      <c r="C32" s="835"/>
      <c r="D32" s="836" t="s">
        <v>82</v>
      </c>
      <c r="E32" s="836"/>
      <c r="F32" s="744"/>
      <c r="G32" s="725" t="s">
        <v>83</v>
      </c>
      <c r="H32" s="837"/>
      <c r="I32" s="772" t="s">
        <v>84</v>
      </c>
      <c r="J32" s="838"/>
      <c r="K32" s="743" t="s">
        <v>85</v>
      </c>
      <c r="L32" s="743"/>
      <c r="M32" s="1070" t="s">
        <v>86</v>
      </c>
      <c r="N32" s="1071"/>
      <c r="O32" s="1071"/>
      <c r="P32" s="1071"/>
      <c r="Q32" s="1071"/>
      <c r="R32" s="1071"/>
      <c r="S32" s="1071"/>
      <c r="T32" s="1071"/>
      <c r="U32" s="1071"/>
      <c r="V32" s="1071"/>
      <c r="W32" s="1072"/>
    </row>
    <row r="33" spans="1:23" ht="13">
      <c r="A33" s="731" t="s">
        <v>528</v>
      </c>
      <c r="C33" s="839"/>
      <c r="D33" s="709" t="s">
        <v>88</v>
      </c>
      <c r="G33" s="1073"/>
      <c r="H33" s="1074"/>
      <c r="I33" s="731" t="s">
        <v>89</v>
      </c>
      <c r="J33" s="840"/>
      <c r="K33" s="746" t="s">
        <v>90</v>
      </c>
      <c r="L33" s="746"/>
      <c r="M33" s="741"/>
      <c r="W33" s="747"/>
    </row>
    <row r="34" spans="1:23">
      <c r="A34" s="731" t="s">
        <v>529</v>
      </c>
      <c r="C34" s="732"/>
      <c r="G34" s="1073"/>
      <c r="H34" s="1074"/>
      <c r="I34" s="731"/>
      <c r="J34" s="840"/>
      <c r="K34" s="746" t="s">
        <v>94</v>
      </c>
      <c r="L34" s="746"/>
      <c r="M34" s="741"/>
      <c r="W34" s="747"/>
    </row>
    <row r="35" spans="1:23">
      <c r="A35" s="754"/>
      <c r="B35" s="755"/>
      <c r="C35" s="841"/>
      <c r="D35" s="709" t="s">
        <v>95</v>
      </c>
      <c r="G35" s="842"/>
      <c r="H35" s="843"/>
      <c r="I35" s="731" t="s">
        <v>96</v>
      </c>
      <c r="J35" s="840"/>
      <c r="K35" s="746"/>
      <c r="L35" s="746"/>
      <c r="M35" s="741"/>
      <c r="W35" s="747"/>
    </row>
    <row r="36" spans="1:23" ht="13">
      <c r="A36" s="721" t="s">
        <v>97</v>
      </c>
      <c r="B36" s="744"/>
      <c r="C36" s="723"/>
      <c r="D36" s="709" t="s">
        <v>98</v>
      </c>
      <c r="G36" s="844" t="s">
        <v>99</v>
      </c>
      <c r="H36" s="845"/>
      <c r="I36" s="731" t="s">
        <v>89</v>
      </c>
      <c r="J36" s="840"/>
      <c r="K36" s="746" t="s">
        <v>100</v>
      </c>
      <c r="L36" s="746"/>
      <c r="M36" s="741"/>
      <c r="W36" s="747"/>
    </row>
    <row r="37" spans="1:23" ht="13">
      <c r="A37" s="731" t="s">
        <v>552</v>
      </c>
      <c r="C37" s="732"/>
      <c r="D37" s="709" t="s">
        <v>101</v>
      </c>
      <c r="G37" s="846"/>
      <c r="H37" s="847"/>
      <c r="I37" s="731" t="s">
        <v>102</v>
      </c>
      <c r="J37" s="840"/>
      <c r="K37" s="746" t="s">
        <v>530</v>
      </c>
      <c r="L37" s="746"/>
      <c r="M37" s="1075" t="s">
        <v>104</v>
      </c>
      <c r="N37" s="1076"/>
      <c r="O37" s="1076"/>
      <c r="P37" s="1076"/>
      <c r="Q37" s="1076"/>
      <c r="R37" s="1076"/>
      <c r="S37" s="1076"/>
      <c r="T37" s="1076"/>
      <c r="U37" s="1076"/>
      <c r="V37" s="1076"/>
      <c r="W37" s="1077"/>
    </row>
    <row r="38" spans="1:23">
      <c r="A38" s="754"/>
      <c r="B38" s="755"/>
      <c r="C38" s="756"/>
      <c r="D38" s="848"/>
      <c r="E38" s="848"/>
      <c r="F38" s="755"/>
      <c r="G38" s="1046" t="s">
        <v>1190</v>
      </c>
      <c r="H38" s="1047"/>
      <c r="I38" s="1046" t="s">
        <v>1189</v>
      </c>
      <c r="J38" s="1047"/>
      <c r="K38" s="759" t="s">
        <v>105</v>
      </c>
      <c r="L38" s="759"/>
      <c r="M38" s="1062" t="s">
        <v>106</v>
      </c>
      <c r="N38" s="1063"/>
      <c r="O38" s="1063"/>
      <c r="P38" s="1063"/>
      <c r="Q38" s="1063"/>
      <c r="R38" s="1063"/>
      <c r="S38" s="1063"/>
      <c r="T38" s="1063"/>
      <c r="U38" s="1063"/>
      <c r="V38" s="1063"/>
      <c r="W38" s="1064"/>
    </row>
    <row r="44" spans="1:23" ht="23.25" customHeight="1">
      <c r="A44" s="849" t="s">
        <v>947</v>
      </c>
      <c r="B44" s="710"/>
      <c r="C44" s="849" t="s">
        <v>603</v>
      </c>
      <c r="D44" s="708"/>
      <c r="E44" s="708"/>
      <c r="G44" s="849" t="s">
        <v>941</v>
      </c>
      <c r="I44" s="849" t="s">
        <v>603</v>
      </c>
    </row>
    <row r="45" spans="1:23" ht="20">
      <c r="A45" s="849" t="s">
        <v>948</v>
      </c>
      <c r="B45" s="710"/>
      <c r="C45" s="849" t="s">
        <v>952</v>
      </c>
      <c r="D45" s="708"/>
      <c r="E45" s="708"/>
      <c r="G45" s="849" t="s">
        <v>942</v>
      </c>
      <c r="I45" s="849" t="s">
        <v>952</v>
      </c>
    </row>
    <row r="46" spans="1:23" ht="20">
      <c r="A46" s="849" t="s">
        <v>949</v>
      </c>
      <c r="B46" s="710"/>
      <c r="C46" s="849" t="s">
        <v>952</v>
      </c>
      <c r="D46" s="708"/>
      <c r="E46" s="708"/>
      <c r="G46" s="849" t="s">
        <v>943</v>
      </c>
      <c r="I46" s="849" t="s">
        <v>603</v>
      </c>
    </row>
    <row r="47" spans="1:23" ht="17.75" customHeight="1">
      <c r="A47" s="849" t="s">
        <v>950</v>
      </c>
      <c r="B47" s="710"/>
      <c r="C47" s="849" t="s">
        <v>603</v>
      </c>
      <c r="D47" s="708"/>
      <c r="E47" s="708"/>
      <c r="G47" s="849" t="s">
        <v>944</v>
      </c>
      <c r="I47" s="849" t="s">
        <v>603</v>
      </c>
    </row>
    <row r="48" spans="1:23" ht="17.75" customHeight="1">
      <c r="A48" s="849" t="s">
        <v>951</v>
      </c>
      <c r="B48" s="710"/>
      <c r="C48" s="849" t="s">
        <v>603</v>
      </c>
      <c r="D48" s="708"/>
      <c r="E48" s="708"/>
      <c r="G48" s="849" t="s">
        <v>946</v>
      </c>
      <c r="I48" s="849" t="s">
        <v>603</v>
      </c>
    </row>
    <row r="49" spans="2:9" ht="17.75" customHeight="1">
      <c r="G49" s="849" t="s">
        <v>945</v>
      </c>
      <c r="I49" s="849" t="s">
        <v>603</v>
      </c>
    </row>
    <row r="50" spans="2:9" ht="17.75" customHeight="1"/>
    <row r="51" spans="2:9" ht="17.75" customHeight="1"/>
    <row r="61" spans="2:9">
      <c r="B61" s="535"/>
    </row>
  </sheetData>
  <mergeCells count="10">
    <mergeCell ref="G38:H38"/>
    <mergeCell ref="I38:J38"/>
    <mergeCell ref="M38:W38"/>
    <mergeCell ref="R1:U1"/>
    <mergeCell ref="O2:R2"/>
    <mergeCell ref="B30:C31"/>
    <mergeCell ref="M32:W32"/>
    <mergeCell ref="G33:H33"/>
    <mergeCell ref="G34:H34"/>
    <mergeCell ref="M37:W37"/>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68A5-0170-490C-B3C7-BE5BE7E905DE}">
  <sheetPr>
    <pageSetUpPr fitToPage="1"/>
  </sheetPr>
  <dimension ref="A1:AI60"/>
  <sheetViews>
    <sheetView topLeftCell="A7" zoomScale="85" zoomScaleNormal="85" zoomScaleSheetLayoutView="115" workbookViewId="0">
      <selection activeCell="B24" sqref="B24:B28"/>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87"/>
      <c r="J10" s="988"/>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c r="B18" s="906" t="s">
        <v>1163</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660</v>
      </c>
      <c r="C19" s="800" t="str">
        <f>IF(D19="","",VLOOKUP(B19,Data!$B$5:$L$439,2,FALSE))</f>
        <v>VAN1280</v>
      </c>
      <c r="D19" s="910">
        <v>60</v>
      </c>
      <c r="E19" s="947" t="str">
        <f>IF(D19="","",VLOOKUP(B19,Data!$B$5:$Q$439,16,FALSE))</f>
        <v>PC</v>
      </c>
      <c r="F19" s="924" t="s">
        <v>999</v>
      </c>
      <c r="G19" s="803">
        <f>IF(D19="","",VLOOKUP(B19,Data!$B$5:$L$439,11,FALSE))</f>
        <v>2162.66</v>
      </c>
      <c r="H19" s="804">
        <f t="shared" si="0"/>
        <v>129759.59999999999</v>
      </c>
      <c r="I19" s="805" t="str">
        <f>IF(D19="","",VLOOKUP(B19,Data!$B$5:$D$439,3,FALSE))</f>
        <v>C/T</v>
      </c>
      <c r="J19" s="806" t="str">
        <f>IF(D19="","",VLOOKUP(B19,Data!$B$5:$M$439,12,FALSE))</f>
        <v>Indonesia</v>
      </c>
      <c r="K19" s="807" t="s">
        <v>1125</v>
      </c>
      <c r="L19" s="808">
        <f>IF(D19="","",VLOOKUP(B19,Data!$B$5:$E$439,4,FALSE)*D19)</f>
        <v>15720</v>
      </c>
      <c r="M19" s="809">
        <f>IF(D19="","",VLOOKUP(B19,Data!$B$5:$F$439,5,FALSE)*D19)</f>
        <v>14220</v>
      </c>
      <c r="N19" s="804"/>
      <c r="O19" s="810"/>
      <c r="P19" s="811"/>
      <c r="Q19" s="812"/>
      <c r="R19" s="812"/>
      <c r="S19" s="811"/>
      <c r="T19" s="811"/>
      <c r="U19" s="811"/>
      <c r="V19" s="813">
        <f>IF(D19="","",VLOOKUP(B19,Data!$B$5:$J$439,9,FALSE)*D19)</f>
        <v>89.28</v>
      </c>
      <c r="W19" s="813">
        <f>IF(D19="","",VLOOKUP(B19,Data!$B$5:$J$439,9,FALSE)*D19)</f>
        <v>89.28</v>
      </c>
      <c r="X19" s="916"/>
      <c r="Y19" s="916"/>
      <c r="Z19" s="708"/>
      <c r="AA19" s="708"/>
      <c r="AB19" s="708"/>
      <c r="AC19" s="708"/>
      <c r="AD19" s="708"/>
      <c r="AE19" s="708"/>
      <c r="AF19" s="708"/>
      <c r="AG19" s="708"/>
      <c r="AH19" s="708"/>
      <c r="AI19" s="708"/>
    </row>
    <row r="20" spans="1:35" s="917" customFormat="1" ht="20" customHeight="1">
      <c r="A20" s="984">
        <v>2</v>
      </c>
      <c r="B20" s="878" t="s">
        <v>661</v>
      </c>
      <c r="C20" s="800" t="str">
        <f>IF(D20="","",VLOOKUP(B20,Data!$B$5:$L$439,2,FALSE))</f>
        <v>VAN1290</v>
      </c>
      <c r="D20" s="910">
        <v>19</v>
      </c>
      <c r="E20" s="947" t="str">
        <f>IF(D20="","",VLOOKUP(B20,Data!$B$5:$Q$439,16,FALSE))</f>
        <v>PC</v>
      </c>
      <c r="F20" s="924"/>
      <c r="G20" s="803">
        <f>IF(D20="","",VLOOKUP(B20,Data!$B$5:$L$439,11,FALSE))</f>
        <v>2162.66</v>
      </c>
      <c r="H20" s="804">
        <f t="shared" si="0"/>
        <v>41090.539999999994</v>
      </c>
      <c r="I20" s="805" t="str">
        <f>IF(D20="","",VLOOKUP(B20,Data!$B$5:$D$439,3,FALSE))</f>
        <v>C/T</v>
      </c>
      <c r="J20" s="806" t="str">
        <f>IF(D20="","",VLOOKUP(B20,Data!$B$5:$M$439,12,FALSE))</f>
        <v>Indonesia</v>
      </c>
      <c r="K20" s="807" t="s">
        <v>1125</v>
      </c>
      <c r="L20" s="808">
        <f>IF(D20="","",VLOOKUP(B20,Data!$B$5:$E$439,4,FALSE)*D20)</f>
        <v>4978</v>
      </c>
      <c r="M20" s="809">
        <f>IF(D20="","",VLOOKUP(B20,Data!$B$5:$F$439,5,FALSE)*D20)</f>
        <v>4503</v>
      </c>
      <c r="N20" s="804"/>
      <c r="O20" s="810"/>
      <c r="P20" s="811"/>
      <c r="Q20" s="812"/>
      <c r="R20" s="812"/>
      <c r="S20" s="811"/>
      <c r="T20" s="811"/>
      <c r="U20" s="811"/>
      <c r="V20" s="813">
        <f>IF(D20="","",VLOOKUP(B20,Data!$B$5:$J$439,9,FALSE)*D20)</f>
        <v>28.271999999999998</v>
      </c>
      <c r="W20" s="813">
        <f>IF(D20="","",VLOOKUP(B20,Data!$B$5:$J$439,9,FALSE)*D20)</f>
        <v>28.271999999999998</v>
      </c>
      <c r="X20" s="916"/>
      <c r="Y20" s="916"/>
      <c r="Z20" s="708"/>
      <c r="AA20" s="708"/>
      <c r="AB20" s="708"/>
      <c r="AC20" s="708"/>
      <c r="AD20" s="708"/>
      <c r="AE20" s="708"/>
      <c r="AF20" s="708"/>
      <c r="AG20" s="708"/>
      <c r="AH20" s="708"/>
      <c r="AI20" s="708"/>
    </row>
    <row r="21" spans="1:35" s="917" customFormat="1" ht="20" customHeight="1">
      <c r="A21" s="920"/>
      <c r="B21" s="906" t="s">
        <v>1195</v>
      </c>
      <c r="C21" s="800" t="str">
        <f>IF(D21="","",VLOOKUP(B21,Data!$B$5:$L$439,2,FALSE))</f>
        <v/>
      </c>
      <c r="D21" s="875"/>
      <c r="E21" s="947" t="str">
        <f>IF(D21="","",VLOOKUP(B21,Data!$B$5:$Q$439,16,FALSE))</f>
        <v/>
      </c>
      <c r="F21" s="924" t="s">
        <v>1011</v>
      </c>
      <c r="G21" s="803" t="str">
        <f>IF(D21="","",VLOOKUP(B21,Data!$B$5:$L$439,11,FALSE))</f>
        <v/>
      </c>
      <c r="H21" s="804" t="str">
        <f t="shared" ref="H21" si="1">IF(D21&gt;0,D21*G21,"-")</f>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708"/>
      <c r="AA21" s="708"/>
      <c r="AB21" s="708"/>
      <c r="AC21" s="708"/>
      <c r="AD21" s="708"/>
      <c r="AE21" s="708"/>
      <c r="AF21" s="708"/>
      <c r="AG21" s="708"/>
      <c r="AH21" s="708"/>
      <c r="AI21" s="708"/>
    </row>
    <row r="22" spans="1:35" s="917" customFormat="1" ht="20" customHeight="1">
      <c r="A22" s="984">
        <v>3</v>
      </c>
      <c r="B22" s="878" t="s">
        <v>933</v>
      </c>
      <c r="C22" s="800" t="str">
        <f>IF(D22="","",VLOOKUP(B22,Data!$B$5:$L$439,2,FALSE))</f>
        <v>VEH3640</v>
      </c>
      <c r="D22" s="910">
        <v>11</v>
      </c>
      <c r="E22" s="947" t="str">
        <f>IF(D22="","",VLOOKUP(B22,Data!$B$5:$Q$439,16,FALSE))</f>
        <v>PC</v>
      </c>
      <c r="F22" s="924"/>
      <c r="G22" s="803">
        <f>IF(D22="","",VLOOKUP(B22,Data!$B$5:$L$439,11,FALSE))</f>
        <v>2539.81</v>
      </c>
      <c r="H22" s="804">
        <f t="shared" si="0"/>
        <v>27937.91</v>
      </c>
      <c r="I22" s="805" t="str">
        <f>IF(D22="","",VLOOKUP(B22,Data!$B$5:$D$439,3,FALSE))</f>
        <v>C/T</v>
      </c>
      <c r="J22" s="806" t="str">
        <f>IF(D22="","",VLOOKUP(B22,Data!$B$5:$M$439,12,FALSE))</f>
        <v>Indonesia</v>
      </c>
      <c r="K22" s="807" t="s">
        <v>1194</v>
      </c>
      <c r="L22" s="808">
        <f>IF(D22="","",VLOOKUP(B22,Data!$B$5:$E$439,4,FALSE)*D22)</f>
        <v>2937</v>
      </c>
      <c r="M22" s="809">
        <f>IF(D22="","",VLOOKUP(B22,Data!$B$5:$F$439,5,FALSE)*D22)</f>
        <v>2662</v>
      </c>
      <c r="N22" s="804"/>
      <c r="O22" s="810"/>
      <c r="P22" s="811"/>
      <c r="Q22" s="812"/>
      <c r="R22" s="812"/>
      <c r="S22" s="811"/>
      <c r="T22" s="811"/>
      <c r="U22" s="811"/>
      <c r="V22" s="813">
        <f>IF(D22="","",VLOOKUP(B22,Data!$B$5:$J$439,9,FALSE)*D22)</f>
        <v>16.367999999999999</v>
      </c>
      <c r="W22" s="813">
        <f>IF(D22="","",VLOOKUP(B22,Data!$B$5:$J$439,9,FALSE)*D22)</f>
        <v>16.367999999999999</v>
      </c>
      <c r="X22" s="916"/>
      <c r="Y22" s="916"/>
      <c r="Z22" s="708"/>
      <c r="AA22" s="708"/>
      <c r="AB22" s="708"/>
      <c r="AC22" s="708"/>
      <c r="AD22" s="708"/>
      <c r="AE22" s="708"/>
      <c r="AF22" s="708"/>
      <c r="AG22" s="708"/>
      <c r="AH22" s="708"/>
      <c r="AI22" s="708"/>
    </row>
    <row r="23" spans="1:35" s="917" customFormat="1" ht="20" customHeight="1">
      <c r="A23" s="984"/>
      <c r="B23" s="878"/>
      <c r="C23" s="800" t="str">
        <f>IF(D23="","",VLOOKUP(B23,Data!$B$5:$L$439,2,FALSE))</f>
        <v/>
      </c>
      <c r="D23" s="910"/>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c r="B24" s="878"/>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84"/>
      <c r="B25" s="878"/>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84"/>
      <c r="B26" s="878"/>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c r="C29" s="1088"/>
      <c r="D29" s="827">
        <f>SUM(D18:D27)</f>
        <v>90</v>
      </c>
      <c r="E29" s="827"/>
      <c r="F29" s="895"/>
      <c r="G29" s="896"/>
      <c r="H29" s="829">
        <f>SUM(H18:H28)</f>
        <v>198788.05</v>
      </c>
      <c r="I29" s="897"/>
      <c r="J29" s="897"/>
      <c r="K29" s="897"/>
      <c r="L29" s="829">
        <f>SUM(L18:L28)</f>
        <v>23635</v>
      </c>
      <c r="M29" s="829">
        <f>SUM(M18:M28)</f>
        <v>21385</v>
      </c>
      <c r="N29" s="896"/>
      <c r="O29" s="896"/>
      <c r="P29" s="896"/>
      <c r="Q29" s="896"/>
      <c r="R29" s="896"/>
      <c r="S29" s="896"/>
      <c r="T29" s="896"/>
      <c r="U29" s="896"/>
      <c r="V29" s="896"/>
      <c r="W29" s="830">
        <f>SUM(W18:W28)</f>
        <v>133.91999999999999</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1193</v>
      </c>
      <c r="H37" s="1047"/>
      <c r="I37" s="1046" t="s">
        <v>1192</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G37:H37"/>
    <mergeCell ref="I37:J37"/>
    <mergeCell ref="M37:W37"/>
    <mergeCell ref="R1:U1"/>
    <mergeCell ref="O2:R2"/>
    <mergeCell ref="B29:C30"/>
    <mergeCell ref="M31:W31"/>
    <mergeCell ref="G32:H32"/>
    <mergeCell ref="G33:H33"/>
    <mergeCell ref="M36:W36"/>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4FEE8-9343-40A6-ABED-E83A31780917}">
  <sheetPr>
    <pageSetUpPr fitToPage="1"/>
  </sheetPr>
  <dimension ref="A1:AI60"/>
  <sheetViews>
    <sheetView zoomScale="85" zoomScaleNormal="85" zoomScaleSheetLayoutView="115" workbookViewId="0">
      <selection activeCell="D19" sqref="D19"/>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89"/>
      <c r="J10" s="990"/>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c r="B18" s="906" t="s">
        <v>1195</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c r="B19" s="878" t="s">
        <v>933</v>
      </c>
      <c r="C19" s="800" t="str">
        <f>IF(D19="","",VLOOKUP(B19,Data!$B$5:$L$439,2,FALSE))</f>
        <v>VEH3640</v>
      </c>
      <c r="D19" s="910">
        <v>135</v>
      </c>
      <c r="E19" s="947" t="str">
        <f>IF(D19="","",VLOOKUP(B19,Data!$B$5:$Q$439,16,FALSE))</f>
        <v>PC</v>
      </c>
      <c r="F19" s="924" t="s">
        <v>999</v>
      </c>
      <c r="G19" s="803">
        <f>IF(D19="","",VLOOKUP(B19,Data!$B$5:$L$439,11,FALSE))</f>
        <v>2539.81</v>
      </c>
      <c r="H19" s="804">
        <f t="shared" si="0"/>
        <v>342874.35</v>
      </c>
      <c r="I19" s="805" t="str">
        <f>IF(D19="","",VLOOKUP(B19,Data!$B$5:$D$439,3,FALSE))</f>
        <v>C/T</v>
      </c>
      <c r="J19" s="806" t="str">
        <f>IF(D19="","",VLOOKUP(B19,Data!$B$5:$M$439,12,FALSE))</f>
        <v>Indonesia</v>
      </c>
      <c r="K19" s="807" t="s">
        <v>1194</v>
      </c>
      <c r="L19" s="808">
        <f>IF(D19="","",VLOOKUP(B19,Data!$B$5:$E$439,4,FALSE)*D19)</f>
        <v>36045</v>
      </c>
      <c r="M19" s="809">
        <f>IF(D19="","",VLOOKUP(B19,Data!$B$5:$F$439,5,FALSE)*D19)</f>
        <v>32670</v>
      </c>
      <c r="N19" s="804"/>
      <c r="O19" s="810"/>
      <c r="P19" s="811"/>
      <c r="Q19" s="812"/>
      <c r="R19" s="812"/>
      <c r="S19" s="811"/>
      <c r="T19" s="811"/>
      <c r="U19" s="811"/>
      <c r="V19" s="813">
        <f>IF(D19="","",VLOOKUP(B19,Data!$B$5:$J$439,9,FALSE)*D19)</f>
        <v>200.88</v>
      </c>
      <c r="W19" s="813">
        <f>IF(D19="","",VLOOKUP(B19,Data!$B$5:$J$439,9,FALSE)*D19)</f>
        <v>200.88</v>
      </c>
      <c r="X19" s="916"/>
      <c r="Y19" s="916"/>
      <c r="Z19" s="708"/>
      <c r="AA19" s="708"/>
      <c r="AB19" s="708"/>
      <c r="AC19" s="708"/>
      <c r="AD19" s="708"/>
      <c r="AE19" s="708"/>
      <c r="AF19" s="708"/>
      <c r="AG19" s="708"/>
      <c r="AH19" s="708"/>
      <c r="AI19" s="708"/>
    </row>
    <row r="20" spans="1:35" s="917" customFormat="1" ht="20" customHeight="1">
      <c r="A20" s="984"/>
      <c r="B20" s="878"/>
      <c r="C20" s="800" t="str">
        <f>IF(D20="","",VLOOKUP(B20,Data!$B$5:$L$439,2,FALSE))</f>
        <v/>
      </c>
      <c r="D20" s="910"/>
      <c r="E20" s="947" t="str">
        <f>IF(D20="","",VLOOKUP(B20,Data!$B$5:$Q$439,16,FALSE))</f>
        <v/>
      </c>
      <c r="F20" s="924"/>
      <c r="G20" s="803" t="str">
        <f>IF(D20="","",VLOOKUP(B20,Data!$B$5:$L$439,11,FALSE))</f>
        <v/>
      </c>
      <c r="H20" s="804" t="str">
        <f t="shared" si="0"/>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916"/>
      <c r="Y20" s="916"/>
      <c r="Z20" s="708"/>
      <c r="AA20" s="708"/>
      <c r="AB20" s="708"/>
      <c r="AC20" s="708"/>
      <c r="AD20" s="708"/>
      <c r="AE20" s="708"/>
      <c r="AF20" s="708"/>
      <c r="AG20" s="708"/>
      <c r="AH20" s="708"/>
      <c r="AI20" s="708"/>
    </row>
    <row r="21" spans="1:35" s="917" customFormat="1" ht="20" customHeight="1">
      <c r="A21" s="984"/>
      <c r="B21" s="878"/>
      <c r="C21" s="800" t="str">
        <f>IF(D21="","",VLOOKUP(B21,Data!$B$5:$L$439,2,FALSE))</f>
        <v/>
      </c>
      <c r="D21" s="875"/>
      <c r="E21" s="947" t="str">
        <f>IF(D21="","",VLOOKUP(B21,Data!$B$5:$Q$439,16,FALSE))</f>
        <v/>
      </c>
      <c r="F21" s="924" t="s">
        <v>1011</v>
      </c>
      <c r="G21" s="803" t="str">
        <f>IF(D21="","",VLOOKUP(B21,Data!$B$5:$L$439,11,FALSE))</f>
        <v/>
      </c>
      <c r="H21" s="804" t="str">
        <f t="shared" ref="H21:H25" si="1">IF(D21&gt;0,D21*G21,"-")</f>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708"/>
      <c r="AA21" s="708"/>
      <c r="AB21" s="708"/>
      <c r="AC21" s="708"/>
      <c r="AD21" s="708"/>
      <c r="AE21" s="708"/>
      <c r="AF21" s="708"/>
      <c r="AG21" s="708"/>
      <c r="AH21" s="708"/>
      <c r="AI21" s="708"/>
    </row>
    <row r="22" spans="1:35" s="917" customFormat="1" ht="20" customHeight="1">
      <c r="A22" s="984"/>
      <c r="B22" s="878"/>
      <c r="C22" s="800" t="str">
        <f>IF(D22="","",VLOOKUP(B22,Data!$B$5:$L$439,2,FALSE))</f>
        <v/>
      </c>
      <c r="D22" s="875"/>
      <c r="E22" s="947" t="str">
        <f>IF(D22="","",VLOOKUP(B22,Data!$B$5:$Q$439,16,FALSE))</f>
        <v/>
      </c>
      <c r="F22" s="924"/>
      <c r="G22" s="803" t="str">
        <f>IF(D22="","",VLOOKUP(B22,Data!$B$5:$L$439,11,FALSE))</f>
        <v/>
      </c>
      <c r="H22" s="804" t="str">
        <f t="shared" si="1"/>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708"/>
      <c r="AA22" s="708"/>
      <c r="AB22" s="708"/>
      <c r="AC22" s="708"/>
      <c r="AD22" s="708"/>
      <c r="AE22" s="708"/>
      <c r="AF22" s="708"/>
      <c r="AG22" s="708"/>
      <c r="AH22" s="708"/>
      <c r="AI22" s="708"/>
    </row>
    <row r="23" spans="1:35" s="917" customFormat="1" ht="20" customHeight="1">
      <c r="A23" s="984"/>
      <c r="B23" s="878"/>
      <c r="C23" s="800" t="str">
        <f>IF(D23="","",VLOOKUP(B23,Data!$B$5:$L$439,2,FALSE))</f>
        <v/>
      </c>
      <c r="D23" s="875"/>
      <c r="E23" s="947" t="str">
        <f>IF(D23="","",VLOOKUP(B23,Data!$B$5:$Q$439,16,FALSE))</f>
        <v/>
      </c>
      <c r="F23" s="957" t="s">
        <v>1067</v>
      </c>
      <c r="G23" s="803" t="str">
        <f>IF(D23="","",VLOOKUP(B23,Data!$B$5:$L$439,11,FALSE))</f>
        <v/>
      </c>
      <c r="H23" s="804" t="str">
        <f t="shared" si="1"/>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c r="B24" s="878"/>
      <c r="C24" s="800" t="str">
        <f>IF(D24="","",VLOOKUP(B24,Data!$B$5:$L$439,2,FALSE))</f>
        <v/>
      </c>
      <c r="D24" s="875"/>
      <c r="E24" s="947" t="str">
        <f>IF(D24="","",VLOOKUP(B24,Data!$B$5:$Q$439,16,FALSE))</f>
        <v/>
      </c>
      <c r="F24" s="957"/>
      <c r="G24" s="803" t="str">
        <f>IF(D24="","",VLOOKUP(B24,Data!$B$5:$L$439,11,FALSE))</f>
        <v/>
      </c>
      <c r="H24" s="804" t="str">
        <f t="shared" si="1"/>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84"/>
      <c r="B25" s="878"/>
      <c r="C25" s="800" t="str">
        <f>IF(D25="","",VLOOKUP(B25,Data!$B$5:$L$439,2,FALSE))</f>
        <v/>
      </c>
      <c r="D25" s="875"/>
      <c r="E25" s="947" t="str">
        <f>IF(D25="","",VLOOKUP(B25,Data!$B$5:$Q$439,16,FALSE))</f>
        <v/>
      </c>
      <c r="F25" s="957"/>
      <c r="G25" s="803" t="str">
        <f>IF(D25="","",VLOOKUP(B25,Data!$B$5:$L$439,11,FALSE))</f>
        <v/>
      </c>
      <c r="H25" s="804" t="str">
        <f t="shared" si="1"/>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84"/>
      <c r="B26" s="878"/>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t="s">
        <v>1199</v>
      </c>
      <c r="C29" s="1088"/>
      <c r="D29" s="827">
        <f>SUM(D18:D27)</f>
        <v>135</v>
      </c>
      <c r="E29" s="827"/>
      <c r="F29" s="895"/>
      <c r="G29" s="896"/>
      <c r="H29" s="829">
        <f>SUM(H18:H28)</f>
        <v>342874.35</v>
      </c>
      <c r="I29" s="897"/>
      <c r="J29" s="897"/>
      <c r="K29" s="897"/>
      <c r="L29" s="829">
        <f>SUM(L18:L28)</f>
        <v>36045</v>
      </c>
      <c r="M29" s="829">
        <f>SUM(M18:M28)</f>
        <v>32670</v>
      </c>
      <c r="N29" s="896"/>
      <c r="O29" s="896"/>
      <c r="P29" s="896"/>
      <c r="Q29" s="896"/>
      <c r="R29" s="896"/>
      <c r="S29" s="896"/>
      <c r="T29" s="896"/>
      <c r="U29" s="896"/>
      <c r="V29" s="896"/>
      <c r="W29" s="830">
        <f>SUM(W18:W28)</f>
        <v>200.88</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1193</v>
      </c>
      <c r="H37" s="1047"/>
      <c r="I37" s="1046" t="s">
        <v>1196</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B29:C30"/>
    <mergeCell ref="M31:W31"/>
    <mergeCell ref="G32:H32"/>
    <mergeCell ref="G33:H33"/>
    <mergeCell ref="M36:W36"/>
    <mergeCell ref="G37:H37"/>
    <mergeCell ref="I37:J37"/>
    <mergeCell ref="M37:W37"/>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DC70B-A1C9-434D-8FE4-1FD517ED3305}">
  <sheetPr>
    <pageSetUpPr fitToPage="1"/>
  </sheetPr>
  <dimension ref="A1:AI67"/>
  <sheetViews>
    <sheetView topLeftCell="A13" zoomScale="80" zoomScaleNormal="80" zoomScaleSheetLayoutView="115" workbookViewId="0">
      <selection activeCell="A31" sqref="A31:XFD32"/>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8"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89"/>
      <c r="J10" s="990"/>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c r="B18" s="906" t="s">
        <v>1153</v>
      </c>
      <c r="C18" s="800" t="str">
        <f>IF(D18="","",VLOOKUP(B18,Data!$B$5:$L$439,2,FALSE))</f>
        <v/>
      </c>
      <c r="D18" s="875"/>
      <c r="E18" s="947" t="str">
        <f>IF(D18="","",VLOOKUP(B18,Data!$B$5:$Q$439,16,FALSE))</f>
        <v/>
      </c>
      <c r="F18" s="924"/>
      <c r="G18" s="803" t="str">
        <f>IF(D18="","",VLOOKUP(B18,Data!$B$5:$L$439,11,FALSE))</f>
        <v/>
      </c>
      <c r="H18" s="804" t="str">
        <f t="shared" ref="H18:H34"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747</v>
      </c>
      <c r="C19" s="800" t="str">
        <f>IF(D19="","",VLOOKUP(B19,Data!$B$5:$L$439,2,FALSE))</f>
        <v>VAR8140</v>
      </c>
      <c r="D19" s="910">
        <v>2</v>
      </c>
      <c r="E19" s="947" t="str">
        <f>IF(D19="","",VLOOKUP(B19,Data!$B$5:$Q$439,16,FALSE))</f>
        <v>PC</v>
      </c>
      <c r="F19" s="924" t="s">
        <v>999</v>
      </c>
      <c r="G19" s="803">
        <f>IF(D19="","",VLOOKUP(B19,Data!$B$5:$L$439,11,FALSE))</f>
        <v>2209.64</v>
      </c>
      <c r="H19" s="804">
        <f t="shared" si="0"/>
        <v>4419.28</v>
      </c>
      <c r="I19" s="805" t="str">
        <f>IF(D19="","",VLOOKUP(B19,Data!$B$5:$D$439,3,FALSE))</f>
        <v>C/T</v>
      </c>
      <c r="J19" s="806" t="str">
        <f>IF(D19="","",VLOOKUP(B19,Data!$B$5:$M$439,12,FALSE))</f>
        <v>Indonesia</v>
      </c>
      <c r="K19" s="807" t="s">
        <v>1154</v>
      </c>
      <c r="L19" s="808">
        <f>IF(D19="","",VLOOKUP(B19,Data!$B$5:$E$439,4,FALSE)*D19)</f>
        <v>476</v>
      </c>
      <c r="M19" s="809">
        <f>IF(D19="","",VLOOKUP(B19,Data!$B$5:$F$439,5,FALSE)*D19)</f>
        <v>432</v>
      </c>
      <c r="N19" s="804"/>
      <c r="O19" s="810"/>
      <c r="P19" s="811"/>
      <c r="Q19" s="812"/>
      <c r="R19" s="812"/>
      <c r="S19" s="811"/>
      <c r="T19" s="811"/>
      <c r="U19" s="811"/>
      <c r="V19" s="813">
        <f>IF(D19="","",VLOOKUP(B19,Data!$B$5:$J$439,9,FALSE)*D19)</f>
        <v>2.6280000000000001</v>
      </c>
      <c r="W19" s="813">
        <f>IF(D19="","",VLOOKUP(B19,Data!$B$5:$J$439,9,FALSE)*D19)</f>
        <v>2.6280000000000001</v>
      </c>
      <c r="X19" s="916"/>
      <c r="Y19" s="916"/>
      <c r="Z19" s="708"/>
      <c r="AA19" s="708"/>
      <c r="AB19" s="708"/>
      <c r="AC19" s="708"/>
      <c r="AD19" s="708"/>
      <c r="AE19" s="708"/>
      <c r="AF19" s="708"/>
      <c r="AG19" s="708"/>
      <c r="AH19" s="708"/>
      <c r="AI19" s="708"/>
    </row>
    <row r="20" spans="1:35" s="917" customFormat="1" ht="20" customHeight="1">
      <c r="A20" s="920" t="s">
        <v>12</v>
      </c>
      <c r="B20" s="906" t="s">
        <v>1163</v>
      </c>
      <c r="C20" s="800" t="str">
        <f>IF(D20="","",VLOOKUP(B20,Data!$B$5:$L$439,2,FALSE))</f>
        <v/>
      </c>
      <c r="D20" s="875"/>
      <c r="E20" s="947" t="str">
        <f>IF(D20="","",VLOOKUP(B20,Data!$B$5:$Q$439,16,FALSE))</f>
        <v/>
      </c>
      <c r="F20" s="924"/>
      <c r="G20" s="803" t="str">
        <f>IF(D20="","",VLOOKUP(B20,Data!$B$5:$L$439,11,FALSE))</f>
        <v/>
      </c>
      <c r="H20" s="804" t="str">
        <f t="shared" ref="H20:H27" si="1">IF(D20&gt;0,D20*G20,"-")</f>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916"/>
      <c r="Y20" s="916"/>
      <c r="Z20" s="708"/>
      <c r="AA20" s="708"/>
      <c r="AB20" s="708"/>
      <c r="AC20" s="708"/>
      <c r="AD20" s="708"/>
      <c r="AE20" s="708"/>
      <c r="AF20" s="708"/>
      <c r="AG20" s="708"/>
      <c r="AH20" s="708"/>
      <c r="AI20" s="708"/>
    </row>
    <row r="21" spans="1:35" s="917" customFormat="1" ht="20" customHeight="1">
      <c r="A21" s="984">
        <v>2</v>
      </c>
      <c r="B21" s="878" t="s">
        <v>691</v>
      </c>
      <c r="C21" s="800" t="str">
        <f>IF(D21="","",VLOOKUP(B21,Data!$B$5:$L$439,2,FALSE))</f>
        <v>VFV5610</v>
      </c>
      <c r="D21" s="875">
        <v>1</v>
      </c>
      <c r="E21" s="947" t="str">
        <f>IF(D21="","",VLOOKUP(B21,Data!$B$5:$Q$439,16,FALSE))</f>
        <v>PC</v>
      </c>
      <c r="F21" s="924" t="s">
        <v>1011</v>
      </c>
      <c r="G21" s="803">
        <f>IF(D21="","",VLOOKUP(B21,Data!$B$5:$L$439,11,FALSE))</f>
        <v>5716.48</v>
      </c>
      <c r="H21" s="804">
        <f t="shared" si="1"/>
        <v>5716.48</v>
      </c>
      <c r="I21" s="805" t="str">
        <f>IF(D21="","",VLOOKUP(B21,Data!$B$5:$D$439,3,FALSE))</f>
        <v>C/T</v>
      </c>
      <c r="J21" s="806" t="str">
        <f>IF(D21="","",VLOOKUP(B21,Data!$B$5:$M$439,12,FALSE))</f>
        <v>Indonesia</v>
      </c>
      <c r="K21" s="807" t="s">
        <v>1125</v>
      </c>
      <c r="L21" s="808">
        <f>IF(D21="","",VLOOKUP(B21,Data!$B$5:$E$439,4,FALSE)*D21)</f>
        <v>334</v>
      </c>
      <c r="M21" s="809">
        <f>IF(D21="","",VLOOKUP(B21,Data!$B$5:$F$439,5,FALSE)*D21)</f>
        <v>293</v>
      </c>
      <c r="N21" s="804"/>
      <c r="O21" s="810"/>
      <c r="P21" s="811"/>
      <c r="Q21" s="812"/>
      <c r="R21" s="812"/>
      <c r="S21" s="811"/>
      <c r="T21" s="811"/>
      <c r="U21" s="811"/>
      <c r="V21" s="813">
        <f>IF(D21="","",VLOOKUP(B21,Data!$B$5:$J$439,9,FALSE)*D21)</f>
        <v>1.806</v>
      </c>
      <c r="W21" s="813">
        <f>IF(D21="","",VLOOKUP(B21,Data!$B$5:$J$439,9,FALSE)*D21)</f>
        <v>1.806</v>
      </c>
      <c r="X21" s="916"/>
      <c r="Y21" s="916"/>
      <c r="Z21" s="708"/>
      <c r="AA21" s="708"/>
      <c r="AB21" s="708"/>
      <c r="AC21" s="708"/>
      <c r="AD21" s="708"/>
      <c r="AE21" s="708"/>
      <c r="AF21" s="708"/>
      <c r="AG21" s="708"/>
      <c r="AH21" s="708"/>
      <c r="AI21" s="708"/>
    </row>
    <row r="22" spans="1:35" s="917" customFormat="1" ht="20" customHeight="1">
      <c r="A22" s="984">
        <v>3</v>
      </c>
      <c r="B22" s="878" t="s">
        <v>231</v>
      </c>
      <c r="C22" s="800" t="str">
        <f>IF(D22="","",VLOOKUP(B22,Data!$B$5:$L$439,2,FALSE))</f>
        <v>VFV5620</v>
      </c>
      <c r="D22" s="875">
        <v>1</v>
      </c>
      <c r="E22" s="947" t="str">
        <f>IF(D22="","",VLOOKUP(B22,Data!$B$5:$Q$439,16,FALSE))</f>
        <v>PC</v>
      </c>
      <c r="F22" s="924"/>
      <c r="G22" s="803">
        <f>IF(D22="","",VLOOKUP(B22,Data!$B$5:$L$439,11,FALSE))</f>
        <v>5668.21</v>
      </c>
      <c r="H22" s="804">
        <f t="shared" si="1"/>
        <v>5668.21</v>
      </c>
      <c r="I22" s="805" t="str">
        <f>IF(D22="","",VLOOKUP(B22,Data!$B$5:$D$439,3,FALSE))</f>
        <v>C/T</v>
      </c>
      <c r="J22" s="806" t="str">
        <f>IF(D22="","",VLOOKUP(B22,Data!$B$5:$M$439,12,FALSE))</f>
        <v>Indonesia</v>
      </c>
      <c r="K22" s="807" t="s">
        <v>1125</v>
      </c>
      <c r="L22" s="808">
        <f>IF(D22="","",VLOOKUP(B22,Data!$B$5:$E$439,4,FALSE)*D22)</f>
        <v>334</v>
      </c>
      <c r="M22" s="809">
        <f>IF(D22="","",VLOOKUP(B22,Data!$B$5:$F$439,5,FALSE)*D22)</f>
        <v>293</v>
      </c>
      <c r="N22" s="804"/>
      <c r="O22" s="810"/>
      <c r="P22" s="811"/>
      <c r="Q22" s="812"/>
      <c r="R22" s="812"/>
      <c r="S22" s="811"/>
      <c r="T22" s="811"/>
      <c r="U22" s="811"/>
      <c r="V22" s="813">
        <f>IF(D22="","",VLOOKUP(B22,Data!$B$5:$J$439,9,FALSE)*D22)</f>
        <v>1.806</v>
      </c>
      <c r="W22" s="813">
        <f>IF(D22="","",VLOOKUP(B22,Data!$B$5:$J$439,9,FALSE)*D22)</f>
        <v>1.806</v>
      </c>
      <c r="X22" s="916"/>
      <c r="Y22" s="916"/>
      <c r="Z22" s="708"/>
      <c r="AA22" s="708"/>
      <c r="AB22" s="708"/>
      <c r="AC22" s="708"/>
      <c r="AD22" s="708"/>
      <c r="AE22" s="708"/>
      <c r="AF22" s="708"/>
      <c r="AG22" s="708"/>
      <c r="AH22" s="708"/>
      <c r="AI22" s="708"/>
    </row>
    <row r="23" spans="1:35" s="917" customFormat="1" ht="20" customHeight="1">
      <c r="A23" s="984">
        <v>4</v>
      </c>
      <c r="B23" s="878" t="s">
        <v>232</v>
      </c>
      <c r="C23" s="800" t="str">
        <f>IF(D23="","",VLOOKUP(B23,Data!$B$5:$L$439,2,FALSE))</f>
        <v>VFV5630</v>
      </c>
      <c r="D23" s="875">
        <v>1</v>
      </c>
      <c r="E23" s="947" t="str">
        <f>IF(D23="","",VLOOKUP(B23,Data!$B$5:$Q$439,16,FALSE))</f>
        <v>PC</v>
      </c>
      <c r="F23" s="957" t="s">
        <v>1067</v>
      </c>
      <c r="G23" s="803">
        <f>IF(D23="","",VLOOKUP(B23,Data!$B$5:$L$439,11,FALSE))</f>
        <v>5664.17</v>
      </c>
      <c r="H23" s="804">
        <f t="shared" si="1"/>
        <v>5664.17</v>
      </c>
      <c r="I23" s="805" t="str">
        <f>IF(D23="","",VLOOKUP(B23,Data!$B$5:$D$439,3,FALSE))</f>
        <v>C/T</v>
      </c>
      <c r="J23" s="806" t="str">
        <f>IF(D23="","",VLOOKUP(B23,Data!$B$5:$M$439,12,FALSE))</f>
        <v>Indonesia</v>
      </c>
      <c r="K23" s="807" t="s">
        <v>1125</v>
      </c>
      <c r="L23" s="808">
        <f>IF(D23="","",VLOOKUP(B23,Data!$B$5:$E$439,4,FALSE)*D23)</f>
        <v>334</v>
      </c>
      <c r="M23" s="809">
        <f>IF(D23="","",VLOOKUP(B23,Data!$B$5:$F$439,5,FALSE)*D23)</f>
        <v>293</v>
      </c>
      <c r="N23" s="804"/>
      <c r="O23" s="810"/>
      <c r="P23" s="811"/>
      <c r="Q23" s="812"/>
      <c r="R23" s="812"/>
      <c r="S23" s="811"/>
      <c r="T23" s="811"/>
      <c r="U23" s="811"/>
      <c r="V23" s="813">
        <f>IF(D23="","",VLOOKUP(B23,Data!$B$5:$J$439,9,FALSE)*D23)</f>
        <v>1.806</v>
      </c>
      <c r="W23" s="813">
        <f>IF(D23="","",VLOOKUP(B23,Data!$B$5:$J$439,9,FALSE)*D23)</f>
        <v>1.806</v>
      </c>
      <c r="X23" s="916"/>
      <c r="Y23" s="916"/>
      <c r="Z23" s="708"/>
      <c r="AA23" s="708"/>
      <c r="AB23" s="708"/>
      <c r="AC23" s="708"/>
      <c r="AD23" s="708"/>
      <c r="AE23" s="708"/>
      <c r="AF23" s="708"/>
      <c r="AG23" s="708"/>
      <c r="AH23" s="708"/>
      <c r="AI23" s="708"/>
    </row>
    <row r="24" spans="1:35" s="917" customFormat="1" ht="20" customHeight="1">
      <c r="A24" s="984">
        <v>5</v>
      </c>
      <c r="B24" s="878" t="s">
        <v>354</v>
      </c>
      <c r="C24" s="800" t="str">
        <f>IF(D24="","",VLOOKUP(B24,Data!$B$5:$L$439,2,FALSE))</f>
        <v>VFV5540</v>
      </c>
      <c r="D24" s="875">
        <v>9</v>
      </c>
      <c r="E24" s="947" t="str">
        <f>IF(D24="","",VLOOKUP(B24,Data!$B$5:$Q$439,16,FALSE))</f>
        <v>PC</v>
      </c>
      <c r="F24" s="924"/>
      <c r="G24" s="803">
        <f>IF(D24="","",VLOOKUP(B24,Data!$B$5:$L$439,11,FALSE))</f>
        <v>4274.5</v>
      </c>
      <c r="H24" s="804">
        <f t="shared" si="1"/>
        <v>38470.5</v>
      </c>
      <c r="I24" s="805" t="str">
        <f>IF(D24="","",VLOOKUP(B24,Data!$B$5:$D$439,3,FALSE))</f>
        <v>C/T</v>
      </c>
      <c r="J24" s="806" t="str">
        <f>IF(D24="","",VLOOKUP(B24,Data!$B$5:$M$439,12,FALSE))</f>
        <v>Indonesia</v>
      </c>
      <c r="K24" s="807" t="s">
        <v>1125</v>
      </c>
      <c r="L24" s="808">
        <f>IF(D24="","",VLOOKUP(B24,Data!$B$5:$E$439,4,FALSE)*D24)</f>
        <v>2745</v>
      </c>
      <c r="M24" s="809">
        <f>IF(D24="","",VLOOKUP(B24,Data!$B$5:$F$439,5,FALSE)*D24)</f>
        <v>2358</v>
      </c>
      <c r="N24" s="804"/>
      <c r="O24" s="810"/>
      <c r="P24" s="811"/>
      <c r="Q24" s="812"/>
      <c r="R24" s="812"/>
      <c r="S24" s="811"/>
      <c r="T24" s="811"/>
      <c r="U24" s="811"/>
      <c r="V24" s="813">
        <f>IF(D24="","",VLOOKUP(B24,Data!$B$5:$J$439,9,FALSE)*D24)</f>
        <v>13.806000000000001</v>
      </c>
      <c r="W24" s="813">
        <f>IF(D24="","",VLOOKUP(B24,Data!$B$5:$J$439,9,FALSE)*D24)</f>
        <v>13.806000000000001</v>
      </c>
      <c r="X24" s="916"/>
      <c r="Y24" s="916"/>
      <c r="Z24" s="708"/>
      <c r="AA24" s="708"/>
      <c r="AB24" s="708"/>
      <c r="AC24" s="708"/>
      <c r="AD24" s="708"/>
      <c r="AE24" s="708"/>
      <c r="AF24" s="708"/>
      <c r="AG24" s="708"/>
      <c r="AH24" s="708"/>
      <c r="AI24" s="708"/>
    </row>
    <row r="25" spans="1:35" s="917" customFormat="1" ht="20" customHeight="1">
      <c r="A25" s="984">
        <v>6</v>
      </c>
      <c r="B25" s="878" t="s">
        <v>358</v>
      </c>
      <c r="C25" s="800" t="str">
        <f>IF(D25="","",VLOOKUP(B25,Data!$B$5:$L$439,2,FALSE))</f>
        <v>VFV5550</v>
      </c>
      <c r="D25" s="875">
        <v>8</v>
      </c>
      <c r="E25" s="947" t="str">
        <f>IF(D25="","",VLOOKUP(B25,Data!$B$5:$Q$439,16,FALSE))</f>
        <v>PC</v>
      </c>
      <c r="F25" s="924"/>
      <c r="G25" s="803">
        <f>IF(D25="","",VLOOKUP(B25,Data!$B$5:$L$439,11,FALSE))</f>
        <v>4274.57</v>
      </c>
      <c r="H25" s="804">
        <f t="shared" si="1"/>
        <v>34196.559999999998</v>
      </c>
      <c r="I25" s="805" t="str">
        <f>IF(D25="","",VLOOKUP(B25,Data!$B$5:$D$439,3,FALSE))</f>
        <v>C/T</v>
      </c>
      <c r="J25" s="806" t="str">
        <f>IF(D25="","",VLOOKUP(B25,Data!$B$5:$M$439,12,FALSE))</f>
        <v>Indonesia</v>
      </c>
      <c r="K25" s="807" t="s">
        <v>1125</v>
      </c>
      <c r="L25" s="808">
        <f>IF(D25="","",VLOOKUP(B25,Data!$B$5:$E$439,4,FALSE)*D25)</f>
        <v>2440</v>
      </c>
      <c r="M25" s="809">
        <f>IF(D25="","",VLOOKUP(B25,Data!$B$5:$F$439,5,FALSE)*D25)</f>
        <v>2096</v>
      </c>
      <c r="N25" s="804"/>
      <c r="O25" s="810"/>
      <c r="P25" s="811"/>
      <c r="Q25" s="812"/>
      <c r="R25" s="812"/>
      <c r="S25" s="811"/>
      <c r="T25" s="811"/>
      <c r="U25" s="811"/>
      <c r="V25" s="813">
        <f>IF(D25="","",VLOOKUP(B25,Data!$B$5:$J$439,9,FALSE)*D25)</f>
        <v>12.272</v>
      </c>
      <c r="W25" s="813">
        <f>IF(D25="","",VLOOKUP(B25,Data!$B$5:$J$439,9,FALSE)*D25)</f>
        <v>12.272</v>
      </c>
      <c r="X25" s="916"/>
      <c r="Y25" s="916"/>
      <c r="Z25" s="708"/>
      <c r="AA25" s="708"/>
      <c r="AB25" s="708"/>
      <c r="AC25" s="708"/>
      <c r="AD25" s="708"/>
      <c r="AE25" s="708"/>
      <c r="AF25" s="708"/>
      <c r="AG25" s="708"/>
      <c r="AH25" s="708"/>
      <c r="AI25" s="708"/>
    </row>
    <row r="26" spans="1:35" s="917" customFormat="1" ht="20" customHeight="1">
      <c r="A26" s="984">
        <v>7</v>
      </c>
      <c r="B26" s="878" t="s">
        <v>1198</v>
      </c>
      <c r="C26" s="800" t="str">
        <f>IF(D26="","",VLOOKUP(B26,Data!$B$5:$L$439,2,FALSE))</f>
        <v>WQ78300</v>
      </c>
      <c r="D26" s="875">
        <v>1</v>
      </c>
      <c r="E26" s="947" t="str">
        <f>IF(D26="","",VLOOKUP(B26,Data!$B$5:$Q$439,16,FALSE))</f>
        <v>SETS</v>
      </c>
      <c r="F26" s="924"/>
      <c r="G26" s="803">
        <f>IF(D26="","",VLOOKUP(B26,Data!$B$5:$L$439,11,FALSE))</f>
        <v>6360.77</v>
      </c>
      <c r="H26" s="804">
        <f t="shared" si="1"/>
        <v>6360.77</v>
      </c>
      <c r="I26" s="805" t="str">
        <f>IF(D26="","",VLOOKUP(B26,Data!$B$5:$D$439,3,FALSE))</f>
        <v>C/T</v>
      </c>
      <c r="J26" s="806" t="str">
        <f>IF(D26="","",VLOOKUP(B26,Data!$B$5:$M$439,12,FALSE))</f>
        <v>Indonesia</v>
      </c>
      <c r="K26" s="807" t="s">
        <v>1125</v>
      </c>
      <c r="L26" s="808">
        <f>IF(D26="","",VLOOKUP(B26,Data!$B$5:$E$439,4,FALSE)*D26)</f>
        <v>323</v>
      </c>
      <c r="M26" s="809">
        <f>IF(D26="","",VLOOKUP(B26,Data!$B$5:$F$439,5,FALSE)*D26)</f>
        <v>285</v>
      </c>
      <c r="N26" s="804"/>
      <c r="O26" s="810"/>
      <c r="P26" s="811"/>
      <c r="Q26" s="812"/>
      <c r="R26" s="812"/>
      <c r="S26" s="811"/>
      <c r="T26" s="811"/>
      <c r="U26" s="811"/>
      <c r="V26" s="813">
        <f>IF(D26="","",VLOOKUP(B26,Data!$B$5:$J$439,9,FALSE)*D26)</f>
        <v>1.806</v>
      </c>
      <c r="W26" s="813">
        <f>IF(D26="","",VLOOKUP(B26,Data!$B$5:$J$439,9,FALSE)*D26)</f>
        <v>1.806</v>
      </c>
      <c r="X26" s="916"/>
      <c r="Y26" s="916"/>
      <c r="Z26" s="708"/>
      <c r="AA26" s="708"/>
      <c r="AB26" s="708"/>
      <c r="AC26" s="708"/>
      <c r="AD26" s="708"/>
      <c r="AE26" s="708"/>
      <c r="AF26" s="708"/>
      <c r="AG26" s="708"/>
      <c r="AH26" s="708"/>
      <c r="AI26" s="708"/>
    </row>
    <row r="27" spans="1:35" s="917" customFormat="1" ht="20" customHeight="1">
      <c r="A27" s="984">
        <v>8</v>
      </c>
      <c r="B27" s="878" t="s">
        <v>387</v>
      </c>
      <c r="C27" s="800" t="str">
        <f>IF(D27="","",VLOOKUP(B27,Data!$B$5:$L$439,2,FALSE))</f>
        <v>VFV5560</v>
      </c>
      <c r="D27" s="875">
        <v>5</v>
      </c>
      <c r="E27" s="947" t="str">
        <f>IF(D27="","",VLOOKUP(B27,Data!$B$5:$Q$439,16,FALSE))</f>
        <v>PC</v>
      </c>
      <c r="F27" s="924"/>
      <c r="G27" s="803">
        <f>IF(D27="","",VLOOKUP(B27,Data!$B$5:$L$439,11,FALSE))</f>
        <v>4224.12</v>
      </c>
      <c r="H27" s="804">
        <f t="shared" si="1"/>
        <v>21120.6</v>
      </c>
      <c r="I27" s="805" t="str">
        <f>IF(D27="","",VLOOKUP(B27,Data!$B$5:$D$439,3,FALSE))</f>
        <v>C/T</v>
      </c>
      <c r="J27" s="806" t="str">
        <f>IF(D27="","",VLOOKUP(B27,Data!$B$5:$M$439,12,FALSE))</f>
        <v>Indonesia</v>
      </c>
      <c r="K27" s="807" t="s">
        <v>1125</v>
      </c>
      <c r="L27" s="808">
        <f>IF(D27="","",VLOOKUP(B27,Data!$B$5:$E$439,4,FALSE)*D27)</f>
        <v>1480</v>
      </c>
      <c r="M27" s="809">
        <f>IF(D27="","",VLOOKUP(B27,Data!$B$5:$F$439,5,FALSE)*D27)</f>
        <v>1300</v>
      </c>
      <c r="N27" s="804"/>
      <c r="O27" s="810"/>
      <c r="P27" s="811"/>
      <c r="Q27" s="812"/>
      <c r="R27" s="812"/>
      <c r="S27" s="811"/>
      <c r="T27" s="811"/>
      <c r="U27" s="811"/>
      <c r="V27" s="813">
        <f>IF(D27="","",VLOOKUP(B27,Data!$B$5:$J$439,9,FALSE)*D27)</f>
        <v>7.67</v>
      </c>
      <c r="W27" s="813">
        <f>IF(D27="","",VLOOKUP(B27,Data!$B$5:$J$439,9,FALSE)*D27)</f>
        <v>7.67</v>
      </c>
      <c r="X27" s="916"/>
      <c r="Y27" s="916"/>
      <c r="Z27" s="708"/>
      <c r="AA27" s="708"/>
      <c r="AB27" s="708"/>
      <c r="AC27" s="708"/>
      <c r="AD27" s="708"/>
      <c r="AE27" s="708"/>
      <c r="AF27" s="708"/>
      <c r="AG27" s="708"/>
      <c r="AH27" s="708"/>
      <c r="AI27" s="708"/>
    </row>
    <row r="28" spans="1:35" s="917" customFormat="1" ht="20" customHeight="1">
      <c r="A28" s="984">
        <v>9</v>
      </c>
      <c r="B28" s="878" t="s">
        <v>389</v>
      </c>
      <c r="C28" s="800" t="str">
        <f>IF(D28="","",VLOOKUP(B28,Data!$B$5:$L$439,2,FALSE))</f>
        <v>VFV5570</v>
      </c>
      <c r="D28" s="875">
        <v>3</v>
      </c>
      <c r="E28" s="947" t="str">
        <f>IF(D28="","",VLOOKUP(B28,Data!$B$5:$Q$439,16,FALSE))</f>
        <v>PC</v>
      </c>
      <c r="F28" s="924"/>
      <c r="G28" s="803">
        <f>IF(D28="","",VLOOKUP(B28,Data!$B$5:$L$439,11,FALSE))</f>
        <v>4224.12</v>
      </c>
      <c r="H28" s="804">
        <f t="shared" ref="H28:H30" si="2">IF(D28&gt;0,D28*G28,"-")</f>
        <v>12672.36</v>
      </c>
      <c r="I28" s="805" t="str">
        <f>IF(D28="","",VLOOKUP(B28,Data!$B$5:$D$439,3,FALSE))</f>
        <v>C/T</v>
      </c>
      <c r="J28" s="806" t="str">
        <f>IF(D28="","",VLOOKUP(B28,Data!$B$5:$M$439,12,FALSE))</f>
        <v>Indonesia</v>
      </c>
      <c r="K28" s="807" t="s">
        <v>1125</v>
      </c>
      <c r="L28" s="808">
        <f>IF(D28="","",VLOOKUP(B28,Data!$B$5:$E$439,4,FALSE)*D28)</f>
        <v>888</v>
      </c>
      <c r="M28" s="809">
        <f>IF(D28="","",VLOOKUP(B28,Data!$B$5:$F$439,5,FALSE)*D28)</f>
        <v>780</v>
      </c>
      <c r="N28" s="804"/>
      <c r="O28" s="810"/>
      <c r="P28" s="811"/>
      <c r="Q28" s="812"/>
      <c r="R28" s="812"/>
      <c r="S28" s="811"/>
      <c r="T28" s="811"/>
      <c r="U28" s="811"/>
      <c r="V28" s="813">
        <f>IF(D28="","",VLOOKUP(B28,Data!$B$5:$J$439,9,FALSE)*D28)</f>
        <v>4.6020000000000003</v>
      </c>
      <c r="W28" s="813">
        <f>IF(D28="","",VLOOKUP(B28,Data!$B$5:$J$439,9,FALSE)*D28)</f>
        <v>4.6020000000000003</v>
      </c>
      <c r="X28" s="916"/>
      <c r="Y28" s="916"/>
      <c r="Z28" s="708"/>
      <c r="AA28" s="708"/>
      <c r="AB28" s="708"/>
      <c r="AC28" s="708"/>
      <c r="AD28" s="708"/>
      <c r="AE28" s="708"/>
      <c r="AF28" s="708"/>
      <c r="AG28" s="708"/>
      <c r="AH28" s="708"/>
      <c r="AI28" s="708"/>
    </row>
    <row r="29" spans="1:35" s="917" customFormat="1" ht="20" customHeight="1">
      <c r="A29" s="984">
        <v>10</v>
      </c>
      <c r="B29" s="878" t="s">
        <v>1140</v>
      </c>
      <c r="C29" s="800" t="str">
        <f>IF(D29="","",VLOOKUP(B29,Data!$B$5:$L$439,2,FALSE))</f>
        <v>ZJ54450</v>
      </c>
      <c r="D29" s="875">
        <v>3</v>
      </c>
      <c r="E29" s="947" t="str">
        <f>IF(D29="","",VLOOKUP(B29,Data!$B$5:$Q$439,16,FALSE))</f>
        <v>SETS</v>
      </c>
      <c r="F29" s="924"/>
      <c r="G29" s="803">
        <f>IF(D29="","",VLOOKUP(B29,Data!$B$5:$L$439,11,FALSE))</f>
        <v>4586.8100000000004</v>
      </c>
      <c r="H29" s="804">
        <f t="shared" si="2"/>
        <v>13760.43</v>
      </c>
      <c r="I29" s="805" t="str">
        <f>IF(D29="","",VLOOKUP(B29,Data!$B$5:$D$439,3,FALSE))</f>
        <v>C/T</v>
      </c>
      <c r="J29" s="806" t="str">
        <f>IF(D29="","",VLOOKUP(B29,Data!$B$5:$M$439,12,FALSE))</f>
        <v>Indonesia</v>
      </c>
      <c r="K29" s="807" t="s">
        <v>1125</v>
      </c>
      <c r="L29" s="808">
        <f>IF(D29="","",VLOOKUP(B29,Data!$B$5:$E$439,4,FALSE)*D29)</f>
        <v>915</v>
      </c>
      <c r="M29" s="809">
        <f>IF(D29="","",VLOOKUP(B29,Data!$B$5:$F$439,5,FALSE)*D29)</f>
        <v>807</v>
      </c>
      <c r="N29" s="804"/>
      <c r="O29" s="810"/>
      <c r="P29" s="811"/>
      <c r="Q29" s="812"/>
      <c r="R29" s="812"/>
      <c r="S29" s="811"/>
      <c r="T29" s="811"/>
      <c r="U29" s="811"/>
      <c r="V29" s="813">
        <f>IF(D29="","",VLOOKUP(B29,Data!$B$5:$J$439,9,FALSE)*D29)</f>
        <v>4.6020000000000003</v>
      </c>
      <c r="W29" s="813">
        <f>IF(D29="","",VLOOKUP(B29,Data!$B$5:$J$439,9,FALSE)*D29)</f>
        <v>4.6020000000000003</v>
      </c>
      <c r="X29" s="916"/>
      <c r="Y29" s="916"/>
      <c r="Z29" s="708"/>
      <c r="AA29" s="708"/>
      <c r="AB29" s="708"/>
      <c r="AC29" s="708"/>
      <c r="AD29" s="708"/>
      <c r="AE29" s="708"/>
      <c r="AF29" s="708"/>
      <c r="AG29" s="708"/>
      <c r="AH29" s="708"/>
      <c r="AI29" s="708"/>
    </row>
    <row r="30" spans="1:35" s="917" customFormat="1" ht="20" customHeight="1">
      <c r="A30" s="984">
        <v>11</v>
      </c>
      <c r="B30" s="878" t="s">
        <v>398</v>
      </c>
      <c r="C30" s="800" t="str">
        <f>IF(D30="","",VLOOKUP(B30,Data!$B$5:$L$439,2,FALSE))</f>
        <v>VFV5580</v>
      </c>
      <c r="D30" s="875">
        <v>8</v>
      </c>
      <c r="E30" s="947" t="str">
        <f>IF(D30="","",VLOOKUP(B30,Data!$B$5:$Q$439,16,FALSE))</f>
        <v>PC</v>
      </c>
      <c r="F30" s="924"/>
      <c r="G30" s="803">
        <f>IF(D30="","",VLOOKUP(B30,Data!$B$5:$L$439,11,FALSE))</f>
        <v>4347.66</v>
      </c>
      <c r="H30" s="804">
        <f t="shared" si="2"/>
        <v>34781.279999999999</v>
      </c>
      <c r="I30" s="805" t="str">
        <f>IF(D30="","",VLOOKUP(B30,Data!$B$5:$D$439,3,FALSE))</f>
        <v>C/T</v>
      </c>
      <c r="J30" s="806" t="str">
        <f>IF(D30="","",VLOOKUP(B30,Data!$B$5:$M$439,12,FALSE))</f>
        <v>Indonesia</v>
      </c>
      <c r="K30" s="807" t="s">
        <v>1125</v>
      </c>
      <c r="L30" s="808">
        <f>IF(D30="","",VLOOKUP(B30,Data!$B$5:$E$439,4,FALSE)*D30)</f>
        <v>2544</v>
      </c>
      <c r="M30" s="809">
        <f>IF(D30="","",VLOOKUP(B30,Data!$B$5:$F$439,5,FALSE)*D30)</f>
        <v>2256</v>
      </c>
      <c r="N30" s="804"/>
      <c r="O30" s="810"/>
      <c r="P30" s="811"/>
      <c r="Q30" s="812"/>
      <c r="R30" s="812"/>
      <c r="S30" s="811"/>
      <c r="T30" s="811"/>
      <c r="U30" s="811"/>
      <c r="V30" s="813">
        <f>IF(D30="","",VLOOKUP(B30,Data!$B$5:$J$439,9,FALSE)*D30)</f>
        <v>14.448</v>
      </c>
      <c r="W30" s="813">
        <f>IF(D30="","",VLOOKUP(B30,Data!$B$5:$J$439,9,FALSE)*D30)</f>
        <v>14.448</v>
      </c>
      <c r="X30" s="916"/>
      <c r="Y30" s="916"/>
      <c r="Z30" s="708"/>
      <c r="AA30" s="708"/>
      <c r="AB30" s="708"/>
      <c r="AC30" s="708"/>
      <c r="AD30" s="708"/>
      <c r="AE30" s="708"/>
      <c r="AF30" s="708"/>
      <c r="AG30" s="708"/>
      <c r="AH30" s="708"/>
      <c r="AI30" s="708"/>
    </row>
    <row r="31" spans="1:35" s="917" customFormat="1" ht="20" customHeight="1">
      <c r="A31" s="920"/>
      <c r="B31" s="906" t="s">
        <v>1195</v>
      </c>
      <c r="C31" s="800" t="str">
        <f>IF(D31="","",VLOOKUP(B31,Data!$B$5:$L$439,2,FALSE))</f>
        <v/>
      </c>
      <c r="D31" s="875"/>
      <c r="E31" s="947" t="str">
        <f>IF(D31="","",VLOOKUP(B31,Data!$B$5:$Q$439,16,FALSE))</f>
        <v/>
      </c>
      <c r="F31" s="924"/>
      <c r="G31" s="803" t="str">
        <f>IF(D31="","",VLOOKUP(B31,Data!$B$5:$L$439,11,FALSE))</f>
        <v/>
      </c>
      <c r="H31" s="804" t="str">
        <f t="shared" si="0"/>
        <v>-</v>
      </c>
      <c r="I31" s="805" t="str">
        <f>IF(D31="","",VLOOKUP(B31,Data!$B$5:$D$439,3,FALSE))</f>
        <v/>
      </c>
      <c r="J31" s="806" t="str">
        <f>IF(D31="","",VLOOKUP(B31,Data!$B$5:$M$439,12,FALSE))</f>
        <v/>
      </c>
      <c r="K31" s="807"/>
      <c r="L31" s="808" t="str">
        <f>IF(D31="","",VLOOKUP(B31,Data!$B$5:$E$439,4,FALSE)*D31)</f>
        <v/>
      </c>
      <c r="M31" s="809" t="str">
        <f>IF(D31="","",VLOOKUP(B31,Data!$B$5:$F$439,5,FALSE)*D31)</f>
        <v/>
      </c>
      <c r="N31" s="804"/>
      <c r="O31" s="810"/>
      <c r="P31" s="811"/>
      <c r="Q31" s="812"/>
      <c r="R31" s="812"/>
      <c r="S31" s="811"/>
      <c r="T31" s="811"/>
      <c r="U31" s="811"/>
      <c r="V31" s="813" t="str">
        <f>IF(D31="","",VLOOKUP(B31,Data!$B$5:$J$439,9,FALSE)*D31)</f>
        <v/>
      </c>
      <c r="W31" s="813" t="str">
        <f>IF(D31="","",VLOOKUP(B31,Data!$B$5:$J$439,9,FALSE)*D31)</f>
        <v/>
      </c>
      <c r="X31" s="916"/>
      <c r="Y31" s="916"/>
      <c r="Z31" s="708"/>
      <c r="AA31" s="708"/>
      <c r="AB31" s="708"/>
      <c r="AC31" s="708"/>
      <c r="AD31" s="708"/>
      <c r="AE31" s="708"/>
      <c r="AF31" s="708"/>
      <c r="AG31" s="708"/>
      <c r="AH31" s="708"/>
      <c r="AI31" s="708"/>
    </row>
    <row r="32" spans="1:35" s="917" customFormat="1" ht="20" customHeight="1">
      <c r="A32" s="984">
        <v>12</v>
      </c>
      <c r="B32" s="878" t="s">
        <v>932</v>
      </c>
      <c r="C32" s="800" t="str">
        <f>IF(D32="","",VLOOKUP(B32,Data!$B$5:$L$439,2,FALSE))</f>
        <v>VEH3630</v>
      </c>
      <c r="D32" s="910">
        <v>63</v>
      </c>
      <c r="E32" s="947" t="str">
        <f>IF(D32="","",VLOOKUP(B32,Data!$B$5:$Q$439,16,FALSE))</f>
        <v>PC</v>
      </c>
      <c r="F32" s="924"/>
      <c r="G32" s="803">
        <f>IF(D32="","",VLOOKUP(B32,Data!$B$5:$L$439,11,FALSE))</f>
        <v>2539.81</v>
      </c>
      <c r="H32" s="804">
        <f t="shared" si="0"/>
        <v>160008.03</v>
      </c>
      <c r="I32" s="805" t="str">
        <f>IF(D32="","",VLOOKUP(B32,Data!$B$5:$D$439,3,FALSE))</f>
        <v>C/T</v>
      </c>
      <c r="J32" s="806" t="str">
        <f>IF(D32="","",VLOOKUP(B32,Data!$B$5:$M$439,12,FALSE))</f>
        <v>Indonesia</v>
      </c>
      <c r="K32" s="807" t="s">
        <v>1194</v>
      </c>
      <c r="L32" s="808">
        <f>IF(D32="","",VLOOKUP(B32,Data!$B$5:$E$439,4,FALSE)*D32)</f>
        <v>16821</v>
      </c>
      <c r="M32" s="809">
        <f>IF(D32="","",VLOOKUP(B32,Data!$B$5:$F$439,5,FALSE)*D32)</f>
        <v>15246</v>
      </c>
      <c r="N32" s="804"/>
      <c r="O32" s="810"/>
      <c r="P32" s="811"/>
      <c r="Q32" s="812"/>
      <c r="R32" s="812"/>
      <c r="S32" s="811"/>
      <c r="T32" s="811"/>
      <c r="U32" s="811"/>
      <c r="V32" s="813">
        <f>IF(D32="","",VLOOKUP(B32,Data!$B$5:$J$439,9,FALSE)*D32)</f>
        <v>93.744</v>
      </c>
      <c r="W32" s="813">
        <f>IF(D32="","",VLOOKUP(B32,Data!$B$5:$J$439,9,FALSE)*D32)</f>
        <v>93.744</v>
      </c>
      <c r="X32" s="916"/>
      <c r="Y32" s="916"/>
      <c r="Z32" s="708"/>
      <c r="AA32" s="708"/>
      <c r="AB32" s="708"/>
      <c r="AC32" s="708"/>
      <c r="AD32" s="708"/>
      <c r="AE32" s="708"/>
      <c r="AF32" s="708"/>
      <c r="AG32" s="708"/>
      <c r="AH32" s="708"/>
      <c r="AI32" s="708"/>
    </row>
    <row r="33" spans="1:35" s="917" customFormat="1" ht="20" customHeight="1">
      <c r="A33" s="984"/>
      <c r="B33" s="878"/>
      <c r="C33" s="800" t="str">
        <f>IF(D33="","",VLOOKUP(B33,Data!$B$5:$L$439,2,FALSE))</f>
        <v/>
      </c>
      <c r="D33" s="910"/>
      <c r="E33" s="947" t="str">
        <f>IF(D33="","",VLOOKUP(B33,Data!$B$5:$Q$439,16,FALSE))</f>
        <v/>
      </c>
      <c r="F33" s="924"/>
      <c r="G33" s="803" t="str">
        <f>IF(D33="","",VLOOKUP(B33,Data!$B$5:$L$439,11,FALSE))</f>
        <v/>
      </c>
      <c r="H33" s="804" t="str">
        <f t="shared" si="0"/>
        <v>-</v>
      </c>
      <c r="I33" s="805" t="str">
        <f>IF(D33="","",VLOOKUP(B33,Data!$B$5:$D$439,3,FALSE))</f>
        <v/>
      </c>
      <c r="J33" s="806" t="str">
        <f>IF(D33="","",VLOOKUP(B33,Data!$B$5:$M$439,12,FALSE))</f>
        <v/>
      </c>
      <c r="K33" s="807"/>
      <c r="L33" s="808" t="str">
        <f>IF(D33="","",VLOOKUP(B33,Data!$B$5:$E$439,4,FALSE)*D33)</f>
        <v/>
      </c>
      <c r="M33" s="809" t="str">
        <f>IF(D33="","",VLOOKUP(B33,Data!$B$5:$F$439,5,FALSE)*D33)</f>
        <v/>
      </c>
      <c r="N33" s="804"/>
      <c r="O33" s="810"/>
      <c r="P33" s="811"/>
      <c r="Q33" s="812"/>
      <c r="R33" s="812"/>
      <c r="S33" s="811"/>
      <c r="T33" s="811"/>
      <c r="U33" s="811"/>
      <c r="V33" s="813" t="str">
        <f>IF(D33="","",VLOOKUP(B33,Data!$B$5:$J$439,9,FALSE)*D33)</f>
        <v/>
      </c>
      <c r="W33" s="813" t="str">
        <f>IF(D33="","",VLOOKUP(B33,Data!$B$5:$J$439,9,FALSE)*D33)</f>
        <v/>
      </c>
      <c r="X33" s="916"/>
      <c r="Y33" s="916"/>
      <c r="Z33" s="708"/>
      <c r="AA33" s="708"/>
      <c r="AB33" s="708"/>
      <c r="AC33" s="708"/>
      <c r="AD33" s="708"/>
      <c r="AE33" s="708"/>
      <c r="AF33" s="708"/>
      <c r="AG33" s="708"/>
      <c r="AH33" s="708"/>
      <c r="AI33" s="708"/>
    </row>
    <row r="34" spans="1:35" s="917" customFormat="1" ht="20" customHeight="1">
      <c r="A34" s="920"/>
      <c r="B34" s="878"/>
      <c r="C34" s="800" t="str">
        <f>IF(D34="","",VLOOKUP(B34,Data!$B$5:$L$439,2,FALSE))</f>
        <v/>
      </c>
      <c r="D34" s="875"/>
      <c r="E34" s="947" t="str">
        <f>IF(D34="","",VLOOKUP(B34,Data!$B$5:$Q$439,16,FALSE))</f>
        <v/>
      </c>
      <c r="F34" s="957"/>
      <c r="G34" s="803" t="str">
        <f>IF(D34="","",VLOOKUP(B34,Data!$B$5:$L$439,11,FALSE))</f>
        <v/>
      </c>
      <c r="H34" s="804" t="str">
        <f t="shared" si="0"/>
        <v>-</v>
      </c>
      <c r="I34" s="805" t="str">
        <f>IF(D34="","",VLOOKUP(B34,Data!$B$5:$D$439,3,FALSE))</f>
        <v/>
      </c>
      <c r="J34" s="806" t="str">
        <f>IF(D34="","",VLOOKUP(B34,Data!$B$5:$M$439,12,FALSE))</f>
        <v/>
      </c>
      <c r="K34" s="807"/>
      <c r="L34" s="808" t="str">
        <f>IF(D34="","",VLOOKUP(B34,Data!$B$5:$E$439,4,FALSE)*D34)</f>
        <v/>
      </c>
      <c r="M34" s="809" t="str">
        <f>IF(D34="","",VLOOKUP(B34,Data!$B$5:$F$439,5,FALSE)*D34)</f>
        <v/>
      </c>
      <c r="N34" s="804"/>
      <c r="O34" s="810"/>
      <c r="P34" s="811"/>
      <c r="Q34" s="812"/>
      <c r="R34" s="812"/>
      <c r="S34" s="811"/>
      <c r="T34" s="811"/>
      <c r="U34" s="811"/>
      <c r="V34" s="813" t="str">
        <f>IF(D34="","",VLOOKUP(B34,Data!$B$5:$J$439,9,FALSE)*D34)</f>
        <v/>
      </c>
      <c r="W34" s="813" t="str">
        <f>IF(D34="","",VLOOKUP(B34,Data!$B$5:$J$439,9,FALSE)*D34)</f>
        <v/>
      </c>
      <c r="X34" s="916"/>
      <c r="Y34" s="916"/>
      <c r="Z34" s="708"/>
      <c r="AA34" s="708"/>
      <c r="AB34" s="708"/>
      <c r="AC34" s="708"/>
      <c r="AD34" s="708"/>
      <c r="AE34" s="708"/>
      <c r="AF34" s="708"/>
      <c r="AG34" s="708"/>
      <c r="AH34" s="708"/>
      <c r="AI34" s="708"/>
    </row>
    <row r="35" spans="1:35" s="814" customFormat="1" ht="23" customHeight="1">
      <c r="A35" s="920"/>
      <c r="B35" s="535"/>
      <c r="C35" s="809"/>
      <c r="D35" s="875"/>
      <c r="E35" s="946" t="str">
        <f>IF(D35="","",VLOOKUP(B35,Data!$B$5:$Q$439,16,FALSE))</f>
        <v/>
      </c>
      <c r="F35" s="889"/>
      <c r="G35" s="821"/>
      <c r="H35" s="821"/>
      <c r="I35" s="821"/>
      <c r="J35" s="820"/>
      <c r="K35" s="807"/>
      <c r="L35" s="821"/>
      <c r="M35" s="821"/>
      <c r="N35" s="821"/>
      <c r="O35" s="822"/>
      <c r="P35" s="823"/>
      <c r="Q35" s="824"/>
      <c r="R35" s="823"/>
      <c r="S35" s="823"/>
      <c r="T35" s="824"/>
      <c r="U35" s="825"/>
      <c r="V35" s="824"/>
      <c r="W35" s="826"/>
      <c r="Z35" s="708"/>
      <c r="AA35" s="708"/>
      <c r="AB35" s="708"/>
      <c r="AC35" s="708"/>
      <c r="AD35" s="708"/>
      <c r="AE35" s="708"/>
      <c r="AF35" s="708"/>
      <c r="AG35" s="708"/>
      <c r="AH35" s="708"/>
      <c r="AI35" s="708"/>
    </row>
    <row r="36" spans="1:35" s="814" customFormat="1" ht="22" customHeight="1">
      <c r="A36" s="920"/>
      <c r="B36" s="1087" t="s">
        <v>1200</v>
      </c>
      <c r="C36" s="1088"/>
      <c r="D36" s="827">
        <f>SUM(D18:D34)</f>
        <v>105</v>
      </c>
      <c r="E36" s="827"/>
      <c r="F36" s="895"/>
      <c r="G36" s="896"/>
      <c r="H36" s="829">
        <f>SUM(H18:H35)</f>
        <v>342838.67</v>
      </c>
      <c r="I36" s="897"/>
      <c r="J36" s="897"/>
      <c r="K36" s="897"/>
      <c r="L36" s="829">
        <f>SUM(L18:L35)</f>
        <v>29634</v>
      </c>
      <c r="M36" s="829">
        <f>SUM(M18:M35)</f>
        <v>26439</v>
      </c>
      <c r="N36" s="896"/>
      <c r="O36" s="896"/>
      <c r="P36" s="896"/>
      <c r="Q36" s="896"/>
      <c r="R36" s="896"/>
      <c r="S36" s="896"/>
      <c r="T36" s="896"/>
      <c r="U36" s="896"/>
      <c r="V36" s="896"/>
      <c r="W36" s="830">
        <f>SUM(W18:W35)</f>
        <v>160.99600000000001</v>
      </c>
      <c r="Z36" s="708"/>
      <c r="AA36" s="708"/>
      <c r="AB36" s="708"/>
      <c r="AC36" s="708"/>
      <c r="AD36" s="708"/>
      <c r="AE36" s="708"/>
      <c r="AF36" s="708"/>
      <c r="AG36" s="708"/>
      <c r="AH36" s="708"/>
      <c r="AI36" s="708"/>
    </row>
    <row r="37" spans="1:35" ht="20" customHeight="1">
      <c r="A37" s="920"/>
      <c r="B37" s="1089"/>
      <c r="C37" s="1090"/>
      <c r="D37" s="831"/>
      <c r="E37" s="887"/>
      <c r="F37" s="754"/>
      <c r="G37" s="832" t="s">
        <v>534</v>
      </c>
      <c r="H37" s="758"/>
      <c r="I37" s="833"/>
      <c r="J37" s="833"/>
      <c r="K37" s="833"/>
      <c r="L37" s="834"/>
      <c r="M37" s="758"/>
      <c r="N37" s="756"/>
      <c r="O37" s="755"/>
      <c r="P37" s="755"/>
      <c r="Q37" s="755"/>
      <c r="R37" s="755"/>
      <c r="S37" s="755"/>
      <c r="T37" s="755"/>
      <c r="U37" s="756"/>
      <c r="V37" s="756"/>
      <c r="W37" s="760"/>
    </row>
    <row r="38" spans="1:35" ht="13">
      <c r="A38" s="721" t="s">
        <v>527</v>
      </c>
      <c r="B38" s="722"/>
      <c r="C38" s="835"/>
      <c r="D38" s="836" t="s">
        <v>82</v>
      </c>
      <c r="E38" s="836"/>
      <c r="F38" s="744"/>
      <c r="G38" s="725" t="s">
        <v>83</v>
      </c>
      <c r="H38" s="837"/>
      <c r="I38" s="772" t="s">
        <v>84</v>
      </c>
      <c r="J38" s="838"/>
      <c r="K38" s="743" t="s">
        <v>85</v>
      </c>
      <c r="L38" s="743"/>
      <c r="M38" s="1070" t="s">
        <v>86</v>
      </c>
      <c r="N38" s="1071"/>
      <c r="O38" s="1071"/>
      <c r="P38" s="1071"/>
      <c r="Q38" s="1071"/>
      <c r="R38" s="1071"/>
      <c r="S38" s="1071"/>
      <c r="T38" s="1071"/>
      <c r="U38" s="1071"/>
      <c r="V38" s="1071"/>
      <c r="W38" s="1072"/>
    </row>
    <row r="39" spans="1:35" ht="13">
      <c r="A39" s="731" t="s">
        <v>528</v>
      </c>
      <c r="C39" s="839"/>
      <c r="D39" s="709" t="s">
        <v>88</v>
      </c>
      <c r="G39" s="1073"/>
      <c r="H39" s="1074"/>
      <c r="I39" s="731" t="s">
        <v>89</v>
      </c>
      <c r="J39" s="840"/>
      <c r="K39" s="746" t="s">
        <v>90</v>
      </c>
      <c r="L39" s="746"/>
      <c r="M39" s="741"/>
      <c r="W39" s="747"/>
    </row>
    <row r="40" spans="1:35">
      <c r="A40" s="731" t="s">
        <v>529</v>
      </c>
      <c r="C40" s="732"/>
      <c r="G40" s="1073"/>
      <c r="H40" s="1074"/>
      <c r="I40" s="731"/>
      <c r="J40" s="840"/>
      <c r="K40" s="746" t="s">
        <v>94</v>
      </c>
      <c r="L40" s="746"/>
      <c r="M40" s="741"/>
      <c r="W40" s="747"/>
    </row>
    <row r="41" spans="1:35">
      <c r="A41" s="754"/>
      <c r="B41" s="755"/>
      <c r="C41" s="841"/>
      <c r="D41" s="709" t="s">
        <v>95</v>
      </c>
      <c r="G41" s="842"/>
      <c r="H41" s="843"/>
      <c r="I41" s="731" t="s">
        <v>96</v>
      </c>
      <c r="J41" s="840"/>
      <c r="K41" s="746"/>
      <c r="L41" s="746"/>
      <c r="M41" s="741"/>
      <c r="W41" s="747"/>
    </row>
    <row r="42" spans="1:35" ht="13">
      <c r="A42" s="721" t="s">
        <v>97</v>
      </c>
      <c r="B42" s="744"/>
      <c r="C42" s="723"/>
      <c r="D42" s="709" t="s">
        <v>98</v>
      </c>
      <c r="G42" s="844" t="s">
        <v>99</v>
      </c>
      <c r="H42" s="845"/>
      <c r="I42" s="731" t="s">
        <v>89</v>
      </c>
      <c r="J42" s="840"/>
      <c r="K42" s="746" t="s">
        <v>100</v>
      </c>
      <c r="L42" s="746"/>
      <c r="M42" s="741"/>
      <c r="W42" s="747"/>
    </row>
    <row r="43" spans="1:35" ht="13">
      <c r="A43" s="731" t="s">
        <v>552</v>
      </c>
      <c r="C43" s="732"/>
      <c r="D43" s="709" t="s">
        <v>101</v>
      </c>
      <c r="G43" s="846"/>
      <c r="H43" s="847"/>
      <c r="I43" s="731" t="s">
        <v>102</v>
      </c>
      <c r="J43" s="840"/>
      <c r="K43" s="746" t="s">
        <v>530</v>
      </c>
      <c r="L43" s="746"/>
      <c r="M43" s="1075" t="s">
        <v>104</v>
      </c>
      <c r="N43" s="1076"/>
      <c r="O43" s="1076"/>
      <c r="P43" s="1076"/>
      <c r="Q43" s="1076"/>
      <c r="R43" s="1076"/>
      <c r="S43" s="1076"/>
      <c r="T43" s="1076"/>
      <c r="U43" s="1076"/>
      <c r="V43" s="1076"/>
      <c r="W43" s="1077"/>
    </row>
    <row r="44" spans="1:35">
      <c r="A44" s="754"/>
      <c r="B44" s="755"/>
      <c r="C44" s="756"/>
      <c r="D44" s="848"/>
      <c r="E44" s="848"/>
      <c r="F44" s="755"/>
      <c r="G44" s="1046" t="s">
        <v>1193</v>
      </c>
      <c r="H44" s="1047"/>
      <c r="I44" s="1046" t="s">
        <v>1196</v>
      </c>
      <c r="J44" s="1047"/>
      <c r="K44" s="759" t="s">
        <v>105</v>
      </c>
      <c r="L44" s="759"/>
      <c r="M44" s="1062" t="s">
        <v>106</v>
      </c>
      <c r="N44" s="1063"/>
      <c r="O44" s="1063"/>
      <c r="P44" s="1063"/>
      <c r="Q44" s="1063"/>
      <c r="R44" s="1063"/>
      <c r="S44" s="1063"/>
      <c r="T44" s="1063"/>
      <c r="U44" s="1063"/>
      <c r="V44" s="1063"/>
      <c r="W44" s="1064"/>
    </row>
    <row r="50" spans="1:9" ht="23.25" customHeight="1">
      <c r="A50" s="849" t="s">
        <v>947</v>
      </c>
      <c r="B50" s="710"/>
      <c r="C50" s="849" t="s">
        <v>603</v>
      </c>
      <c r="D50" s="708"/>
      <c r="E50" s="708"/>
      <c r="G50" s="849" t="s">
        <v>941</v>
      </c>
      <c r="I50" s="849" t="s">
        <v>603</v>
      </c>
    </row>
    <row r="51" spans="1:9" ht="20">
      <c r="A51" s="849" t="s">
        <v>948</v>
      </c>
      <c r="B51" s="710"/>
      <c r="C51" s="849" t="s">
        <v>952</v>
      </c>
      <c r="D51" s="708"/>
      <c r="E51" s="708"/>
      <c r="G51" s="849" t="s">
        <v>942</v>
      </c>
      <c r="I51" s="849" t="s">
        <v>952</v>
      </c>
    </row>
    <row r="52" spans="1:9" ht="20">
      <c r="A52" s="849" t="s">
        <v>949</v>
      </c>
      <c r="B52" s="710"/>
      <c r="C52" s="849" t="s">
        <v>952</v>
      </c>
      <c r="D52" s="708"/>
      <c r="E52" s="708"/>
      <c r="G52" s="849" t="s">
        <v>943</v>
      </c>
      <c r="I52" s="849" t="s">
        <v>603</v>
      </c>
    </row>
    <row r="53" spans="1:9" ht="17.75" customHeight="1">
      <c r="A53" s="849" t="s">
        <v>950</v>
      </c>
      <c r="B53" s="710"/>
      <c r="C53" s="849" t="s">
        <v>603</v>
      </c>
      <c r="D53" s="708"/>
      <c r="E53" s="708"/>
      <c r="G53" s="849" t="s">
        <v>944</v>
      </c>
      <c r="I53" s="849" t="s">
        <v>603</v>
      </c>
    </row>
    <row r="54" spans="1:9" ht="17.75" customHeight="1">
      <c r="A54" s="849" t="s">
        <v>951</v>
      </c>
      <c r="B54" s="710"/>
      <c r="C54" s="849" t="s">
        <v>603</v>
      </c>
      <c r="D54" s="708"/>
      <c r="E54" s="708"/>
      <c r="G54" s="849" t="s">
        <v>946</v>
      </c>
      <c r="I54" s="849" t="s">
        <v>603</v>
      </c>
    </row>
    <row r="55" spans="1:9" ht="17.75" customHeight="1">
      <c r="G55" s="849" t="s">
        <v>945</v>
      </c>
      <c r="I55" s="849" t="s">
        <v>603</v>
      </c>
    </row>
    <row r="56" spans="1:9" ht="17.75" customHeight="1"/>
    <row r="57" spans="1:9" ht="17.75" customHeight="1"/>
    <row r="67" spans="2:2">
      <c r="B67" s="535"/>
    </row>
  </sheetData>
  <mergeCells count="10">
    <mergeCell ref="B36:C37"/>
    <mergeCell ref="M38:W38"/>
    <mergeCell ref="G39:H39"/>
    <mergeCell ref="G40:H40"/>
    <mergeCell ref="M43:W43"/>
    <mergeCell ref="G44:H44"/>
    <mergeCell ref="I44:J44"/>
    <mergeCell ref="M44:W44"/>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B1109-A618-4C9A-814E-92F107B3E199}">
  <sheetPr>
    <pageSetUpPr fitToPage="1"/>
  </sheetPr>
  <dimension ref="A1:AI61"/>
  <sheetViews>
    <sheetView topLeftCell="A10" zoomScale="80" zoomScaleNormal="80" zoomScaleSheetLayoutView="115" workbookViewId="0">
      <selection activeCell="C12" sqref="C12"/>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7.363281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1"/>
      <c r="J10" s="992"/>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1163</v>
      </c>
      <c r="C18" s="800" t="str">
        <f>IF(D18="","",VLOOKUP(B18,Data!$B$5:$L$439,2,FALSE))</f>
        <v/>
      </c>
      <c r="D18" s="875"/>
      <c r="E18" s="947" t="str">
        <f>IF(D18="","",VLOOKUP(B18,Data!$B$5:$Q$439,16,FALSE))</f>
        <v/>
      </c>
      <c r="F18" s="924"/>
      <c r="G18" s="803" t="str">
        <f>IF(D18="","",VLOOKUP(B18,Data!$B$5:$L$439,11,FALSE))</f>
        <v/>
      </c>
      <c r="H18" s="804" t="str">
        <f t="shared" ref="H18:H28"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660</v>
      </c>
      <c r="C19" s="800" t="str">
        <f>IF(D19="","",VLOOKUP(B19,Data!$B$5:$L$439,2,FALSE))</f>
        <v>VAN1280</v>
      </c>
      <c r="D19" s="875">
        <v>3</v>
      </c>
      <c r="E19" s="947" t="str">
        <f>IF(D19="","",VLOOKUP(B19,Data!$B$5:$Q$439,16,FALSE))</f>
        <v>PC</v>
      </c>
      <c r="F19" s="924" t="s">
        <v>999</v>
      </c>
      <c r="G19" s="803">
        <f>IF(D19="","",VLOOKUP(B19,Data!$B$5:$L$439,11,FALSE))</f>
        <v>2162.66</v>
      </c>
      <c r="H19" s="804">
        <f t="shared" si="0"/>
        <v>6487.98</v>
      </c>
      <c r="I19" s="805" t="str">
        <f>IF(D19="","",VLOOKUP(B19,Data!$B$5:$D$439,3,FALSE))</f>
        <v>C/T</v>
      </c>
      <c r="J19" s="806" t="str">
        <f>IF(D19="","",VLOOKUP(B19,Data!$B$5:$M$439,12,FALSE))</f>
        <v>Indonesia</v>
      </c>
      <c r="K19" s="807" t="s">
        <v>1125</v>
      </c>
      <c r="L19" s="808">
        <f>IF(D19="","",VLOOKUP(B19,Data!$B$5:$E$439,4,FALSE)*D19)</f>
        <v>786</v>
      </c>
      <c r="M19" s="809">
        <f>IF(D19="","",VLOOKUP(B19,Data!$B$5:$F$439,5,FALSE)*D19)</f>
        <v>711</v>
      </c>
      <c r="N19" s="804"/>
      <c r="O19" s="810"/>
      <c r="P19" s="811"/>
      <c r="Q19" s="812"/>
      <c r="R19" s="812"/>
      <c r="S19" s="811"/>
      <c r="T19" s="811"/>
      <c r="U19" s="811"/>
      <c r="V19" s="813">
        <f>IF(D19="","",VLOOKUP(B19,Data!$B$5:$J$439,9,FALSE)*D19)</f>
        <v>4.4640000000000004</v>
      </c>
      <c r="W19" s="813">
        <f>IF(D19="","",VLOOKUP(B19,Data!$B$5:$J$439,9,FALSE)*D19)</f>
        <v>4.4640000000000004</v>
      </c>
      <c r="X19" s="916"/>
      <c r="Y19" s="916"/>
      <c r="Z19" s="708"/>
      <c r="AA19" s="708"/>
      <c r="AB19" s="708"/>
      <c r="AC19" s="708"/>
      <c r="AD19" s="708"/>
      <c r="AE19" s="708"/>
      <c r="AF19" s="708"/>
      <c r="AG19" s="708"/>
      <c r="AH19" s="708"/>
      <c r="AI19" s="708"/>
    </row>
    <row r="20" spans="1:35" s="917" customFormat="1" ht="20" customHeight="1">
      <c r="A20" s="984">
        <v>2</v>
      </c>
      <c r="B20" s="878" t="s">
        <v>661</v>
      </c>
      <c r="C20" s="800" t="str">
        <f>IF(D20="","",VLOOKUP(B20,Data!$B$5:$L$439,2,FALSE))</f>
        <v>VAN1290</v>
      </c>
      <c r="D20" s="875">
        <v>95</v>
      </c>
      <c r="E20" s="947" t="str">
        <f>IF(D20="","",VLOOKUP(B20,Data!$B$5:$Q$439,16,FALSE))</f>
        <v>PC</v>
      </c>
      <c r="F20" s="924"/>
      <c r="G20" s="803">
        <f>IF(D20="","",VLOOKUP(B20,Data!$B$5:$L$439,11,FALSE))</f>
        <v>2162.66</v>
      </c>
      <c r="H20" s="804">
        <f t="shared" si="0"/>
        <v>205452.69999999998</v>
      </c>
      <c r="I20" s="805" t="str">
        <f>IF(D20="","",VLOOKUP(B20,Data!$B$5:$D$439,3,FALSE))</f>
        <v>C/T</v>
      </c>
      <c r="J20" s="806" t="str">
        <f>IF(D20="","",VLOOKUP(B20,Data!$B$5:$M$439,12,FALSE))</f>
        <v>Indonesia</v>
      </c>
      <c r="K20" s="807" t="s">
        <v>1125</v>
      </c>
      <c r="L20" s="808">
        <f>IF(D20="","",VLOOKUP(B20,Data!$B$5:$E$439,4,FALSE)*D20)</f>
        <v>24890</v>
      </c>
      <c r="M20" s="809">
        <f>IF(D20="","",VLOOKUP(B20,Data!$B$5:$F$439,5,FALSE)*D20)</f>
        <v>22515</v>
      </c>
      <c r="N20" s="804"/>
      <c r="O20" s="810"/>
      <c r="P20" s="811"/>
      <c r="Q20" s="812"/>
      <c r="R20" s="812"/>
      <c r="S20" s="811"/>
      <c r="T20" s="811"/>
      <c r="U20" s="811"/>
      <c r="V20" s="813">
        <f>IF(D20="","",VLOOKUP(B20,Data!$B$5:$J$439,9,FALSE)*D20)</f>
        <v>141.35999999999999</v>
      </c>
      <c r="W20" s="813">
        <f>IF(D20="","",VLOOKUP(B20,Data!$B$5:$J$439,9,FALSE)*D20)</f>
        <v>141.35999999999999</v>
      </c>
      <c r="X20" s="916"/>
      <c r="Y20" s="916"/>
      <c r="Z20" s="708"/>
      <c r="AA20" s="708"/>
      <c r="AB20" s="708"/>
      <c r="AC20" s="708"/>
      <c r="AD20" s="708"/>
      <c r="AE20" s="708"/>
      <c r="AF20" s="708"/>
      <c r="AG20" s="708"/>
      <c r="AH20" s="708"/>
      <c r="AI20" s="708"/>
    </row>
    <row r="21" spans="1:35" s="917" customFormat="1" ht="20" customHeight="1">
      <c r="A21" s="984">
        <v>3</v>
      </c>
      <c r="B21" s="878" t="s">
        <v>747</v>
      </c>
      <c r="C21" s="800" t="str">
        <f>IF(D21="","",VLOOKUP(B21,Data!$B$5:$L$439,2,FALSE))</f>
        <v>VAR8140</v>
      </c>
      <c r="D21" s="875">
        <v>4</v>
      </c>
      <c r="E21" s="947" t="str">
        <f>IF(D21="","",VLOOKUP(B21,Data!$B$5:$Q$439,16,FALSE))</f>
        <v>PC</v>
      </c>
      <c r="F21" s="924" t="s">
        <v>1011</v>
      </c>
      <c r="G21" s="803">
        <f>IF(D21="","",VLOOKUP(B21,Data!$B$5:$L$439,11,FALSE))</f>
        <v>2209.64</v>
      </c>
      <c r="H21" s="804">
        <f t="shared" si="0"/>
        <v>8838.56</v>
      </c>
      <c r="I21" s="805" t="str">
        <f>IF(D21="","",VLOOKUP(B21,Data!$B$5:$D$439,3,FALSE))</f>
        <v>C/T</v>
      </c>
      <c r="J21" s="806" t="str">
        <f>IF(D21="","",VLOOKUP(B21,Data!$B$5:$M$439,12,FALSE))</f>
        <v>Indonesia</v>
      </c>
      <c r="K21" s="807" t="s">
        <v>1125</v>
      </c>
      <c r="L21" s="808">
        <f>IF(D21="","",VLOOKUP(B21,Data!$B$5:$E$439,4,FALSE)*D21)</f>
        <v>952</v>
      </c>
      <c r="M21" s="809">
        <f>IF(D21="","",VLOOKUP(B21,Data!$B$5:$F$439,5,FALSE)*D21)</f>
        <v>864</v>
      </c>
      <c r="N21" s="804"/>
      <c r="O21" s="810"/>
      <c r="P21" s="811"/>
      <c r="Q21" s="812"/>
      <c r="R21" s="812"/>
      <c r="S21" s="811"/>
      <c r="T21" s="811"/>
      <c r="U21" s="811"/>
      <c r="V21" s="813">
        <f>IF(D21="","",VLOOKUP(B21,Data!$B$5:$J$439,9,FALSE)*D21)</f>
        <v>5.2560000000000002</v>
      </c>
      <c r="W21" s="813">
        <f>IF(D21="","",VLOOKUP(B21,Data!$B$5:$J$439,9,FALSE)*D21)</f>
        <v>5.2560000000000002</v>
      </c>
      <c r="X21" s="916"/>
      <c r="Y21" s="916"/>
      <c r="Z21" s="708"/>
      <c r="AA21" s="708"/>
      <c r="AB21" s="708"/>
      <c r="AC21" s="708"/>
      <c r="AD21" s="708"/>
      <c r="AE21" s="708"/>
      <c r="AF21" s="708"/>
      <c r="AG21" s="708"/>
      <c r="AH21" s="708"/>
      <c r="AI21" s="708"/>
    </row>
    <row r="22" spans="1:35" s="917" customFormat="1" ht="20" customHeight="1">
      <c r="A22" s="984">
        <v>4</v>
      </c>
      <c r="B22" s="878" t="s">
        <v>748</v>
      </c>
      <c r="C22" s="800" t="str">
        <f>IF(D22="","",VLOOKUP(B22,Data!$B$5:$L$439,2,FALSE))</f>
        <v>VAR8150</v>
      </c>
      <c r="D22" s="875">
        <v>3</v>
      </c>
      <c r="E22" s="947" t="str">
        <f>IF(D22="","",VLOOKUP(B22,Data!$B$5:$Q$439,16,FALSE))</f>
        <v>PC</v>
      </c>
      <c r="F22" s="924"/>
      <c r="G22" s="803">
        <f>IF(D22="","",VLOOKUP(B22,Data!$B$5:$L$439,11,FALSE))</f>
        <v>2209.64</v>
      </c>
      <c r="H22" s="804">
        <f t="shared" si="0"/>
        <v>6628.92</v>
      </c>
      <c r="I22" s="805" t="str">
        <f>IF(D22="","",VLOOKUP(B22,Data!$B$5:$D$439,3,FALSE))</f>
        <v>C/T</v>
      </c>
      <c r="J22" s="806" t="str">
        <f>IF(D22="","",VLOOKUP(B22,Data!$B$5:$M$439,12,FALSE))</f>
        <v>Indonesia</v>
      </c>
      <c r="K22" s="807" t="s">
        <v>1125</v>
      </c>
      <c r="L22" s="808">
        <f>IF(D22="","",VLOOKUP(B22,Data!$B$5:$E$439,4,FALSE)*D22)</f>
        <v>714</v>
      </c>
      <c r="M22" s="809">
        <f>IF(D22="","",VLOOKUP(B22,Data!$B$5:$F$439,5,FALSE)*D22)</f>
        <v>648</v>
      </c>
      <c r="N22" s="804"/>
      <c r="O22" s="810"/>
      <c r="P22" s="811"/>
      <c r="Q22" s="812"/>
      <c r="R22" s="812"/>
      <c r="S22" s="811"/>
      <c r="T22" s="811"/>
      <c r="U22" s="811"/>
      <c r="V22" s="813">
        <f>IF(D22="","",VLOOKUP(B22,Data!$B$5:$J$439,9,FALSE)*D22)</f>
        <v>3.9420000000000002</v>
      </c>
      <c r="W22" s="813">
        <f>IF(D22="","",VLOOKUP(B22,Data!$B$5:$J$439,9,FALSE)*D22)</f>
        <v>3.9420000000000002</v>
      </c>
      <c r="X22" s="916"/>
      <c r="Y22" s="916"/>
      <c r="Z22" s="708"/>
      <c r="AA22" s="708"/>
      <c r="AB22" s="708"/>
      <c r="AC22" s="708"/>
      <c r="AD22" s="708"/>
      <c r="AE22" s="708"/>
      <c r="AF22" s="708"/>
      <c r="AG22" s="708"/>
      <c r="AH22" s="708"/>
      <c r="AI22" s="708"/>
    </row>
    <row r="23" spans="1:35" s="917" customFormat="1" ht="20" customHeight="1">
      <c r="A23" s="984">
        <v>5</v>
      </c>
      <c r="B23" s="878" t="s">
        <v>240</v>
      </c>
      <c r="C23" s="800" t="str">
        <f>IF(D23="","",VLOOKUP(B23,Data!$B$5:$L$439,2,FALSE))</f>
        <v>VFV5520</v>
      </c>
      <c r="D23" s="875">
        <v>15</v>
      </c>
      <c r="E23" s="947" t="str">
        <f>IF(D23="","",VLOOKUP(B23,Data!$B$5:$Q$439,16,FALSE))</f>
        <v>PC</v>
      </c>
      <c r="F23" s="957" t="s">
        <v>1067</v>
      </c>
      <c r="G23" s="803">
        <f>IF(D23="","",VLOOKUP(B23,Data!$B$5:$L$439,11,FALSE))</f>
        <v>2589.08</v>
      </c>
      <c r="H23" s="804">
        <f t="shared" si="0"/>
        <v>38836.199999999997</v>
      </c>
      <c r="I23" s="805" t="str">
        <f>IF(D23="","",VLOOKUP(B23,Data!$B$5:$D$439,3,FALSE))</f>
        <v>C/T</v>
      </c>
      <c r="J23" s="806" t="str">
        <f>IF(D23="","",VLOOKUP(B23,Data!$B$5:$M$439,12,FALSE))</f>
        <v>Indonesia</v>
      </c>
      <c r="K23" s="807" t="s">
        <v>1125</v>
      </c>
      <c r="L23" s="808">
        <f>IF(D23="","",VLOOKUP(B23,Data!$B$5:$E$439,4,FALSE)*D23)</f>
        <v>3750</v>
      </c>
      <c r="M23" s="809">
        <f>IF(D23="","",VLOOKUP(B23,Data!$B$5:$F$439,5,FALSE)*D23)</f>
        <v>3555</v>
      </c>
      <c r="N23" s="804"/>
      <c r="O23" s="810"/>
      <c r="P23" s="811"/>
      <c r="Q23" s="812"/>
      <c r="R23" s="812"/>
      <c r="S23" s="811"/>
      <c r="T23" s="811"/>
      <c r="U23" s="811"/>
      <c r="V23" s="813">
        <f>IF(D23="","",VLOOKUP(B23,Data!$B$5:$J$439,9,FALSE)*D23)</f>
        <v>20.145</v>
      </c>
      <c r="W23" s="813">
        <f>IF(D23="","",VLOOKUP(B23,Data!$B$5:$J$439,9,FALSE)*D23)</f>
        <v>20.145</v>
      </c>
      <c r="X23" s="916"/>
      <c r="Y23" s="916"/>
      <c r="Z23" s="708"/>
      <c r="AA23" s="708"/>
      <c r="AB23" s="708"/>
      <c r="AC23" s="708"/>
      <c r="AD23" s="708"/>
      <c r="AE23" s="708"/>
      <c r="AF23" s="708"/>
      <c r="AG23" s="708"/>
      <c r="AH23" s="708"/>
      <c r="AI23" s="708"/>
    </row>
    <row r="24" spans="1:35" s="917" customFormat="1" ht="20" customHeight="1">
      <c r="A24" s="984">
        <v>6</v>
      </c>
      <c r="B24" s="878" t="s">
        <v>241</v>
      </c>
      <c r="C24" s="800" t="str">
        <f>IF(D24="","",VLOOKUP(B24,Data!$B$5:$L$439,2,FALSE))</f>
        <v>VFV5530</v>
      </c>
      <c r="D24" s="875">
        <v>14</v>
      </c>
      <c r="E24" s="947" t="str">
        <f>IF(D24="","",VLOOKUP(B24,Data!$B$5:$Q$439,16,FALSE))</f>
        <v>PC</v>
      </c>
      <c r="F24" s="924"/>
      <c r="G24" s="803">
        <f>IF(D24="","",VLOOKUP(B24,Data!$B$5:$L$439,11,FALSE))</f>
        <v>2589.08</v>
      </c>
      <c r="H24" s="804">
        <f t="shared" si="0"/>
        <v>36247.119999999995</v>
      </c>
      <c r="I24" s="805" t="str">
        <f>IF(D24="","",VLOOKUP(B24,Data!$B$5:$D$439,3,FALSE))</f>
        <v>C/T</v>
      </c>
      <c r="J24" s="806" t="str">
        <f>IF(D24="","",VLOOKUP(B24,Data!$B$5:$M$439,12,FALSE))</f>
        <v>Indonesia</v>
      </c>
      <c r="K24" s="807" t="s">
        <v>1125</v>
      </c>
      <c r="L24" s="808">
        <f>IF(D24="","",VLOOKUP(B24,Data!$B$5:$E$439,4,FALSE)*D24)</f>
        <v>3500</v>
      </c>
      <c r="M24" s="809">
        <f>IF(D24="","",VLOOKUP(B24,Data!$B$5:$F$439,5,FALSE)*D24)</f>
        <v>3318</v>
      </c>
      <c r="N24" s="804"/>
      <c r="O24" s="810"/>
      <c r="P24" s="811"/>
      <c r="Q24" s="812"/>
      <c r="R24" s="812"/>
      <c r="S24" s="811"/>
      <c r="T24" s="811"/>
      <c r="U24" s="811"/>
      <c r="V24" s="813">
        <f>IF(D24="","",VLOOKUP(B24,Data!$B$5:$J$439,9,FALSE)*D24)</f>
        <v>18.802</v>
      </c>
      <c r="W24" s="813">
        <f>IF(D24="","",VLOOKUP(B24,Data!$B$5:$J$439,9,FALSE)*D24)</f>
        <v>18.802</v>
      </c>
      <c r="X24" s="916"/>
      <c r="Y24" s="916"/>
      <c r="Z24" s="708"/>
      <c r="AA24" s="708"/>
      <c r="AB24" s="708"/>
      <c r="AC24" s="708"/>
      <c r="AD24" s="708"/>
      <c r="AE24" s="708"/>
      <c r="AF24" s="708"/>
      <c r="AG24" s="708"/>
      <c r="AH24" s="708"/>
      <c r="AI24" s="708"/>
    </row>
    <row r="25" spans="1:35" s="917" customFormat="1" ht="20" customHeight="1">
      <c r="A25" s="920"/>
      <c r="B25" s="906" t="s">
        <v>1195</v>
      </c>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84">
        <v>7</v>
      </c>
      <c r="B26" s="878" t="s">
        <v>932</v>
      </c>
      <c r="C26" s="800" t="str">
        <f>IF(D26="","",VLOOKUP(B26,Data!$B$5:$L$439,2,FALSE))</f>
        <v>VEH3630</v>
      </c>
      <c r="D26" s="910">
        <v>1</v>
      </c>
      <c r="E26" s="947" t="str">
        <f>IF(D26="","",VLOOKUP(B26,Data!$B$5:$Q$439,16,FALSE))</f>
        <v>PC</v>
      </c>
      <c r="F26" s="924"/>
      <c r="G26" s="803">
        <f>IF(D26="","",VLOOKUP(B26,Data!$B$5:$L$439,11,FALSE))</f>
        <v>2539.81</v>
      </c>
      <c r="H26" s="804">
        <f t="shared" si="0"/>
        <v>2539.81</v>
      </c>
      <c r="I26" s="805" t="str">
        <f>IF(D26="","",VLOOKUP(B26,Data!$B$5:$D$439,3,FALSE))</f>
        <v>C/T</v>
      </c>
      <c r="J26" s="806" t="str">
        <f>IF(D26="","",VLOOKUP(B26,Data!$B$5:$M$439,12,FALSE))</f>
        <v>Indonesia</v>
      </c>
      <c r="K26" s="807" t="s">
        <v>1194</v>
      </c>
      <c r="L26" s="808">
        <f>IF(D26="","",VLOOKUP(B26,Data!$B$5:$E$439,4,FALSE)*D26)</f>
        <v>267</v>
      </c>
      <c r="M26" s="809">
        <f>IF(D26="","",VLOOKUP(B26,Data!$B$5:$F$439,5,FALSE)*D26)</f>
        <v>242</v>
      </c>
      <c r="N26" s="804"/>
      <c r="O26" s="810"/>
      <c r="P26" s="811"/>
      <c r="Q26" s="812"/>
      <c r="R26" s="812"/>
      <c r="S26" s="811"/>
      <c r="T26" s="811"/>
      <c r="U26" s="811"/>
      <c r="V26" s="813">
        <f>IF(D26="","",VLOOKUP(B26,Data!$B$5:$J$439,9,FALSE)*D26)</f>
        <v>1.488</v>
      </c>
      <c r="W26" s="813">
        <f>IF(D26="","",VLOOKUP(B26,Data!$B$5:$J$439,9,FALSE)*D26)</f>
        <v>1.488</v>
      </c>
      <c r="X26" s="916"/>
      <c r="Y26" s="916"/>
      <c r="Z26" s="708"/>
      <c r="AA26" s="708"/>
      <c r="AB26" s="708"/>
      <c r="AC26" s="708"/>
      <c r="AD26" s="708"/>
      <c r="AE26" s="708"/>
      <c r="AF26" s="708"/>
      <c r="AG26" s="708"/>
      <c r="AH26" s="708"/>
      <c r="AI26" s="708"/>
    </row>
    <row r="27" spans="1:35" s="917" customFormat="1" ht="20" customHeight="1">
      <c r="A27" s="984"/>
      <c r="B27" s="878"/>
      <c r="C27" s="800" t="str">
        <f>IF(D27="","",VLOOKUP(B27,Data!$B$5:$L$439,2,FALSE))</f>
        <v/>
      </c>
      <c r="D27" s="875"/>
      <c r="E27" s="947" t="str">
        <f>IF(D27="","",VLOOKUP(B27,Data!$B$5:$Q$439,16,FALSE))</f>
        <v/>
      </c>
      <c r="F27" s="924"/>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917" customFormat="1" ht="20" customHeight="1">
      <c r="A28" s="920"/>
      <c r="B28" s="878"/>
      <c r="C28" s="800" t="str">
        <f>IF(D28="","",VLOOKUP(B28,Data!$B$5:$L$439,2,FALSE))</f>
        <v/>
      </c>
      <c r="D28" s="875"/>
      <c r="E28" s="947" t="str">
        <f>IF(D28="","",VLOOKUP(B28,Data!$B$5:$Q$439,16,FALSE))</f>
        <v/>
      </c>
      <c r="F28" s="957"/>
      <c r="G28" s="803" t="str">
        <f>IF(D28="","",VLOOKUP(B28,Data!$B$5:$L$439,11,FALSE))</f>
        <v/>
      </c>
      <c r="H28" s="804" t="str">
        <f t="shared" si="0"/>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916"/>
      <c r="Y28" s="916"/>
      <c r="Z28" s="708"/>
      <c r="AA28" s="708"/>
      <c r="AB28" s="708"/>
      <c r="AC28" s="708"/>
      <c r="AD28" s="708"/>
      <c r="AE28" s="708"/>
      <c r="AF28" s="708"/>
      <c r="AG28" s="708"/>
      <c r="AH28" s="708"/>
      <c r="AI28" s="708"/>
    </row>
    <row r="29" spans="1:35" s="814" customFormat="1" ht="23" customHeight="1">
      <c r="A29" s="920"/>
      <c r="B29" s="535"/>
      <c r="C29" s="809"/>
      <c r="D29" s="875"/>
      <c r="E29" s="946" t="str">
        <f>IF(D29="","",VLOOKUP(B29,Data!$B$5:$Q$439,16,FALSE))</f>
        <v/>
      </c>
      <c r="F29" s="889"/>
      <c r="G29" s="821"/>
      <c r="H29" s="821"/>
      <c r="I29" s="821"/>
      <c r="J29" s="820"/>
      <c r="K29" s="807"/>
      <c r="L29" s="821"/>
      <c r="M29" s="821"/>
      <c r="N29" s="821"/>
      <c r="O29" s="822"/>
      <c r="P29" s="823"/>
      <c r="Q29" s="824"/>
      <c r="R29" s="823"/>
      <c r="S29" s="823"/>
      <c r="T29" s="824"/>
      <c r="U29" s="825"/>
      <c r="V29" s="824"/>
      <c r="W29" s="826"/>
      <c r="Z29" s="708"/>
      <c r="AA29" s="708"/>
      <c r="AB29" s="708"/>
      <c r="AC29" s="708"/>
      <c r="AD29" s="708"/>
      <c r="AE29" s="708"/>
      <c r="AF29" s="708"/>
      <c r="AG29" s="708"/>
      <c r="AH29" s="708"/>
      <c r="AI29" s="708"/>
    </row>
    <row r="30" spans="1:35" s="814" customFormat="1" ht="22" customHeight="1">
      <c r="A30" s="920"/>
      <c r="B30" s="1087"/>
      <c r="C30" s="1088"/>
      <c r="D30" s="827">
        <f>SUM(D18:D28)</f>
        <v>135</v>
      </c>
      <c r="E30" s="827"/>
      <c r="F30" s="895"/>
      <c r="G30" s="896"/>
      <c r="H30" s="829">
        <f>SUM(H18:H29)</f>
        <v>305031.28999999998</v>
      </c>
      <c r="I30" s="897"/>
      <c r="J30" s="897"/>
      <c r="K30" s="897"/>
      <c r="L30" s="829">
        <f>SUM(L18:L29)</f>
        <v>34859</v>
      </c>
      <c r="M30" s="829">
        <f>SUM(M18:M29)</f>
        <v>31853</v>
      </c>
      <c r="N30" s="896"/>
      <c r="O30" s="896"/>
      <c r="P30" s="896"/>
      <c r="Q30" s="896"/>
      <c r="R30" s="896"/>
      <c r="S30" s="896"/>
      <c r="T30" s="896"/>
      <c r="U30" s="896"/>
      <c r="V30" s="896"/>
      <c r="W30" s="830">
        <f>SUM(W18:W29)</f>
        <v>195.45699999999999</v>
      </c>
      <c r="Z30" s="708"/>
      <c r="AA30" s="708"/>
      <c r="AB30" s="708"/>
      <c r="AC30" s="708"/>
      <c r="AD30" s="708"/>
      <c r="AE30" s="708"/>
      <c r="AF30" s="708"/>
      <c r="AG30" s="708"/>
      <c r="AH30" s="708"/>
      <c r="AI30" s="708"/>
    </row>
    <row r="31" spans="1:35" ht="20" customHeight="1">
      <c r="A31" s="920"/>
      <c r="B31" s="1089"/>
      <c r="C31" s="1090"/>
      <c r="D31" s="831"/>
      <c r="E31" s="887"/>
      <c r="F31" s="754"/>
      <c r="G31" s="832" t="s">
        <v>534</v>
      </c>
      <c r="H31" s="758"/>
      <c r="I31" s="833"/>
      <c r="J31" s="833"/>
      <c r="K31" s="833"/>
      <c r="L31" s="834"/>
      <c r="M31" s="758"/>
      <c r="N31" s="756"/>
      <c r="O31" s="755"/>
      <c r="P31" s="755"/>
      <c r="Q31" s="755"/>
      <c r="R31" s="755"/>
      <c r="S31" s="755"/>
      <c r="T31" s="755"/>
      <c r="U31" s="756"/>
      <c r="V31" s="756"/>
      <c r="W31" s="760"/>
    </row>
    <row r="32" spans="1:35" ht="13">
      <c r="A32" s="721" t="s">
        <v>527</v>
      </c>
      <c r="B32" s="722"/>
      <c r="C32" s="835"/>
      <c r="D32" s="836" t="s">
        <v>82</v>
      </c>
      <c r="E32" s="836"/>
      <c r="F32" s="744"/>
      <c r="G32" s="725" t="s">
        <v>83</v>
      </c>
      <c r="H32" s="837"/>
      <c r="I32" s="772" t="s">
        <v>84</v>
      </c>
      <c r="J32" s="838"/>
      <c r="K32" s="743" t="s">
        <v>85</v>
      </c>
      <c r="L32" s="743"/>
      <c r="M32" s="1070" t="s">
        <v>86</v>
      </c>
      <c r="N32" s="1071"/>
      <c r="O32" s="1071"/>
      <c r="P32" s="1071"/>
      <c r="Q32" s="1071"/>
      <c r="R32" s="1071"/>
      <c r="S32" s="1071"/>
      <c r="T32" s="1071"/>
      <c r="U32" s="1071"/>
      <c r="V32" s="1071"/>
      <c r="W32" s="1072"/>
    </row>
    <row r="33" spans="1:23" ht="13">
      <c r="A33" s="731" t="s">
        <v>528</v>
      </c>
      <c r="C33" s="839"/>
      <c r="D33" s="709" t="s">
        <v>88</v>
      </c>
      <c r="G33" s="1073"/>
      <c r="H33" s="1074"/>
      <c r="I33" s="731" t="s">
        <v>89</v>
      </c>
      <c r="J33" s="840"/>
      <c r="K33" s="746" t="s">
        <v>90</v>
      </c>
      <c r="L33" s="746"/>
      <c r="M33" s="741"/>
      <c r="W33" s="747"/>
    </row>
    <row r="34" spans="1:23">
      <c r="A34" s="731" t="s">
        <v>529</v>
      </c>
      <c r="C34" s="732"/>
      <c r="G34" s="1073"/>
      <c r="H34" s="1074"/>
      <c r="I34" s="731"/>
      <c r="J34" s="840"/>
      <c r="K34" s="746" t="s">
        <v>94</v>
      </c>
      <c r="L34" s="746"/>
      <c r="M34" s="741"/>
      <c r="W34" s="747"/>
    </row>
    <row r="35" spans="1:23">
      <c r="A35" s="754"/>
      <c r="B35" s="755"/>
      <c r="C35" s="841"/>
      <c r="D35" s="709" t="s">
        <v>95</v>
      </c>
      <c r="G35" s="842"/>
      <c r="H35" s="843"/>
      <c r="I35" s="731" t="s">
        <v>96</v>
      </c>
      <c r="J35" s="840"/>
      <c r="K35" s="746"/>
      <c r="L35" s="746"/>
      <c r="M35" s="741"/>
      <c r="W35" s="747"/>
    </row>
    <row r="36" spans="1:23" ht="13">
      <c r="A36" s="721" t="s">
        <v>97</v>
      </c>
      <c r="B36" s="744"/>
      <c r="C36" s="723"/>
      <c r="D36" s="709" t="s">
        <v>98</v>
      </c>
      <c r="G36" s="844" t="s">
        <v>99</v>
      </c>
      <c r="H36" s="845"/>
      <c r="I36" s="731" t="s">
        <v>89</v>
      </c>
      <c r="J36" s="840"/>
      <c r="K36" s="746" t="s">
        <v>100</v>
      </c>
      <c r="L36" s="746"/>
      <c r="M36" s="741"/>
      <c r="W36" s="747"/>
    </row>
    <row r="37" spans="1:23" ht="13">
      <c r="A37" s="731" t="s">
        <v>552</v>
      </c>
      <c r="C37" s="732"/>
      <c r="D37" s="709" t="s">
        <v>101</v>
      </c>
      <c r="G37" s="846"/>
      <c r="H37" s="847"/>
      <c r="I37" s="731" t="s">
        <v>102</v>
      </c>
      <c r="J37" s="840"/>
      <c r="K37" s="746" t="s">
        <v>530</v>
      </c>
      <c r="L37" s="746"/>
      <c r="M37" s="1075" t="s">
        <v>104</v>
      </c>
      <c r="N37" s="1076"/>
      <c r="O37" s="1076"/>
      <c r="P37" s="1076"/>
      <c r="Q37" s="1076"/>
      <c r="R37" s="1076"/>
      <c r="S37" s="1076"/>
      <c r="T37" s="1076"/>
      <c r="U37" s="1076"/>
      <c r="V37" s="1076"/>
      <c r="W37" s="1077"/>
    </row>
    <row r="38" spans="1:23">
      <c r="A38" s="754"/>
      <c r="B38" s="755"/>
      <c r="C38" s="756"/>
      <c r="D38" s="848"/>
      <c r="E38" s="848"/>
      <c r="F38" s="755"/>
      <c r="G38" s="1046" t="s">
        <v>1193</v>
      </c>
      <c r="H38" s="1047"/>
      <c r="I38" s="1046" t="s">
        <v>1201</v>
      </c>
      <c r="J38" s="1047"/>
      <c r="K38" s="759" t="s">
        <v>105</v>
      </c>
      <c r="L38" s="759"/>
      <c r="M38" s="1062" t="s">
        <v>106</v>
      </c>
      <c r="N38" s="1063"/>
      <c r="O38" s="1063"/>
      <c r="P38" s="1063"/>
      <c r="Q38" s="1063"/>
      <c r="R38" s="1063"/>
      <c r="S38" s="1063"/>
      <c r="T38" s="1063"/>
      <c r="U38" s="1063"/>
      <c r="V38" s="1063"/>
      <c r="W38" s="1064"/>
    </row>
    <row r="44" spans="1:23" ht="23.25" customHeight="1">
      <c r="A44" s="849" t="s">
        <v>947</v>
      </c>
      <c r="B44" s="710"/>
      <c r="C44" s="849" t="s">
        <v>603</v>
      </c>
      <c r="D44" s="708"/>
      <c r="E44" s="708"/>
      <c r="G44" s="849" t="s">
        <v>941</v>
      </c>
      <c r="I44" s="849" t="s">
        <v>603</v>
      </c>
    </row>
    <row r="45" spans="1:23" ht="20">
      <c r="A45" s="849" t="s">
        <v>948</v>
      </c>
      <c r="B45" s="710"/>
      <c r="C45" s="849" t="s">
        <v>1202</v>
      </c>
      <c r="D45" s="708"/>
      <c r="E45" s="708"/>
      <c r="G45" s="849" t="s">
        <v>942</v>
      </c>
      <c r="I45" s="849" t="s">
        <v>952</v>
      </c>
    </row>
    <row r="46" spans="1:23" ht="20">
      <c r="A46" s="849" t="s">
        <v>949</v>
      </c>
      <c r="B46" s="710"/>
      <c r="C46" s="849" t="s">
        <v>1203</v>
      </c>
      <c r="D46" s="708"/>
      <c r="E46" s="708"/>
      <c r="G46" s="849" t="s">
        <v>943</v>
      </c>
      <c r="I46" s="849" t="s">
        <v>603</v>
      </c>
    </row>
    <row r="47" spans="1:23" ht="17.75" customHeight="1">
      <c r="A47" s="849" t="s">
        <v>950</v>
      </c>
      <c r="B47" s="710"/>
      <c r="C47" s="849" t="s">
        <v>603</v>
      </c>
      <c r="D47" s="708"/>
      <c r="E47" s="708"/>
      <c r="G47" s="849" t="s">
        <v>944</v>
      </c>
      <c r="I47" s="849" t="s">
        <v>603</v>
      </c>
    </row>
    <row r="48" spans="1:23" ht="17.75" customHeight="1">
      <c r="A48" s="849" t="s">
        <v>951</v>
      </c>
      <c r="B48" s="710"/>
      <c r="C48" s="849" t="s">
        <v>603</v>
      </c>
      <c r="D48" s="708"/>
      <c r="E48" s="708"/>
      <c r="G48" s="849" t="s">
        <v>946</v>
      </c>
      <c r="I48" s="849" t="s">
        <v>603</v>
      </c>
    </row>
    <row r="49" spans="2:9" ht="17.75" customHeight="1">
      <c r="G49" s="849" t="s">
        <v>945</v>
      </c>
      <c r="I49" s="849" t="s">
        <v>603</v>
      </c>
    </row>
    <row r="50" spans="2:9" ht="17.75" customHeight="1"/>
    <row r="51" spans="2:9" ht="17.75" customHeight="1"/>
    <row r="61" spans="2:9">
      <c r="B61" s="535"/>
    </row>
  </sheetData>
  <mergeCells count="10">
    <mergeCell ref="G38:H38"/>
    <mergeCell ref="I38:J38"/>
    <mergeCell ref="M38:W38"/>
    <mergeCell ref="R1:U1"/>
    <mergeCell ref="O2:R2"/>
    <mergeCell ref="B30:C31"/>
    <mergeCell ref="M32:W32"/>
    <mergeCell ref="G33:H33"/>
    <mergeCell ref="G34:H34"/>
    <mergeCell ref="M37:W37"/>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46FFA-E577-472C-A563-D1F361C1331A}">
  <sheetPr>
    <pageSetUpPr fitToPage="1"/>
  </sheetPr>
  <dimension ref="A1:AI62"/>
  <sheetViews>
    <sheetView topLeftCell="A16" zoomScale="80" zoomScaleNormal="80" zoomScaleSheetLayoutView="115" workbookViewId="0">
      <selection activeCell="F25" sqref="F25"/>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7.363281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3"/>
      <c r="J10" s="994"/>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1163</v>
      </c>
      <c r="C18" s="800" t="str">
        <f>IF(D18="","",VLOOKUP(B18,Data!$B$5:$L$439,2,FALSE))</f>
        <v/>
      </c>
      <c r="D18" s="875"/>
      <c r="E18" s="947" t="str">
        <f>IF(D18="","",VLOOKUP(B18,Data!$B$5:$Q$439,16,FALSE))</f>
        <v/>
      </c>
      <c r="F18" s="924"/>
      <c r="G18" s="803" t="str">
        <f>IF(D18="","",VLOOKUP(B18,Data!$B$5:$L$439,11,FALSE))</f>
        <v/>
      </c>
      <c r="H18" s="804" t="str">
        <f t="shared" ref="H18:H29"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661</v>
      </c>
      <c r="C19" s="800" t="str">
        <f>IF(D19="","",VLOOKUP(B19,Data!$B$5:$L$439,2,FALSE))</f>
        <v>VAN1290</v>
      </c>
      <c r="D19" s="875">
        <v>10</v>
      </c>
      <c r="E19" s="947" t="str">
        <f>IF(D19="","",VLOOKUP(B19,Data!$B$5:$Q$439,16,FALSE))</f>
        <v>PC</v>
      </c>
      <c r="F19" s="924"/>
      <c r="G19" s="803">
        <f>IF(D19="","",VLOOKUP(B19,Data!$B$5:$L$439,11,FALSE))</f>
        <v>2162.66</v>
      </c>
      <c r="H19" s="804">
        <f t="shared" si="0"/>
        <v>21626.6</v>
      </c>
      <c r="I19" s="805" t="str">
        <f>IF(D19="","",VLOOKUP(B19,Data!$B$5:$D$439,3,FALSE))</f>
        <v>C/T</v>
      </c>
      <c r="J19" s="806" t="str">
        <f>IF(D19="","",VLOOKUP(B19,Data!$B$5:$M$439,12,FALSE))</f>
        <v>Indonesia</v>
      </c>
      <c r="K19" s="807" t="s">
        <v>1125</v>
      </c>
      <c r="L19" s="808">
        <f>IF(D19="","",VLOOKUP(B19,Data!$B$5:$E$439,4,FALSE)*D19)</f>
        <v>2620</v>
      </c>
      <c r="M19" s="809">
        <f>IF(D19="","",VLOOKUP(B19,Data!$B$5:$F$439,5,FALSE)*D19)</f>
        <v>2370</v>
      </c>
      <c r="N19" s="804"/>
      <c r="O19" s="810"/>
      <c r="P19" s="811"/>
      <c r="Q19" s="812"/>
      <c r="R19" s="812"/>
      <c r="S19" s="811"/>
      <c r="T19" s="811"/>
      <c r="U19" s="811"/>
      <c r="V19" s="813">
        <f>IF(D19="","",VLOOKUP(B19,Data!$B$5:$J$439,9,FALSE)*D19)</f>
        <v>14.879999999999999</v>
      </c>
      <c r="W19" s="813">
        <f>IF(D19="","",VLOOKUP(B19,Data!$B$5:$J$439,9,FALSE)*D19)</f>
        <v>14.879999999999999</v>
      </c>
      <c r="X19" s="916"/>
      <c r="Y19" s="916"/>
      <c r="Z19" s="708"/>
      <c r="AA19" s="708"/>
      <c r="AB19" s="708"/>
      <c r="AC19" s="708"/>
      <c r="AD19" s="708"/>
      <c r="AE19" s="708"/>
      <c r="AF19" s="708"/>
      <c r="AG19" s="708"/>
      <c r="AH19" s="708"/>
      <c r="AI19" s="708"/>
    </row>
    <row r="20" spans="1:35" s="917" customFormat="1" ht="20" customHeight="1">
      <c r="A20" s="984">
        <v>2</v>
      </c>
      <c r="B20" s="878" t="s">
        <v>749</v>
      </c>
      <c r="C20" s="800" t="str">
        <f>IF(D20="","",VLOOKUP(B20,Data!$B$5:$L$439,2,FALSE))</f>
        <v>VAR8160</v>
      </c>
      <c r="D20" s="875">
        <v>13</v>
      </c>
      <c r="E20" s="947" t="str">
        <f>IF(D20="","",VLOOKUP(B20,Data!$B$5:$Q$439,16,FALSE))</f>
        <v>PC</v>
      </c>
      <c r="F20" s="924" t="s">
        <v>999</v>
      </c>
      <c r="G20" s="803">
        <f>IF(D20="","",VLOOKUP(B20,Data!$B$5:$L$439,11,FALSE))</f>
        <v>2438.41</v>
      </c>
      <c r="H20" s="804">
        <f t="shared" si="0"/>
        <v>31699.329999999998</v>
      </c>
      <c r="I20" s="805" t="str">
        <f>IF(D20="","",VLOOKUP(B20,Data!$B$5:$D$439,3,FALSE))</f>
        <v>C/T</v>
      </c>
      <c r="J20" s="806" t="str">
        <f>IF(D20="","",VLOOKUP(B20,Data!$B$5:$M$439,12,FALSE))</f>
        <v>Indonesia</v>
      </c>
      <c r="K20" s="807" t="s">
        <v>1125</v>
      </c>
      <c r="L20" s="808">
        <f>IF(D20="","",VLOOKUP(B20,Data!$B$5:$E$439,4,FALSE)*D20)</f>
        <v>3302</v>
      </c>
      <c r="M20" s="809">
        <f>IF(D20="","",VLOOKUP(B20,Data!$B$5:$F$439,5,FALSE)*D20)</f>
        <v>2977</v>
      </c>
      <c r="N20" s="804"/>
      <c r="O20" s="810"/>
      <c r="P20" s="811"/>
      <c r="Q20" s="812"/>
      <c r="R20" s="812"/>
      <c r="S20" s="811"/>
      <c r="T20" s="811"/>
      <c r="U20" s="811"/>
      <c r="V20" s="813">
        <f>IF(D20="","",VLOOKUP(B20,Data!$B$5:$J$439,9,FALSE)*D20)</f>
        <v>19.292000000000002</v>
      </c>
      <c r="W20" s="813">
        <f>IF(D20="","",VLOOKUP(B20,Data!$B$5:$J$439,9,FALSE)*D20)</f>
        <v>19.292000000000002</v>
      </c>
      <c r="X20" s="916"/>
      <c r="Y20" s="916"/>
      <c r="Z20" s="708"/>
      <c r="AA20" s="708"/>
      <c r="AB20" s="708"/>
      <c r="AC20" s="708"/>
      <c r="AD20" s="708"/>
      <c r="AE20" s="708"/>
      <c r="AF20" s="708"/>
      <c r="AG20" s="708"/>
      <c r="AH20" s="708"/>
      <c r="AI20" s="708"/>
    </row>
    <row r="21" spans="1:35" s="917" customFormat="1" ht="20" customHeight="1">
      <c r="A21" s="984">
        <v>3</v>
      </c>
      <c r="B21" s="878" t="s">
        <v>747</v>
      </c>
      <c r="C21" s="800" t="str">
        <f>IF(D21="","",VLOOKUP(B21,Data!$B$5:$L$439,2,FALSE))</f>
        <v>VAR8140</v>
      </c>
      <c r="D21" s="875">
        <v>4</v>
      </c>
      <c r="E21" s="947" t="str">
        <f>IF(D21="","",VLOOKUP(B21,Data!$B$5:$Q$439,16,FALSE))</f>
        <v>PC</v>
      </c>
      <c r="F21" s="924"/>
      <c r="G21" s="803">
        <f>IF(D21="","",VLOOKUP(B21,Data!$B$5:$L$439,11,FALSE))</f>
        <v>2209.64</v>
      </c>
      <c r="H21" s="804">
        <f t="shared" si="0"/>
        <v>8838.56</v>
      </c>
      <c r="I21" s="805" t="str">
        <f>IF(D21="","",VLOOKUP(B21,Data!$B$5:$D$439,3,FALSE))</f>
        <v>C/T</v>
      </c>
      <c r="J21" s="806" t="str">
        <f>IF(D21="","",VLOOKUP(B21,Data!$B$5:$M$439,12,FALSE))</f>
        <v>Indonesia</v>
      </c>
      <c r="K21" s="807" t="s">
        <v>1125</v>
      </c>
      <c r="L21" s="808">
        <f>IF(D21="","",VLOOKUP(B21,Data!$B$5:$E$439,4,FALSE)*D21)</f>
        <v>952</v>
      </c>
      <c r="M21" s="809">
        <f>IF(D21="","",VLOOKUP(B21,Data!$B$5:$F$439,5,FALSE)*D21)</f>
        <v>864</v>
      </c>
      <c r="N21" s="804"/>
      <c r="O21" s="810"/>
      <c r="P21" s="811"/>
      <c r="Q21" s="812"/>
      <c r="R21" s="812"/>
      <c r="S21" s="811"/>
      <c r="T21" s="811"/>
      <c r="U21" s="811"/>
      <c r="V21" s="813">
        <f>IF(D21="","",VLOOKUP(B21,Data!$B$5:$J$439,9,FALSE)*D21)</f>
        <v>5.2560000000000002</v>
      </c>
      <c r="W21" s="813">
        <f>IF(D21="","",VLOOKUP(B21,Data!$B$5:$J$439,9,FALSE)*D21)</f>
        <v>5.2560000000000002</v>
      </c>
      <c r="X21" s="916"/>
      <c r="Y21" s="916"/>
      <c r="Z21" s="708"/>
      <c r="AA21" s="708"/>
      <c r="AB21" s="708"/>
      <c r="AC21" s="708"/>
      <c r="AD21" s="708"/>
      <c r="AE21" s="708"/>
      <c r="AF21" s="708"/>
      <c r="AG21" s="708"/>
      <c r="AH21" s="708"/>
      <c r="AI21" s="708"/>
    </row>
    <row r="22" spans="1:35" s="917" customFormat="1" ht="20" customHeight="1">
      <c r="A22" s="984">
        <v>4</v>
      </c>
      <c r="B22" s="878" t="s">
        <v>748</v>
      </c>
      <c r="C22" s="800" t="str">
        <f>IF(D22="","",VLOOKUP(B22,Data!$B$5:$L$439,2,FALSE))</f>
        <v>VAR8150</v>
      </c>
      <c r="D22" s="875">
        <v>2</v>
      </c>
      <c r="E22" s="947" t="str">
        <f>IF(D22="","",VLOOKUP(B22,Data!$B$5:$Q$439,16,FALSE))</f>
        <v>PC</v>
      </c>
      <c r="F22" s="924" t="s">
        <v>1011</v>
      </c>
      <c r="G22" s="803">
        <f>IF(D22="","",VLOOKUP(B22,Data!$B$5:$L$439,11,FALSE))</f>
        <v>2209.64</v>
      </c>
      <c r="H22" s="804">
        <f t="shared" si="0"/>
        <v>4419.28</v>
      </c>
      <c r="I22" s="805" t="str">
        <f>IF(D22="","",VLOOKUP(B22,Data!$B$5:$D$439,3,FALSE))</f>
        <v>C/T</v>
      </c>
      <c r="J22" s="806" t="str">
        <f>IF(D22="","",VLOOKUP(B22,Data!$B$5:$M$439,12,FALSE))</f>
        <v>Indonesia</v>
      </c>
      <c r="K22" s="807" t="s">
        <v>1125</v>
      </c>
      <c r="L22" s="808">
        <f>IF(D22="","",VLOOKUP(B22,Data!$B$5:$E$439,4,FALSE)*D22)</f>
        <v>476</v>
      </c>
      <c r="M22" s="809">
        <f>IF(D22="","",VLOOKUP(B22,Data!$B$5:$F$439,5,FALSE)*D22)</f>
        <v>432</v>
      </c>
      <c r="N22" s="804"/>
      <c r="O22" s="810"/>
      <c r="P22" s="811"/>
      <c r="Q22" s="812"/>
      <c r="R22" s="812"/>
      <c r="S22" s="811"/>
      <c r="T22" s="811"/>
      <c r="U22" s="811"/>
      <c r="V22" s="813">
        <f>IF(D22="","",VLOOKUP(B22,Data!$B$5:$J$439,9,FALSE)*D22)</f>
        <v>2.6280000000000001</v>
      </c>
      <c r="W22" s="813">
        <f>IF(D22="","",VLOOKUP(B22,Data!$B$5:$J$439,9,FALSE)*D22)</f>
        <v>2.6280000000000001</v>
      </c>
      <c r="X22" s="916"/>
      <c r="Y22" s="916"/>
      <c r="Z22" s="708"/>
      <c r="AA22" s="708"/>
      <c r="AB22" s="708"/>
      <c r="AC22" s="708"/>
      <c r="AD22" s="708"/>
      <c r="AE22" s="708"/>
      <c r="AF22" s="708"/>
      <c r="AG22" s="708"/>
      <c r="AH22" s="708"/>
      <c r="AI22" s="708"/>
    </row>
    <row r="23" spans="1:35" s="917" customFormat="1" ht="20" customHeight="1">
      <c r="A23" s="984">
        <v>5</v>
      </c>
      <c r="B23" s="878" t="s">
        <v>240</v>
      </c>
      <c r="C23" s="800" t="str">
        <f>IF(D23="","",VLOOKUP(B23,Data!$B$5:$L$439,2,FALSE))</f>
        <v>VFV5520</v>
      </c>
      <c r="D23" s="875">
        <v>15</v>
      </c>
      <c r="E23" s="947" t="str">
        <f>IF(D23="","",VLOOKUP(B23,Data!$B$5:$Q$439,16,FALSE))</f>
        <v>PC</v>
      </c>
      <c r="F23" s="924"/>
      <c r="G23" s="803">
        <f>IF(D23="","",VLOOKUP(B23,Data!$B$5:$L$439,11,FALSE))</f>
        <v>2589.08</v>
      </c>
      <c r="H23" s="804">
        <f t="shared" si="0"/>
        <v>38836.199999999997</v>
      </c>
      <c r="I23" s="805" t="str">
        <f>IF(D23="","",VLOOKUP(B23,Data!$B$5:$D$439,3,FALSE))</f>
        <v>C/T</v>
      </c>
      <c r="J23" s="806" t="str">
        <f>IF(D23="","",VLOOKUP(B23,Data!$B$5:$M$439,12,FALSE))</f>
        <v>Indonesia</v>
      </c>
      <c r="K23" s="807" t="s">
        <v>1125</v>
      </c>
      <c r="L23" s="808">
        <f>IF(D23="","",VLOOKUP(B23,Data!$B$5:$E$439,4,FALSE)*D23)</f>
        <v>3750</v>
      </c>
      <c r="M23" s="809">
        <f>IF(D23="","",VLOOKUP(B23,Data!$B$5:$F$439,5,FALSE)*D23)</f>
        <v>3555</v>
      </c>
      <c r="N23" s="804"/>
      <c r="O23" s="810"/>
      <c r="P23" s="811"/>
      <c r="Q23" s="812"/>
      <c r="R23" s="812"/>
      <c r="S23" s="811"/>
      <c r="T23" s="811"/>
      <c r="U23" s="811"/>
      <c r="V23" s="813">
        <f>IF(D23="","",VLOOKUP(B23,Data!$B$5:$J$439,9,FALSE)*D23)</f>
        <v>20.145</v>
      </c>
      <c r="W23" s="813">
        <f>IF(D23="","",VLOOKUP(B23,Data!$B$5:$J$439,9,FALSE)*D23)</f>
        <v>20.145</v>
      </c>
      <c r="X23" s="916"/>
      <c r="Y23" s="916"/>
      <c r="Z23" s="708"/>
      <c r="AA23" s="708"/>
      <c r="AB23" s="708"/>
      <c r="AC23" s="708"/>
      <c r="AD23" s="708"/>
      <c r="AE23" s="708"/>
      <c r="AF23" s="708"/>
      <c r="AG23" s="708"/>
      <c r="AH23" s="708"/>
      <c r="AI23" s="708"/>
    </row>
    <row r="24" spans="1:35" s="917" customFormat="1" ht="20" customHeight="1">
      <c r="A24" s="984">
        <v>6</v>
      </c>
      <c r="B24" s="878" t="s">
        <v>241</v>
      </c>
      <c r="C24" s="800" t="str">
        <f>IF(D24="","",VLOOKUP(B24,Data!$B$5:$L$439,2,FALSE))</f>
        <v>VFV5530</v>
      </c>
      <c r="D24" s="875">
        <v>14</v>
      </c>
      <c r="E24" s="947" t="str">
        <f>IF(D24="","",VLOOKUP(B24,Data!$B$5:$Q$439,16,FALSE))</f>
        <v>PC</v>
      </c>
      <c r="F24" s="957" t="s">
        <v>1057</v>
      </c>
      <c r="G24" s="803">
        <f>IF(D24="","",VLOOKUP(B24,Data!$B$5:$L$439,11,FALSE))</f>
        <v>2589.08</v>
      </c>
      <c r="H24" s="804">
        <f t="shared" si="0"/>
        <v>36247.119999999995</v>
      </c>
      <c r="I24" s="805" t="str">
        <f>IF(D24="","",VLOOKUP(B24,Data!$B$5:$D$439,3,FALSE))</f>
        <v>C/T</v>
      </c>
      <c r="J24" s="806" t="str">
        <f>IF(D24="","",VLOOKUP(B24,Data!$B$5:$M$439,12,FALSE))</f>
        <v>Indonesia</v>
      </c>
      <c r="K24" s="807" t="s">
        <v>1125</v>
      </c>
      <c r="L24" s="808">
        <f>IF(D24="","",VLOOKUP(B24,Data!$B$5:$E$439,4,FALSE)*D24)</f>
        <v>3500</v>
      </c>
      <c r="M24" s="809">
        <f>IF(D24="","",VLOOKUP(B24,Data!$B$5:$F$439,5,FALSE)*D24)</f>
        <v>3318</v>
      </c>
      <c r="N24" s="804"/>
      <c r="O24" s="810"/>
      <c r="P24" s="811"/>
      <c r="Q24" s="812"/>
      <c r="R24" s="812"/>
      <c r="S24" s="811"/>
      <c r="T24" s="811"/>
      <c r="U24" s="811"/>
      <c r="V24" s="813">
        <f>IF(D24="","",VLOOKUP(B24,Data!$B$5:$J$439,9,FALSE)*D24)</f>
        <v>18.802</v>
      </c>
      <c r="W24" s="813">
        <f>IF(D24="","",VLOOKUP(B24,Data!$B$5:$J$439,9,FALSE)*D24)</f>
        <v>18.802</v>
      </c>
      <c r="X24" s="916"/>
      <c r="Y24" s="916"/>
      <c r="Z24" s="708"/>
      <c r="AA24" s="708"/>
      <c r="AB24" s="708"/>
      <c r="AC24" s="708"/>
      <c r="AD24" s="708"/>
      <c r="AE24" s="708"/>
      <c r="AF24" s="708"/>
      <c r="AG24" s="708"/>
      <c r="AH24" s="708"/>
      <c r="AI24" s="708"/>
    </row>
    <row r="25" spans="1:35" s="917" customFormat="1" ht="20" customHeight="1">
      <c r="A25" s="920"/>
      <c r="B25" s="906" t="s">
        <v>1195</v>
      </c>
      <c r="C25" s="800" t="str">
        <f>IF(D25="","",VLOOKUP(B25,Data!$B$5:$L$439,2,FALSE))</f>
        <v/>
      </c>
      <c r="D25" s="875"/>
      <c r="E25" s="947" t="str">
        <f>IF(D25="","",VLOOKUP(B25,Data!$B$5:$Q$439,16,FALSE))</f>
        <v/>
      </c>
      <c r="F25" s="924"/>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84">
        <v>7</v>
      </c>
      <c r="B26" s="878" t="s">
        <v>933</v>
      </c>
      <c r="C26" s="800" t="str">
        <f>IF(D26="","",VLOOKUP(B26,Data!$B$5:$L$439,2,FALSE))</f>
        <v>VEH3640</v>
      </c>
      <c r="D26" s="910">
        <v>32</v>
      </c>
      <c r="E26" s="947" t="str">
        <f>IF(D26="","",VLOOKUP(B26,Data!$B$5:$Q$439,16,FALSE))</f>
        <v>PC</v>
      </c>
      <c r="F26" s="924"/>
      <c r="G26" s="803">
        <f>IF(D26="","",VLOOKUP(B26,Data!$B$5:$L$439,11,FALSE))</f>
        <v>2539.81</v>
      </c>
      <c r="H26" s="804">
        <f t="shared" si="0"/>
        <v>81273.919999999998</v>
      </c>
      <c r="I26" s="805" t="str">
        <f>IF(D26="","",VLOOKUP(B26,Data!$B$5:$D$439,3,FALSE))</f>
        <v>C/T</v>
      </c>
      <c r="J26" s="806" t="str">
        <f>IF(D26="","",VLOOKUP(B26,Data!$B$5:$M$439,12,FALSE))</f>
        <v>Indonesia</v>
      </c>
      <c r="K26" s="807" t="s">
        <v>1194</v>
      </c>
      <c r="L26" s="808">
        <f>IF(D26="","",VLOOKUP(B26,Data!$B$5:$E$439,4,FALSE)*D26)</f>
        <v>8544</v>
      </c>
      <c r="M26" s="809">
        <f>IF(D26="","",VLOOKUP(B26,Data!$B$5:$F$439,5,FALSE)*D26)</f>
        <v>7744</v>
      </c>
      <c r="N26" s="804"/>
      <c r="O26" s="810"/>
      <c r="P26" s="811"/>
      <c r="Q26" s="812"/>
      <c r="R26" s="812"/>
      <c r="S26" s="811"/>
      <c r="T26" s="811"/>
      <c r="U26" s="811"/>
      <c r="V26" s="813">
        <f>IF(D26="","",VLOOKUP(B26,Data!$B$5:$J$439,9,FALSE)*D26)</f>
        <v>47.616</v>
      </c>
      <c r="W26" s="813">
        <f>IF(D26="","",VLOOKUP(B26,Data!$B$5:$J$439,9,FALSE)*D26)</f>
        <v>47.616</v>
      </c>
      <c r="X26" s="916"/>
      <c r="Y26" s="916"/>
      <c r="Z26" s="708"/>
      <c r="AA26" s="708"/>
      <c r="AB26" s="708"/>
      <c r="AC26" s="708"/>
      <c r="AD26" s="708"/>
      <c r="AE26" s="708"/>
      <c r="AF26" s="708"/>
      <c r="AG26" s="708"/>
      <c r="AH26" s="708"/>
      <c r="AI26" s="708"/>
    </row>
    <row r="27" spans="1:35" s="917" customFormat="1" ht="20" customHeight="1">
      <c r="A27" s="984"/>
      <c r="B27" s="878"/>
      <c r="C27" s="800" t="str">
        <f>IF(D27="","",VLOOKUP(B27,Data!$B$5:$L$439,2,FALSE))</f>
        <v/>
      </c>
      <c r="D27" s="875"/>
      <c r="E27" s="947" t="str">
        <f>IF(D27="","",VLOOKUP(B27,Data!$B$5:$Q$439,16,FALSE))</f>
        <v/>
      </c>
      <c r="F27" s="924"/>
      <c r="G27" s="803" t="str">
        <f>IF(D27="","",VLOOKUP(B27,Data!$B$5:$L$439,11,FALSE))</f>
        <v/>
      </c>
      <c r="H27" s="804" t="str">
        <f>IF(D27&gt;0,D27*G27,"-")</f>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917" customFormat="1" ht="20" customHeight="1">
      <c r="A28" s="984"/>
      <c r="B28" s="878"/>
      <c r="C28" s="800" t="str">
        <f>IF(D28="","",VLOOKUP(B28,Data!$B$5:$L$439,2,FALSE))</f>
        <v/>
      </c>
      <c r="D28" s="875"/>
      <c r="E28" s="947" t="str">
        <f>IF(D28="","",VLOOKUP(B28,Data!$B$5:$Q$439,16,FALSE))</f>
        <v/>
      </c>
      <c r="F28" s="957"/>
      <c r="G28" s="803" t="str">
        <f>IF(D28="","",VLOOKUP(B28,Data!$B$5:$L$439,11,FALSE))</f>
        <v/>
      </c>
      <c r="H28" s="804" t="str">
        <f>IF(D28&gt;0,D28*G28,"-")</f>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916"/>
      <c r="Y28" s="916"/>
      <c r="Z28" s="708"/>
      <c r="AA28" s="708"/>
      <c r="AB28" s="708"/>
      <c r="AC28" s="708"/>
      <c r="AD28" s="708"/>
      <c r="AE28" s="708"/>
      <c r="AF28" s="708"/>
      <c r="AG28" s="708"/>
      <c r="AH28" s="708"/>
      <c r="AI28" s="708"/>
    </row>
    <row r="29" spans="1:35" s="917" customFormat="1" ht="20" customHeight="1">
      <c r="A29" s="920"/>
      <c r="B29" s="878"/>
      <c r="C29" s="800" t="str">
        <f>IF(D29="","",VLOOKUP(B29,Data!$B$5:$L$439,2,FALSE))</f>
        <v/>
      </c>
      <c r="D29" s="875"/>
      <c r="E29" s="947" t="str">
        <f>IF(D29="","",VLOOKUP(B29,Data!$B$5:$Q$439,16,FALSE))</f>
        <v/>
      </c>
      <c r="F29" s="957"/>
      <c r="G29" s="803" t="str">
        <f>IF(D29="","",VLOOKUP(B29,Data!$B$5:$L$439,11,FALSE))</f>
        <v/>
      </c>
      <c r="H29" s="804" t="str">
        <f t="shared" si="0"/>
        <v>-</v>
      </c>
      <c r="I29" s="805" t="str">
        <f>IF(D29="","",VLOOKUP(B29,Data!$B$5:$D$439,3,FALSE))</f>
        <v/>
      </c>
      <c r="J29" s="806" t="str">
        <f>IF(D29="","",VLOOKUP(B29,Data!$B$5:$M$439,12,FALSE))</f>
        <v/>
      </c>
      <c r="K29" s="807"/>
      <c r="L29" s="808" t="str">
        <f>IF(D29="","",VLOOKUP(B29,Data!$B$5:$E$439,4,FALSE)*D29)</f>
        <v/>
      </c>
      <c r="M29" s="809" t="str">
        <f>IF(D29="","",VLOOKUP(B29,Data!$B$5:$F$439,5,FALSE)*D29)</f>
        <v/>
      </c>
      <c r="N29" s="804"/>
      <c r="O29" s="810"/>
      <c r="P29" s="811"/>
      <c r="Q29" s="812"/>
      <c r="R29" s="812"/>
      <c r="S29" s="811"/>
      <c r="T29" s="811"/>
      <c r="U29" s="811"/>
      <c r="V29" s="813" t="str">
        <f>IF(D29="","",VLOOKUP(B29,Data!$B$5:$J$439,9,FALSE)*D29)</f>
        <v/>
      </c>
      <c r="W29" s="813" t="str">
        <f>IF(D29="","",VLOOKUP(B29,Data!$B$5:$J$439,9,FALSE)*D29)</f>
        <v/>
      </c>
      <c r="X29" s="916"/>
      <c r="Y29" s="916"/>
      <c r="Z29" s="708"/>
      <c r="AA29" s="708"/>
      <c r="AB29" s="708"/>
      <c r="AC29" s="708"/>
      <c r="AD29" s="708"/>
      <c r="AE29" s="708"/>
      <c r="AF29" s="708"/>
      <c r="AG29" s="708"/>
      <c r="AH29" s="708"/>
      <c r="AI29" s="708"/>
    </row>
    <row r="30" spans="1:35" s="814" customFormat="1" ht="23" customHeight="1">
      <c r="A30" s="920"/>
      <c r="B30" s="535"/>
      <c r="C30" s="809"/>
      <c r="D30" s="875"/>
      <c r="E30" s="946" t="str">
        <f>IF(D30="","",VLOOKUP(B30,Data!$B$5:$Q$439,16,FALSE))</f>
        <v/>
      </c>
      <c r="F30" s="889"/>
      <c r="G30" s="821"/>
      <c r="H30" s="821"/>
      <c r="I30" s="821"/>
      <c r="J30" s="820"/>
      <c r="K30" s="807"/>
      <c r="L30" s="821"/>
      <c r="M30" s="821"/>
      <c r="N30" s="821"/>
      <c r="O30" s="822"/>
      <c r="P30" s="823"/>
      <c r="Q30" s="824"/>
      <c r="R30" s="823"/>
      <c r="S30" s="823"/>
      <c r="T30" s="824"/>
      <c r="U30" s="825"/>
      <c r="V30" s="824"/>
      <c r="W30" s="826"/>
      <c r="Z30" s="708"/>
      <c r="AA30" s="708"/>
      <c r="AB30" s="708"/>
      <c r="AC30" s="708"/>
      <c r="AD30" s="708"/>
      <c r="AE30" s="708"/>
      <c r="AF30" s="708"/>
      <c r="AG30" s="708"/>
      <c r="AH30" s="708"/>
      <c r="AI30" s="708"/>
    </row>
    <row r="31" spans="1:35" s="814" customFormat="1" ht="22" customHeight="1">
      <c r="A31" s="920"/>
      <c r="B31" s="1087"/>
      <c r="C31" s="1088"/>
      <c r="D31" s="827">
        <f>SUM(D18:D29)</f>
        <v>90</v>
      </c>
      <c r="E31" s="827"/>
      <c r="F31" s="895"/>
      <c r="G31" s="896"/>
      <c r="H31" s="829">
        <f>SUM(H18:H30)</f>
        <v>222941.00999999995</v>
      </c>
      <c r="I31" s="897"/>
      <c r="J31" s="897"/>
      <c r="K31" s="897"/>
      <c r="L31" s="829">
        <f>SUM(L18:L30)</f>
        <v>23144</v>
      </c>
      <c r="M31" s="829">
        <f>SUM(M18:M30)</f>
        <v>21260</v>
      </c>
      <c r="N31" s="896"/>
      <c r="O31" s="896"/>
      <c r="P31" s="896"/>
      <c r="Q31" s="896"/>
      <c r="R31" s="896"/>
      <c r="S31" s="896"/>
      <c r="T31" s="896"/>
      <c r="U31" s="896"/>
      <c r="V31" s="896"/>
      <c r="W31" s="830">
        <f>SUM(W18:W30)</f>
        <v>128.61899999999997</v>
      </c>
      <c r="Z31" s="708"/>
      <c r="AA31" s="708"/>
      <c r="AB31" s="708"/>
      <c r="AC31" s="708"/>
      <c r="AD31" s="708"/>
      <c r="AE31" s="708"/>
      <c r="AF31" s="708"/>
      <c r="AG31" s="708"/>
      <c r="AH31" s="708"/>
      <c r="AI31" s="708"/>
    </row>
    <row r="32" spans="1:35" ht="20" customHeight="1">
      <c r="A32" s="920"/>
      <c r="B32" s="1089"/>
      <c r="C32" s="1090"/>
      <c r="D32" s="831"/>
      <c r="E32" s="887"/>
      <c r="F32" s="754"/>
      <c r="G32" s="832" t="s">
        <v>534</v>
      </c>
      <c r="H32" s="758"/>
      <c r="I32" s="833"/>
      <c r="J32" s="833"/>
      <c r="K32" s="833"/>
      <c r="L32" s="834"/>
      <c r="M32" s="758"/>
      <c r="N32" s="756"/>
      <c r="O32" s="755"/>
      <c r="P32" s="755"/>
      <c r="Q32" s="755"/>
      <c r="R32" s="755"/>
      <c r="S32" s="755"/>
      <c r="T32" s="755"/>
      <c r="U32" s="756"/>
      <c r="V32" s="756"/>
      <c r="W32" s="760"/>
    </row>
    <row r="33" spans="1:23" ht="13">
      <c r="A33" s="721" t="s">
        <v>527</v>
      </c>
      <c r="B33" s="722"/>
      <c r="C33" s="835"/>
      <c r="D33" s="836" t="s">
        <v>82</v>
      </c>
      <c r="E33" s="836"/>
      <c r="F33" s="744"/>
      <c r="G33" s="725" t="s">
        <v>83</v>
      </c>
      <c r="H33" s="837"/>
      <c r="I33" s="772" t="s">
        <v>84</v>
      </c>
      <c r="J33" s="838"/>
      <c r="K33" s="743" t="s">
        <v>85</v>
      </c>
      <c r="L33" s="743"/>
      <c r="M33" s="1070" t="s">
        <v>86</v>
      </c>
      <c r="N33" s="1071"/>
      <c r="O33" s="1071"/>
      <c r="P33" s="1071"/>
      <c r="Q33" s="1071"/>
      <c r="R33" s="1071"/>
      <c r="S33" s="1071"/>
      <c r="T33" s="1071"/>
      <c r="U33" s="1071"/>
      <c r="V33" s="1071"/>
      <c r="W33" s="1072"/>
    </row>
    <row r="34" spans="1:23" ht="13">
      <c r="A34" s="731" t="s">
        <v>528</v>
      </c>
      <c r="C34" s="839"/>
      <c r="D34" s="709" t="s">
        <v>88</v>
      </c>
      <c r="G34" s="1073"/>
      <c r="H34" s="1074"/>
      <c r="I34" s="731" t="s">
        <v>89</v>
      </c>
      <c r="J34" s="840"/>
      <c r="K34" s="746" t="s">
        <v>90</v>
      </c>
      <c r="L34" s="746"/>
      <c r="M34" s="741"/>
      <c r="W34" s="747"/>
    </row>
    <row r="35" spans="1:23">
      <c r="A35" s="731" t="s">
        <v>529</v>
      </c>
      <c r="C35" s="732"/>
      <c r="G35" s="1073"/>
      <c r="H35" s="1074"/>
      <c r="I35" s="731"/>
      <c r="J35" s="840"/>
      <c r="K35" s="746" t="s">
        <v>94</v>
      </c>
      <c r="L35" s="746"/>
      <c r="M35" s="741"/>
      <c r="W35" s="747"/>
    </row>
    <row r="36" spans="1:23">
      <c r="A36" s="754"/>
      <c r="B36" s="755"/>
      <c r="C36" s="841"/>
      <c r="D36" s="709" t="s">
        <v>95</v>
      </c>
      <c r="G36" s="842"/>
      <c r="H36" s="843"/>
      <c r="I36" s="731" t="s">
        <v>96</v>
      </c>
      <c r="J36" s="840"/>
      <c r="K36" s="746"/>
      <c r="L36" s="746"/>
      <c r="M36" s="741"/>
      <c r="W36" s="747"/>
    </row>
    <row r="37" spans="1:23" ht="13">
      <c r="A37" s="721" t="s">
        <v>97</v>
      </c>
      <c r="B37" s="744"/>
      <c r="C37" s="723"/>
      <c r="D37" s="709" t="s">
        <v>98</v>
      </c>
      <c r="G37" s="844" t="s">
        <v>99</v>
      </c>
      <c r="H37" s="845"/>
      <c r="I37" s="731" t="s">
        <v>89</v>
      </c>
      <c r="J37" s="840"/>
      <c r="K37" s="746" t="s">
        <v>100</v>
      </c>
      <c r="L37" s="746"/>
      <c r="M37" s="741"/>
      <c r="W37" s="747"/>
    </row>
    <row r="38" spans="1:23" ht="13">
      <c r="A38" s="731" t="s">
        <v>552</v>
      </c>
      <c r="C38" s="732"/>
      <c r="D38" s="709" t="s">
        <v>101</v>
      </c>
      <c r="G38" s="846"/>
      <c r="H38" s="847"/>
      <c r="I38" s="731" t="s">
        <v>102</v>
      </c>
      <c r="J38" s="840"/>
      <c r="K38" s="746" t="s">
        <v>530</v>
      </c>
      <c r="L38" s="746"/>
      <c r="M38" s="1075" t="s">
        <v>104</v>
      </c>
      <c r="N38" s="1076"/>
      <c r="O38" s="1076"/>
      <c r="P38" s="1076"/>
      <c r="Q38" s="1076"/>
      <c r="R38" s="1076"/>
      <c r="S38" s="1076"/>
      <c r="T38" s="1076"/>
      <c r="U38" s="1076"/>
      <c r="V38" s="1076"/>
      <c r="W38" s="1077"/>
    </row>
    <row r="39" spans="1:23">
      <c r="A39" s="754"/>
      <c r="B39" s="755"/>
      <c r="C39" s="756"/>
      <c r="D39" s="848"/>
      <c r="E39" s="848"/>
      <c r="F39" s="755"/>
      <c r="G39" s="1046" t="s">
        <v>1205</v>
      </c>
      <c r="H39" s="1047"/>
      <c r="I39" s="1046" t="s">
        <v>1204</v>
      </c>
      <c r="J39" s="1047"/>
      <c r="K39" s="759" t="s">
        <v>105</v>
      </c>
      <c r="L39" s="759"/>
      <c r="M39" s="1062" t="s">
        <v>106</v>
      </c>
      <c r="N39" s="1063"/>
      <c r="O39" s="1063"/>
      <c r="P39" s="1063"/>
      <c r="Q39" s="1063"/>
      <c r="R39" s="1063"/>
      <c r="S39" s="1063"/>
      <c r="T39" s="1063"/>
      <c r="U39" s="1063"/>
      <c r="V39" s="1063"/>
      <c r="W39" s="1064"/>
    </row>
    <row r="45" spans="1:23" ht="23.25" customHeight="1">
      <c r="A45" s="849" t="s">
        <v>947</v>
      </c>
      <c r="B45" s="710"/>
      <c r="C45" s="849" t="s">
        <v>603</v>
      </c>
      <c r="D45" s="708"/>
      <c r="E45" s="708"/>
      <c r="G45" s="849" t="s">
        <v>941</v>
      </c>
      <c r="I45" s="849" t="s">
        <v>603</v>
      </c>
    </row>
    <row r="46" spans="1:23" ht="20">
      <c r="A46" s="849" t="s">
        <v>948</v>
      </c>
      <c r="B46" s="710"/>
      <c r="C46" s="849" t="s">
        <v>952</v>
      </c>
      <c r="D46" s="708"/>
      <c r="E46" s="708"/>
      <c r="G46" s="849" t="s">
        <v>942</v>
      </c>
      <c r="I46" s="849" t="s">
        <v>952</v>
      </c>
    </row>
    <row r="47" spans="1:23" ht="20">
      <c r="A47" s="849" t="s">
        <v>949</v>
      </c>
      <c r="B47" s="710"/>
      <c r="C47" s="849" t="s">
        <v>952</v>
      </c>
      <c r="D47" s="708"/>
      <c r="E47" s="708"/>
      <c r="G47" s="849" t="s">
        <v>943</v>
      </c>
      <c r="I47" s="849" t="s">
        <v>603</v>
      </c>
    </row>
    <row r="48" spans="1:23" ht="17.75" customHeight="1">
      <c r="A48" s="849" t="s">
        <v>950</v>
      </c>
      <c r="B48" s="710"/>
      <c r="C48" s="849" t="s">
        <v>603</v>
      </c>
      <c r="D48" s="708"/>
      <c r="E48" s="708"/>
      <c r="G48" s="849" t="s">
        <v>944</v>
      </c>
      <c r="I48" s="849" t="s">
        <v>603</v>
      </c>
    </row>
    <row r="49" spans="1:9" ht="17.75" customHeight="1">
      <c r="A49" s="849" t="s">
        <v>951</v>
      </c>
      <c r="B49" s="710"/>
      <c r="C49" s="849" t="s">
        <v>603</v>
      </c>
      <c r="D49" s="708"/>
      <c r="E49" s="708"/>
      <c r="G49" s="849" t="s">
        <v>946</v>
      </c>
      <c r="I49" s="849" t="s">
        <v>603</v>
      </c>
    </row>
    <row r="50" spans="1:9" ht="17.75" customHeight="1">
      <c r="G50" s="849" t="s">
        <v>945</v>
      </c>
      <c r="I50" s="849" t="s">
        <v>603</v>
      </c>
    </row>
    <row r="51" spans="1:9" ht="17.75" customHeight="1"/>
    <row r="52" spans="1:9" ht="17.75" customHeight="1"/>
    <row r="62" spans="1:9">
      <c r="B62" s="535"/>
    </row>
  </sheetData>
  <mergeCells count="10">
    <mergeCell ref="G39:H39"/>
    <mergeCell ref="I39:J39"/>
    <mergeCell ref="M39:W39"/>
    <mergeCell ref="R1:U1"/>
    <mergeCell ref="O2:R2"/>
    <mergeCell ref="B31:C32"/>
    <mergeCell ref="M33:W33"/>
    <mergeCell ref="G34:H34"/>
    <mergeCell ref="G35:H35"/>
    <mergeCell ref="M38:W38"/>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EE8DA-CC9C-4028-A8DF-B4B9E9BB2D07}">
  <sheetPr>
    <pageSetUpPr fitToPage="1"/>
  </sheetPr>
  <dimension ref="A1:AI60"/>
  <sheetViews>
    <sheetView topLeftCell="A8" zoomScale="80" zoomScaleNormal="80" zoomScaleSheetLayoutView="115" workbookViewId="0">
      <selection activeCell="C45" sqref="C45"/>
    </sheetView>
  </sheetViews>
  <sheetFormatPr defaultColWidth="9.1796875" defaultRowHeight="12.5"/>
  <cols>
    <col min="1" max="1" width="6.54296875" style="708" customWidth="1"/>
    <col min="2" max="2" width="41.90625" style="708" bestFit="1" customWidth="1"/>
    <col min="3" max="3" width="14.26953125" style="708" customWidth="1"/>
    <col min="4" max="4" width="8.1796875" style="709" customWidth="1"/>
    <col min="5" max="5" width="7.363281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5"/>
      <c r="J10" s="996"/>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1163</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1197</v>
      </c>
      <c r="C19" s="800" t="str">
        <f>IF(D19="","",VLOOKUP(B19,Data!$B$5:$L$439,2,FALSE))</f>
        <v>WW02700</v>
      </c>
      <c r="D19" s="875">
        <v>1</v>
      </c>
      <c r="E19" s="947" t="str">
        <f>IF(D19="","",VLOOKUP(B19,Data!$B$5:$Q$439,16,FALSE))</f>
        <v>SETS</v>
      </c>
      <c r="F19" s="924" t="s">
        <v>999</v>
      </c>
      <c r="G19" s="803">
        <f>IF(D19="","",VLOOKUP(B19,Data!$B$5:$L$439,11,FALSE))</f>
        <v>6360.69</v>
      </c>
      <c r="H19" s="804">
        <f t="shared" si="0"/>
        <v>6360.69</v>
      </c>
      <c r="I19" s="805" t="str">
        <f>IF(D19="","",VLOOKUP(B19,Data!$B$5:$D$439,3,FALSE))</f>
        <v>C/T</v>
      </c>
      <c r="J19" s="806" t="str">
        <f>IF(D19="","",VLOOKUP(B19,Data!$B$5:$M$439,12,FALSE))</f>
        <v>Indonesia</v>
      </c>
      <c r="K19" s="807" t="s">
        <v>1125</v>
      </c>
      <c r="L19" s="808">
        <f>IF(D19="","",VLOOKUP(B19,Data!$B$5:$E$439,4,FALSE)*D19)</f>
        <v>323</v>
      </c>
      <c r="M19" s="809">
        <f>IF(D19="","",VLOOKUP(B19,Data!$B$5:$F$439,5,FALSE)*D19)</f>
        <v>285</v>
      </c>
      <c r="N19" s="804"/>
      <c r="O19" s="810"/>
      <c r="P19" s="811"/>
      <c r="Q19" s="812"/>
      <c r="R19" s="812"/>
      <c r="S19" s="811"/>
      <c r="T19" s="811"/>
      <c r="U19" s="811"/>
      <c r="V19" s="813">
        <f>IF(D19="","",VLOOKUP(B19,Data!$B$5:$J$439,9,FALSE)*D19)</f>
        <v>1.806</v>
      </c>
      <c r="W19" s="813">
        <f>IF(D19="","",VLOOKUP(B19,Data!$B$5:$J$439,9,FALSE)*D19)</f>
        <v>1.806</v>
      </c>
      <c r="X19" s="916"/>
      <c r="Y19" s="916"/>
      <c r="Z19" s="708"/>
      <c r="AA19" s="708"/>
      <c r="AB19" s="708"/>
      <c r="AC19" s="708"/>
      <c r="AD19" s="708"/>
      <c r="AE19" s="708"/>
      <c r="AF19" s="708"/>
      <c r="AG19" s="708"/>
      <c r="AH19" s="708"/>
      <c r="AI19" s="708"/>
    </row>
    <row r="20" spans="1:35" s="917" customFormat="1" ht="20" customHeight="1">
      <c r="A20" s="984">
        <v>2</v>
      </c>
      <c r="B20" s="878" t="s">
        <v>387</v>
      </c>
      <c r="C20" s="800" t="str">
        <f>IF(D20="","",VLOOKUP(B20,Data!$B$5:$L$439,2,FALSE))</f>
        <v>VFV5560</v>
      </c>
      <c r="D20" s="875">
        <v>10</v>
      </c>
      <c r="E20" s="947" t="str">
        <f>IF(D20="","",VLOOKUP(B20,Data!$B$5:$Q$439,16,FALSE))</f>
        <v>PC</v>
      </c>
      <c r="F20" s="924"/>
      <c r="G20" s="803">
        <f>IF(D20="","",VLOOKUP(B20,Data!$B$5:$L$439,11,FALSE))</f>
        <v>4224.12</v>
      </c>
      <c r="H20" s="804">
        <f t="shared" si="0"/>
        <v>42241.2</v>
      </c>
      <c r="I20" s="805" t="str">
        <f>IF(D20="","",VLOOKUP(B20,Data!$B$5:$D$439,3,FALSE))</f>
        <v>C/T</v>
      </c>
      <c r="J20" s="806" t="str">
        <f>IF(D20="","",VLOOKUP(B20,Data!$B$5:$M$439,12,FALSE))</f>
        <v>Indonesia</v>
      </c>
      <c r="K20" s="807" t="s">
        <v>1125</v>
      </c>
      <c r="L20" s="808">
        <f>IF(D20="","",VLOOKUP(B20,Data!$B$5:$E$439,4,FALSE)*D20)</f>
        <v>2960</v>
      </c>
      <c r="M20" s="809">
        <f>IF(D20="","",VLOOKUP(B20,Data!$B$5:$F$439,5,FALSE)*D20)</f>
        <v>2600</v>
      </c>
      <c r="N20" s="804"/>
      <c r="O20" s="810"/>
      <c r="P20" s="811"/>
      <c r="Q20" s="812"/>
      <c r="R20" s="812"/>
      <c r="S20" s="811"/>
      <c r="T20" s="811"/>
      <c r="U20" s="811"/>
      <c r="V20" s="813">
        <f>IF(D20="","",VLOOKUP(B20,Data!$B$5:$J$439,9,FALSE)*D20)</f>
        <v>15.34</v>
      </c>
      <c r="W20" s="813">
        <f>IF(D20="","",VLOOKUP(B20,Data!$B$5:$J$439,9,FALSE)*D20)</f>
        <v>15.34</v>
      </c>
      <c r="X20" s="916"/>
      <c r="Y20" s="916"/>
      <c r="Z20" s="708"/>
      <c r="AA20" s="708"/>
      <c r="AB20" s="708"/>
      <c r="AC20" s="708"/>
      <c r="AD20" s="708"/>
      <c r="AE20" s="708"/>
      <c r="AF20" s="708"/>
      <c r="AG20" s="708"/>
      <c r="AH20" s="708"/>
      <c r="AI20" s="708"/>
    </row>
    <row r="21" spans="1:35" s="917" customFormat="1" ht="20" customHeight="1">
      <c r="A21" s="984">
        <v>3</v>
      </c>
      <c r="B21" s="878" t="s">
        <v>400</v>
      </c>
      <c r="C21" s="800" t="str">
        <f>IF(D21="","",VLOOKUP(B21,Data!$B$5:$L$439,2,FALSE))</f>
        <v>VFV5590</v>
      </c>
      <c r="D21" s="875">
        <v>4</v>
      </c>
      <c r="E21" s="947" t="str">
        <f>IF(D21="","",VLOOKUP(B21,Data!$B$5:$Q$439,16,FALSE))</f>
        <v>PC</v>
      </c>
      <c r="F21" s="924" t="s">
        <v>1011</v>
      </c>
      <c r="G21" s="803">
        <f>IF(D21="","",VLOOKUP(B21,Data!$B$5:$L$439,11,FALSE))</f>
        <v>4347.5600000000004</v>
      </c>
      <c r="H21" s="804">
        <f t="shared" si="0"/>
        <v>17390.240000000002</v>
      </c>
      <c r="I21" s="805" t="str">
        <f>IF(D21="","",VLOOKUP(B21,Data!$B$5:$D$439,3,FALSE))</f>
        <v>C/T</v>
      </c>
      <c r="J21" s="806" t="str">
        <f>IF(D21="","",VLOOKUP(B21,Data!$B$5:$M$439,12,FALSE))</f>
        <v>Indonesia</v>
      </c>
      <c r="K21" s="807" t="s">
        <v>1125</v>
      </c>
      <c r="L21" s="808">
        <f>IF(D21="","",VLOOKUP(B21,Data!$B$5:$E$439,4,FALSE)*D21)</f>
        <v>1272</v>
      </c>
      <c r="M21" s="809">
        <f>IF(D21="","",VLOOKUP(B21,Data!$B$5:$F$439,5,FALSE)*D21)</f>
        <v>1128</v>
      </c>
      <c r="N21" s="804"/>
      <c r="O21" s="810"/>
      <c r="P21" s="811"/>
      <c r="Q21" s="812"/>
      <c r="R21" s="812"/>
      <c r="S21" s="811"/>
      <c r="T21" s="811"/>
      <c r="U21" s="811"/>
      <c r="V21" s="813">
        <f>IF(D21="","",VLOOKUP(B21,Data!$B$5:$J$439,9,FALSE)*D21)</f>
        <v>7.2240000000000002</v>
      </c>
      <c r="W21" s="813">
        <f>IF(D21="","",VLOOKUP(B21,Data!$B$5:$J$439,9,FALSE)*D21)</f>
        <v>7.2240000000000002</v>
      </c>
      <c r="X21" s="916"/>
      <c r="Y21" s="916"/>
      <c r="Z21" s="708"/>
      <c r="AA21" s="708"/>
      <c r="AB21" s="708"/>
      <c r="AC21" s="708"/>
      <c r="AD21" s="708"/>
      <c r="AE21" s="708"/>
      <c r="AF21" s="708"/>
      <c r="AG21" s="708"/>
      <c r="AH21" s="708"/>
      <c r="AI21" s="708"/>
    </row>
    <row r="22" spans="1:35" s="917" customFormat="1" ht="20" customHeight="1">
      <c r="A22" s="984">
        <v>4</v>
      </c>
      <c r="B22" s="878" t="s">
        <v>660</v>
      </c>
      <c r="C22" s="800" t="str">
        <f>IF(D22="","",VLOOKUP(B22,Data!$B$5:$L$439,2,FALSE))</f>
        <v>VAN1280</v>
      </c>
      <c r="D22" s="875">
        <v>18</v>
      </c>
      <c r="E22" s="947" t="str">
        <f>IF(D22="","",VLOOKUP(B22,Data!$B$5:$Q$439,16,FALSE))</f>
        <v>PC</v>
      </c>
      <c r="F22" s="924"/>
      <c r="G22" s="803">
        <f>IF(D22="","",VLOOKUP(B22,Data!$B$5:$L$439,11,FALSE))</f>
        <v>2162.66</v>
      </c>
      <c r="H22" s="804">
        <f t="shared" si="0"/>
        <v>38927.879999999997</v>
      </c>
      <c r="I22" s="805" t="str">
        <f>IF(D22="","",VLOOKUP(B22,Data!$B$5:$D$439,3,FALSE))</f>
        <v>C/T</v>
      </c>
      <c r="J22" s="806" t="str">
        <f>IF(D22="","",VLOOKUP(B22,Data!$B$5:$M$439,12,FALSE))</f>
        <v>Indonesia</v>
      </c>
      <c r="K22" s="807" t="s">
        <v>1125</v>
      </c>
      <c r="L22" s="808">
        <f>IF(D22="","",VLOOKUP(B22,Data!$B$5:$E$439,4,FALSE)*D22)</f>
        <v>4716</v>
      </c>
      <c r="M22" s="809">
        <f>IF(D22="","",VLOOKUP(B22,Data!$B$5:$F$439,5,FALSE)*D22)</f>
        <v>4266</v>
      </c>
      <c r="N22" s="804"/>
      <c r="O22" s="810"/>
      <c r="P22" s="811"/>
      <c r="Q22" s="812"/>
      <c r="R22" s="812"/>
      <c r="S22" s="811"/>
      <c r="T22" s="811"/>
      <c r="U22" s="811"/>
      <c r="V22" s="813">
        <f>IF(D22="","",VLOOKUP(B22,Data!$B$5:$J$439,9,FALSE)*D22)</f>
        <v>26.783999999999999</v>
      </c>
      <c r="W22" s="813">
        <f>IF(D22="","",VLOOKUP(B22,Data!$B$5:$J$439,9,FALSE)*D22)</f>
        <v>26.783999999999999</v>
      </c>
      <c r="X22" s="916"/>
      <c r="Y22" s="916"/>
      <c r="Z22" s="708"/>
      <c r="AA22" s="708"/>
      <c r="AB22" s="708"/>
      <c r="AC22" s="708"/>
      <c r="AD22" s="708"/>
      <c r="AE22" s="708"/>
      <c r="AF22" s="708"/>
      <c r="AG22" s="708"/>
      <c r="AH22" s="708"/>
      <c r="AI22" s="708"/>
    </row>
    <row r="23" spans="1:35" s="917" customFormat="1" ht="20" customHeight="1">
      <c r="A23" s="984"/>
      <c r="B23" s="878"/>
      <c r="C23" s="800" t="str">
        <f>IF(D23="","",VLOOKUP(B23,Data!$B$5:$L$439,2,FALSE))</f>
        <v/>
      </c>
      <c r="D23" s="875"/>
      <c r="E23" s="947" t="str">
        <f>IF(D23="","",VLOOKUP(B23,Data!$B$5:$Q$439,16,FALSE))</f>
        <v/>
      </c>
      <c r="F23" s="957" t="s">
        <v>1051</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c r="B24" s="878"/>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84"/>
      <c r="B25" s="878"/>
      <c r="C25" s="800" t="str">
        <f>IF(D25="","",VLOOKUP(B25,Data!$B$5:$L$439,2,FALSE))</f>
        <v/>
      </c>
      <c r="D25" s="875"/>
      <c r="E25" s="947" t="str">
        <f>IF(D25="","",VLOOKUP(B25,Data!$B$5:$Q$439,16,FALSE))</f>
        <v/>
      </c>
      <c r="F25" s="924"/>
      <c r="G25" s="803" t="str">
        <f>IF(D25="","",VLOOKUP(B25,Data!$B$5:$L$439,11,FALSE))</f>
        <v/>
      </c>
      <c r="H25" s="804" t="str">
        <f>IF(D25&gt;0,D25*G25,"-")</f>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84"/>
      <c r="B26" s="878"/>
      <c r="C26" s="800" t="str">
        <f>IF(D26="","",VLOOKUP(B26,Data!$B$5:$L$439,2,FALSE))</f>
        <v/>
      </c>
      <c r="D26" s="875"/>
      <c r="E26" s="947" t="str">
        <f>IF(D26="","",VLOOKUP(B26,Data!$B$5:$Q$439,16,FALSE))</f>
        <v/>
      </c>
      <c r="F26" s="957"/>
      <c r="G26" s="803" t="str">
        <f>IF(D26="","",VLOOKUP(B26,Data!$B$5:$L$439,11,FALSE))</f>
        <v/>
      </c>
      <c r="H26" s="804" t="str">
        <f>IF(D26&gt;0,D26*G26,"-")</f>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t="s">
        <v>1210</v>
      </c>
      <c r="C29" s="1088"/>
      <c r="D29" s="827">
        <f>SUM(D18:D27)</f>
        <v>33</v>
      </c>
      <c r="E29" s="827"/>
      <c r="F29" s="895"/>
      <c r="G29" s="896"/>
      <c r="H29" s="829">
        <f>SUM(H18:H28)</f>
        <v>104920.01000000001</v>
      </c>
      <c r="I29" s="897"/>
      <c r="J29" s="897"/>
      <c r="K29" s="897"/>
      <c r="L29" s="829">
        <f>SUM(L18:L28)</f>
        <v>9271</v>
      </c>
      <c r="M29" s="829">
        <f>SUM(M18:M28)</f>
        <v>8279</v>
      </c>
      <c r="N29" s="896"/>
      <c r="O29" s="896"/>
      <c r="P29" s="896"/>
      <c r="Q29" s="896"/>
      <c r="R29" s="896"/>
      <c r="S29" s="896"/>
      <c r="T29" s="896"/>
      <c r="U29" s="896"/>
      <c r="V29" s="896"/>
      <c r="W29" s="830">
        <f>SUM(W18:W28)</f>
        <v>51.153999999999996</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1207</v>
      </c>
      <c r="H37" s="1047"/>
      <c r="I37" s="1046" t="s">
        <v>1206</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1212</v>
      </c>
      <c r="D44" s="708"/>
      <c r="E44" s="708"/>
      <c r="G44" s="849" t="s">
        <v>942</v>
      </c>
      <c r="I44" s="849" t="s">
        <v>952</v>
      </c>
    </row>
    <row r="45" spans="1:23" ht="20">
      <c r="A45" s="849" t="s">
        <v>949</v>
      </c>
      <c r="B45" s="710"/>
      <c r="C45" s="849" t="s">
        <v>1213</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G37:H37"/>
    <mergeCell ref="I37:J37"/>
    <mergeCell ref="M37:W37"/>
    <mergeCell ref="R1:U1"/>
    <mergeCell ref="O2:R2"/>
    <mergeCell ref="B29:C30"/>
    <mergeCell ref="M31:W31"/>
    <mergeCell ref="G32:H32"/>
    <mergeCell ref="G33:H33"/>
    <mergeCell ref="M36:W36"/>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D5239-B81D-4292-9253-27783FB9F494}">
  <sheetPr>
    <pageSetUpPr fitToPage="1"/>
  </sheetPr>
  <dimension ref="A1:AI60"/>
  <sheetViews>
    <sheetView zoomScale="80" zoomScaleNormal="80" zoomScaleSheetLayoutView="115" workbookViewId="0">
      <selection activeCell="F33" sqref="F33"/>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7.363281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5"/>
      <c r="J10" s="996"/>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1163</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c r="B19" s="878" t="s">
        <v>660</v>
      </c>
      <c r="C19" s="800" t="str">
        <f>IF(D19="","",VLOOKUP(B19,Data!$B$5:$L$439,2,FALSE))</f>
        <v>VAN1280</v>
      </c>
      <c r="D19" s="875">
        <v>27</v>
      </c>
      <c r="E19" s="947" t="str">
        <f>IF(D19="","",VLOOKUP(B19,Data!$B$5:$Q$439,16,FALSE))</f>
        <v>PC</v>
      </c>
      <c r="F19" s="924" t="s">
        <v>999</v>
      </c>
      <c r="G19" s="803">
        <f>IF(D19="","",VLOOKUP(B19,Data!$B$5:$L$439,11,FALSE))</f>
        <v>2162.66</v>
      </c>
      <c r="H19" s="804">
        <f t="shared" si="0"/>
        <v>58391.819999999992</v>
      </c>
      <c r="I19" s="805" t="str">
        <f>IF(D19="","",VLOOKUP(B19,Data!$B$5:$D$439,3,FALSE))</f>
        <v>C/T</v>
      </c>
      <c r="J19" s="806" t="str">
        <f>IF(D19="","",VLOOKUP(B19,Data!$B$5:$M$439,12,FALSE))</f>
        <v>Indonesia</v>
      </c>
      <c r="K19" s="807" t="s">
        <v>1125</v>
      </c>
      <c r="L19" s="808">
        <f>IF(D19="","",VLOOKUP(B19,Data!$B$5:$E$439,4,FALSE)*D19)</f>
        <v>7074</v>
      </c>
      <c r="M19" s="809">
        <f>IF(D19="","",VLOOKUP(B19,Data!$B$5:$F$439,5,FALSE)*D19)</f>
        <v>6399</v>
      </c>
      <c r="N19" s="804"/>
      <c r="O19" s="810"/>
      <c r="P19" s="811"/>
      <c r="Q19" s="812"/>
      <c r="R19" s="812"/>
      <c r="S19" s="811"/>
      <c r="T19" s="811"/>
      <c r="U19" s="811"/>
      <c r="V19" s="813">
        <f>IF(D19="","",VLOOKUP(B19,Data!$B$5:$J$439,9,FALSE)*D19)</f>
        <v>40.176000000000002</v>
      </c>
      <c r="W19" s="813">
        <f>IF(D19="","",VLOOKUP(B19,Data!$B$5:$J$439,9,FALSE)*D19)</f>
        <v>40.176000000000002</v>
      </c>
      <c r="X19" s="916"/>
      <c r="Y19" s="916"/>
      <c r="Z19" s="708"/>
      <c r="AA19" s="708"/>
      <c r="AB19" s="708"/>
      <c r="AC19" s="708"/>
      <c r="AD19" s="708"/>
      <c r="AE19" s="708"/>
      <c r="AF19" s="708"/>
      <c r="AG19" s="708"/>
      <c r="AH19" s="708"/>
      <c r="AI19" s="708"/>
    </row>
    <row r="20" spans="1:35" s="917" customFormat="1" ht="20" customHeight="1">
      <c r="A20" s="984"/>
      <c r="B20" s="878" t="s">
        <v>661</v>
      </c>
      <c r="C20" s="800" t="str">
        <f>IF(D20="","",VLOOKUP(B20,Data!$B$5:$L$439,2,FALSE))</f>
        <v>VAN1290</v>
      </c>
      <c r="D20" s="875">
        <v>63</v>
      </c>
      <c r="E20" s="947" t="str">
        <f>IF(D20="","",VLOOKUP(B20,Data!$B$5:$Q$439,16,FALSE))</f>
        <v>PC</v>
      </c>
      <c r="F20" s="924"/>
      <c r="G20" s="803">
        <f>IF(D20="","",VLOOKUP(B20,Data!$B$5:$L$439,11,FALSE))</f>
        <v>2162.66</v>
      </c>
      <c r="H20" s="804">
        <f t="shared" si="0"/>
        <v>136247.57999999999</v>
      </c>
      <c r="I20" s="805" t="str">
        <f>IF(D20="","",VLOOKUP(B20,Data!$B$5:$D$439,3,FALSE))</f>
        <v>C/T</v>
      </c>
      <c r="J20" s="806" t="str">
        <f>IF(D20="","",VLOOKUP(B20,Data!$B$5:$M$439,12,FALSE))</f>
        <v>Indonesia</v>
      </c>
      <c r="K20" s="807" t="s">
        <v>1125</v>
      </c>
      <c r="L20" s="808">
        <f>IF(D20="","",VLOOKUP(B20,Data!$B$5:$E$439,4,FALSE)*D20)</f>
        <v>16506</v>
      </c>
      <c r="M20" s="809">
        <f>IF(D20="","",VLOOKUP(B20,Data!$B$5:$F$439,5,FALSE)*D20)</f>
        <v>14931</v>
      </c>
      <c r="N20" s="804"/>
      <c r="O20" s="810"/>
      <c r="P20" s="811"/>
      <c r="Q20" s="812"/>
      <c r="R20" s="812"/>
      <c r="S20" s="811"/>
      <c r="T20" s="811"/>
      <c r="U20" s="811"/>
      <c r="V20" s="813">
        <f>IF(D20="","",VLOOKUP(B20,Data!$B$5:$J$439,9,FALSE)*D20)</f>
        <v>93.744</v>
      </c>
      <c r="W20" s="813">
        <f>IF(D20="","",VLOOKUP(B20,Data!$B$5:$J$439,9,FALSE)*D20)</f>
        <v>93.744</v>
      </c>
      <c r="X20" s="916"/>
      <c r="Y20" s="916"/>
      <c r="Z20" s="708"/>
      <c r="AA20" s="708"/>
      <c r="AB20" s="708"/>
      <c r="AC20" s="708"/>
      <c r="AD20" s="708"/>
      <c r="AE20" s="708"/>
      <c r="AF20" s="708"/>
      <c r="AG20" s="708"/>
      <c r="AH20" s="708"/>
      <c r="AI20" s="708"/>
    </row>
    <row r="21" spans="1:35" s="917" customFormat="1" ht="20" customHeight="1">
      <c r="A21" s="984"/>
      <c r="B21" s="878"/>
      <c r="C21" s="800" t="str">
        <f>IF(D21="","",VLOOKUP(B21,Data!$B$5:$L$439,2,FALSE))</f>
        <v/>
      </c>
      <c r="D21" s="875"/>
      <c r="E21" s="947" t="str">
        <f>IF(D21="","",VLOOKUP(B21,Data!$B$5:$Q$439,16,FALSE))</f>
        <v/>
      </c>
      <c r="F21" s="924" t="s">
        <v>1011</v>
      </c>
      <c r="G21" s="803" t="str">
        <f>IF(D21="","",VLOOKUP(B21,Data!$B$5:$L$439,11,FALSE))</f>
        <v/>
      </c>
      <c r="H21" s="804" t="str">
        <f t="shared" si="0"/>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708"/>
      <c r="AA21" s="708"/>
      <c r="AB21" s="708"/>
      <c r="AC21" s="708"/>
      <c r="AD21" s="708"/>
      <c r="AE21" s="708"/>
      <c r="AF21" s="708"/>
      <c r="AG21" s="708"/>
      <c r="AH21" s="708"/>
      <c r="AI21" s="708"/>
    </row>
    <row r="22" spans="1:35" s="917" customFormat="1" ht="20" customHeight="1">
      <c r="A22" s="984"/>
      <c r="B22" s="878"/>
      <c r="C22" s="800" t="str">
        <f>IF(D22="","",VLOOKUP(B22,Data!$B$5:$L$439,2,FALSE))</f>
        <v/>
      </c>
      <c r="D22" s="875"/>
      <c r="E22" s="947" t="str">
        <f>IF(D22="","",VLOOKUP(B22,Data!$B$5:$Q$439,16,FALSE))</f>
        <v/>
      </c>
      <c r="F22" s="924"/>
      <c r="G22" s="803" t="str">
        <f>IF(D22="","",VLOOKUP(B22,Data!$B$5:$L$439,11,FALSE))</f>
        <v/>
      </c>
      <c r="H22" s="804" t="str">
        <f t="shared" si="0"/>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708"/>
      <c r="AA22" s="708"/>
      <c r="AB22" s="708"/>
      <c r="AC22" s="708"/>
      <c r="AD22" s="708"/>
      <c r="AE22" s="708"/>
      <c r="AF22" s="708"/>
      <c r="AG22" s="708"/>
      <c r="AH22" s="708"/>
      <c r="AI22" s="708"/>
    </row>
    <row r="23" spans="1:35" s="917" customFormat="1" ht="20" customHeight="1">
      <c r="A23" s="984"/>
      <c r="B23" s="878"/>
      <c r="C23" s="800" t="str">
        <f>IF(D23="","",VLOOKUP(B23,Data!$B$5:$L$439,2,FALSE))</f>
        <v/>
      </c>
      <c r="D23" s="875"/>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c r="B24" s="878"/>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84"/>
      <c r="B25" s="878"/>
      <c r="C25" s="800" t="str">
        <f>IF(D25="","",VLOOKUP(B25,Data!$B$5:$L$439,2,FALSE))</f>
        <v/>
      </c>
      <c r="D25" s="875"/>
      <c r="E25" s="947" t="str">
        <f>IF(D25="","",VLOOKUP(B25,Data!$B$5:$Q$439,16,FALSE))</f>
        <v/>
      </c>
      <c r="F25" s="924"/>
      <c r="G25" s="803" t="str">
        <f>IF(D25="","",VLOOKUP(B25,Data!$B$5:$L$439,11,FALSE))</f>
        <v/>
      </c>
      <c r="H25" s="804" t="str">
        <f>IF(D25&gt;0,D25*G25,"-")</f>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84"/>
      <c r="B26" s="878"/>
      <c r="C26" s="800" t="str">
        <f>IF(D26="","",VLOOKUP(B26,Data!$B$5:$L$439,2,FALSE))</f>
        <v/>
      </c>
      <c r="D26" s="875"/>
      <c r="E26" s="947" t="str">
        <f>IF(D26="","",VLOOKUP(B26,Data!$B$5:$Q$439,16,FALSE))</f>
        <v/>
      </c>
      <c r="F26" s="957"/>
      <c r="G26" s="803" t="str">
        <f>IF(D26="","",VLOOKUP(B26,Data!$B$5:$L$439,11,FALSE))</f>
        <v/>
      </c>
      <c r="H26" s="804" t="str">
        <f>IF(D26&gt;0,D26*G26,"-")</f>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t="s">
        <v>1208</v>
      </c>
      <c r="C29" s="1088"/>
      <c r="D29" s="827">
        <f>SUM(D18:D27)</f>
        <v>90</v>
      </c>
      <c r="E29" s="827"/>
      <c r="F29" s="895"/>
      <c r="G29" s="896"/>
      <c r="H29" s="829">
        <f>SUM(H18:H28)</f>
        <v>194639.39999999997</v>
      </c>
      <c r="I29" s="897"/>
      <c r="J29" s="897"/>
      <c r="K29" s="897"/>
      <c r="L29" s="829">
        <f>SUM(L18:L28)</f>
        <v>23580</v>
      </c>
      <c r="M29" s="829">
        <f>SUM(M18:M28)</f>
        <v>21330</v>
      </c>
      <c r="N29" s="896"/>
      <c r="O29" s="896"/>
      <c r="P29" s="896"/>
      <c r="Q29" s="896"/>
      <c r="R29" s="896"/>
      <c r="S29" s="896"/>
      <c r="T29" s="896"/>
      <c r="U29" s="896"/>
      <c r="V29" s="896"/>
      <c r="W29" s="830">
        <f>SUM(W18:W28)</f>
        <v>133.92000000000002</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1207</v>
      </c>
      <c r="H37" s="1047"/>
      <c r="I37" s="1046" t="s">
        <v>1206</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1214</v>
      </c>
      <c r="D44" s="708"/>
      <c r="E44" s="708"/>
      <c r="G44" s="849" t="s">
        <v>942</v>
      </c>
      <c r="I44" s="849" t="s">
        <v>952</v>
      </c>
    </row>
    <row r="45" spans="1:23" ht="20">
      <c r="A45" s="849" t="s">
        <v>949</v>
      </c>
      <c r="B45" s="710"/>
      <c r="C45" s="849" t="s">
        <v>1215</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G37:H37"/>
    <mergeCell ref="I37:J37"/>
    <mergeCell ref="M37:W37"/>
    <mergeCell ref="R1:U1"/>
    <mergeCell ref="O2:R2"/>
    <mergeCell ref="B29:C30"/>
    <mergeCell ref="M31:W31"/>
    <mergeCell ref="G32:H32"/>
    <mergeCell ref="G33:H33"/>
    <mergeCell ref="M36:W36"/>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D7806-5851-4E96-8D20-23483D9FC63B}">
  <sheetPr>
    <pageSetUpPr fitToPage="1"/>
  </sheetPr>
  <dimension ref="A1:AI59"/>
  <sheetViews>
    <sheetView zoomScale="80" zoomScaleNormal="80" zoomScaleSheetLayoutView="115" workbookViewId="0">
      <selection activeCell="T20" sqref="T20"/>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7.363281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5"/>
      <c r="J10" s="996"/>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1163</v>
      </c>
      <c r="C18" s="800" t="str">
        <f>IF(D18="","",VLOOKUP(B18,Data!$B$5:$L$439,2,FALSE))</f>
        <v/>
      </c>
      <c r="D18" s="875"/>
      <c r="E18" s="947" t="str">
        <f>IF(D18="","",VLOOKUP(B18,Data!$B$5:$Q$439,16,FALSE))</f>
        <v/>
      </c>
      <c r="F18" s="924"/>
      <c r="G18" s="803" t="str">
        <f>IF(D18="","",VLOOKUP(B18,Data!$B$5:$L$439,11,FALSE))</f>
        <v/>
      </c>
      <c r="H18" s="804" t="str">
        <f t="shared" ref="H18:H26"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c r="B19" s="878" t="s">
        <v>660</v>
      </c>
      <c r="C19" s="800" t="str">
        <f>IF(D19="","",VLOOKUP(B19,Data!$B$5:$L$439,2,FALSE))</f>
        <v>VAN1280</v>
      </c>
      <c r="D19" s="875">
        <v>90</v>
      </c>
      <c r="E19" s="947" t="str">
        <f>IF(D19="","",VLOOKUP(B19,Data!$B$5:$Q$439,16,FALSE))</f>
        <v>PC</v>
      </c>
      <c r="F19" s="924" t="s">
        <v>999</v>
      </c>
      <c r="G19" s="803">
        <f>IF(D19="","",VLOOKUP(B19,Data!$B$5:$L$439,11,FALSE))</f>
        <v>2162.66</v>
      </c>
      <c r="H19" s="804">
        <f t="shared" si="0"/>
        <v>194639.4</v>
      </c>
      <c r="I19" s="805" t="str">
        <f>IF(D19="","",VLOOKUP(B19,Data!$B$5:$D$439,3,FALSE))</f>
        <v>C/T</v>
      </c>
      <c r="J19" s="806" t="str">
        <f>IF(D19="","",VLOOKUP(B19,Data!$B$5:$M$439,12,FALSE))</f>
        <v>Indonesia</v>
      </c>
      <c r="K19" s="807" t="s">
        <v>1125</v>
      </c>
      <c r="L19" s="808">
        <f>IF(D19="","",VLOOKUP(B19,Data!$B$5:$E$439,4,FALSE)*D19)</f>
        <v>23580</v>
      </c>
      <c r="M19" s="809">
        <f>IF(D19="","",VLOOKUP(B19,Data!$B$5:$F$439,5,FALSE)*D19)</f>
        <v>21330</v>
      </c>
      <c r="N19" s="804"/>
      <c r="O19" s="810"/>
      <c r="P19" s="811"/>
      <c r="Q19" s="812"/>
      <c r="R19" s="812"/>
      <c r="S19" s="811"/>
      <c r="T19" s="811"/>
      <c r="U19" s="811"/>
      <c r="V19" s="813">
        <f>IF(D19="","",VLOOKUP(B19,Data!$B$5:$J$439,9,FALSE)*D19)</f>
        <v>133.91999999999999</v>
      </c>
      <c r="W19" s="813">
        <f>IF(D19="","",VLOOKUP(B19,Data!$B$5:$J$439,9,FALSE)*D19)</f>
        <v>133.91999999999999</v>
      </c>
      <c r="X19" s="916"/>
      <c r="Y19" s="916"/>
      <c r="Z19" s="708"/>
      <c r="AA19" s="708"/>
      <c r="AB19" s="708"/>
      <c r="AC19" s="708"/>
      <c r="AD19" s="708"/>
      <c r="AE19" s="708"/>
      <c r="AF19" s="708"/>
      <c r="AG19" s="708"/>
      <c r="AH19" s="708"/>
      <c r="AI19" s="708"/>
    </row>
    <row r="20" spans="1:35" s="917" customFormat="1" ht="20" customHeight="1">
      <c r="A20" s="984"/>
      <c r="B20" s="878"/>
      <c r="C20" s="800" t="str">
        <f>IF(D20="","",VLOOKUP(B20,Data!$B$5:$L$439,2,FALSE))</f>
        <v/>
      </c>
      <c r="D20" s="875"/>
      <c r="E20" s="947" t="str">
        <f>IF(D20="","",VLOOKUP(B20,Data!$B$5:$Q$439,16,FALSE))</f>
        <v/>
      </c>
      <c r="F20" s="924"/>
      <c r="G20" s="803" t="str">
        <f>IF(D20="","",VLOOKUP(B20,Data!$B$5:$L$439,11,FALSE))</f>
        <v/>
      </c>
      <c r="H20" s="804" t="str">
        <f t="shared" si="0"/>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916"/>
      <c r="Y20" s="916"/>
      <c r="Z20" s="708"/>
      <c r="AA20" s="708"/>
      <c r="AB20" s="708"/>
      <c r="AC20" s="708"/>
      <c r="AD20" s="708"/>
      <c r="AE20" s="708"/>
      <c r="AF20" s="708"/>
      <c r="AG20" s="708"/>
      <c r="AH20" s="708"/>
      <c r="AI20" s="708"/>
    </row>
    <row r="21" spans="1:35" s="917" customFormat="1" ht="20" customHeight="1">
      <c r="A21" s="984"/>
      <c r="B21" s="878"/>
      <c r="C21" s="800" t="str">
        <f>IF(D21="","",VLOOKUP(B21,Data!$B$5:$L$439,2,FALSE))</f>
        <v/>
      </c>
      <c r="D21" s="875"/>
      <c r="E21" s="947" t="str">
        <f>IF(D21="","",VLOOKUP(B21,Data!$B$5:$Q$439,16,FALSE))</f>
        <v/>
      </c>
      <c r="F21" s="924" t="s">
        <v>1011</v>
      </c>
      <c r="G21" s="803" t="str">
        <f>IF(D21="","",VLOOKUP(B21,Data!$B$5:$L$439,11,FALSE))</f>
        <v/>
      </c>
      <c r="H21" s="804" t="str">
        <f t="shared" si="0"/>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708"/>
      <c r="AA21" s="708"/>
      <c r="AB21" s="708"/>
      <c r="AC21" s="708"/>
      <c r="AD21" s="708"/>
      <c r="AE21" s="708"/>
      <c r="AF21" s="708"/>
      <c r="AG21" s="708"/>
      <c r="AH21" s="708"/>
      <c r="AI21" s="708"/>
    </row>
    <row r="22" spans="1:35" s="917" customFormat="1" ht="20" customHeight="1">
      <c r="A22" s="984"/>
      <c r="B22" s="878"/>
      <c r="C22" s="800" t="str">
        <f>IF(D22="","",VLOOKUP(B22,Data!$B$5:$L$439,2,FALSE))</f>
        <v/>
      </c>
      <c r="D22" s="875"/>
      <c r="E22" s="947" t="str">
        <f>IF(D22="","",VLOOKUP(B22,Data!$B$5:$Q$439,16,FALSE))</f>
        <v/>
      </c>
      <c r="F22" s="924"/>
      <c r="G22" s="803" t="str">
        <f>IF(D22="","",VLOOKUP(B22,Data!$B$5:$L$439,11,FALSE))</f>
        <v/>
      </c>
      <c r="H22" s="804" t="str">
        <f t="shared" si="0"/>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708"/>
      <c r="AA22" s="708"/>
      <c r="AB22" s="708"/>
      <c r="AC22" s="708"/>
      <c r="AD22" s="708"/>
      <c r="AE22" s="708"/>
      <c r="AF22" s="708"/>
      <c r="AG22" s="708"/>
      <c r="AH22" s="708"/>
      <c r="AI22" s="708"/>
    </row>
    <row r="23" spans="1:35" s="917" customFormat="1" ht="20" customHeight="1">
      <c r="A23" s="984"/>
      <c r="B23" s="878"/>
      <c r="C23" s="800" t="str">
        <f>IF(D23="","",VLOOKUP(B23,Data!$B$5:$L$439,2,FALSE))</f>
        <v/>
      </c>
      <c r="D23" s="875"/>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c r="B24" s="878"/>
      <c r="C24" s="800" t="str">
        <f>IF(D24="","",VLOOKUP(B24,Data!$B$5:$L$439,2,FALSE))</f>
        <v/>
      </c>
      <c r="D24" s="875"/>
      <c r="E24" s="947" t="str">
        <f>IF(D24="","",VLOOKUP(B24,Data!$B$5:$Q$439,16,FALSE))</f>
        <v/>
      </c>
      <c r="F24" s="924"/>
      <c r="G24" s="803" t="str">
        <f>IF(D24="","",VLOOKUP(B24,Data!$B$5:$L$439,11,FALSE))</f>
        <v/>
      </c>
      <c r="H24" s="804" t="str">
        <f>IF(D24&gt;0,D24*G24,"-")</f>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84"/>
      <c r="B25" s="878"/>
      <c r="C25" s="800" t="str">
        <f>IF(D25="","",VLOOKUP(B25,Data!$B$5:$L$439,2,FALSE))</f>
        <v/>
      </c>
      <c r="D25" s="875"/>
      <c r="E25" s="947" t="str">
        <f>IF(D25="","",VLOOKUP(B25,Data!$B$5:$Q$439,16,FALSE))</f>
        <v/>
      </c>
      <c r="F25" s="957"/>
      <c r="G25" s="803" t="str">
        <f>IF(D25="","",VLOOKUP(B25,Data!$B$5:$L$439,11,FALSE))</f>
        <v/>
      </c>
      <c r="H25" s="804" t="str">
        <f>IF(D25&gt;0,D25*G25,"-")</f>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917" customFormat="1" ht="20" customHeight="1">
      <c r="A26" s="920"/>
      <c r="B26" s="878"/>
      <c r="C26" s="800" t="str">
        <f>IF(D26="","",VLOOKUP(B26,Data!$B$5:$L$439,2,FALSE))</f>
        <v/>
      </c>
      <c r="D26" s="875"/>
      <c r="E26" s="947" t="str">
        <f>IF(D26="","",VLOOKUP(B26,Data!$B$5:$Q$439,16,FALSE))</f>
        <v/>
      </c>
      <c r="F26" s="957"/>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814" customFormat="1" ht="23" customHeight="1">
      <c r="A27" s="920"/>
      <c r="B27" s="535"/>
      <c r="C27" s="809"/>
      <c r="D27" s="875"/>
      <c r="E27" s="946" t="str">
        <f>IF(D27="","",VLOOKUP(B27,Data!$B$5:$Q$439,16,FALSE))</f>
        <v/>
      </c>
      <c r="F27" s="889"/>
      <c r="G27" s="821"/>
      <c r="H27" s="821"/>
      <c r="I27" s="821"/>
      <c r="J27" s="820"/>
      <c r="K27" s="807"/>
      <c r="L27" s="821"/>
      <c r="M27" s="821"/>
      <c r="N27" s="821"/>
      <c r="O27" s="822"/>
      <c r="P27" s="823"/>
      <c r="Q27" s="824"/>
      <c r="R27" s="823"/>
      <c r="S27" s="823"/>
      <c r="T27" s="824"/>
      <c r="U27" s="825"/>
      <c r="V27" s="824"/>
      <c r="W27" s="826"/>
      <c r="Z27" s="708"/>
      <c r="AA27" s="708"/>
      <c r="AB27" s="708"/>
      <c r="AC27" s="708"/>
      <c r="AD27" s="708"/>
      <c r="AE27" s="708"/>
      <c r="AF27" s="708"/>
      <c r="AG27" s="708"/>
      <c r="AH27" s="708"/>
      <c r="AI27" s="708"/>
    </row>
    <row r="28" spans="1:35" s="814" customFormat="1" ht="22" customHeight="1">
      <c r="A28" s="920"/>
      <c r="B28" s="1087" t="s">
        <v>1209</v>
      </c>
      <c r="C28" s="1088"/>
      <c r="D28" s="827">
        <f>SUM(D18:D26)</f>
        <v>90</v>
      </c>
      <c r="E28" s="827"/>
      <c r="F28" s="895"/>
      <c r="G28" s="896"/>
      <c r="H28" s="829">
        <f>SUM(H18:H27)</f>
        <v>194639.4</v>
      </c>
      <c r="I28" s="897"/>
      <c r="J28" s="897"/>
      <c r="K28" s="897"/>
      <c r="L28" s="829">
        <f>SUM(L18:L27)</f>
        <v>23580</v>
      </c>
      <c r="M28" s="829">
        <f>SUM(M18:M27)</f>
        <v>21330</v>
      </c>
      <c r="N28" s="896"/>
      <c r="O28" s="896"/>
      <c r="P28" s="896"/>
      <c r="Q28" s="896"/>
      <c r="R28" s="896"/>
      <c r="S28" s="896"/>
      <c r="T28" s="896"/>
      <c r="U28" s="896"/>
      <c r="V28" s="896"/>
      <c r="W28" s="830">
        <f>SUM(W18:W27)</f>
        <v>133.91999999999999</v>
      </c>
      <c r="Z28" s="708"/>
      <c r="AA28" s="708"/>
      <c r="AB28" s="708"/>
      <c r="AC28" s="708"/>
      <c r="AD28" s="708"/>
      <c r="AE28" s="708"/>
      <c r="AF28" s="708"/>
      <c r="AG28" s="708"/>
      <c r="AH28" s="708"/>
      <c r="AI28" s="708"/>
    </row>
    <row r="29" spans="1:35" ht="20" customHeight="1">
      <c r="A29" s="920"/>
      <c r="B29" s="1089"/>
      <c r="C29" s="1090"/>
      <c r="D29" s="831"/>
      <c r="E29" s="887"/>
      <c r="F29" s="754"/>
      <c r="G29" s="832" t="s">
        <v>534</v>
      </c>
      <c r="H29" s="758"/>
      <c r="I29" s="833"/>
      <c r="J29" s="833"/>
      <c r="K29" s="833"/>
      <c r="L29" s="834"/>
      <c r="M29" s="758"/>
      <c r="N29" s="756"/>
      <c r="O29" s="755"/>
      <c r="P29" s="755"/>
      <c r="Q29" s="755"/>
      <c r="R29" s="755"/>
      <c r="S29" s="755"/>
      <c r="T29" s="755"/>
      <c r="U29" s="756"/>
      <c r="V29" s="756"/>
      <c r="W29" s="760"/>
    </row>
    <row r="30" spans="1:35" ht="13">
      <c r="A30" s="721" t="s">
        <v>527</v>
      </c>
      <c r="B30" s="722"/>
      <c r="C30" s="835"/>
      <c r="D30" s="836" t="s">
        <v>82</v>
      </c>
      <c r="E30" s="836"/>
      <c r="F30" s="744"/>
      <c r="G30" s="725" t="s">
        <v>83</v>
      </c>
      <c r="H30" s="837"/>
      <c r="I30" s="772" t="s">
        <v>84</v>
      </c>
      <c r="J30" s="838"/>
      <c r="K30" s="743" t="s">
        <v>85</v>
      </c>
      <c r="L30" s="743"/>
      <c r="M30" s="1070" t="s">
        <v>86</v>
      </c>
      <c r="N30" s="1071"/>
      <c r="O30" s="1071"/>
      <c r="P30" s="1071"/>
      <c r="Q30" s="1071"/>
      <c r="R30" s="1071"/>
      <c r="S30" s="1071"/>
      <c r="T30" s="1071"/>
      <c r="U30" s="1071"/>
      <c r="V30" s="1071"/>
      <c r="W30" s="1072"/>
    </row>
    <row r="31" spans="1:35" ht="13">
      <c r="A31" s="731" t="s">
        <v>528</v>
      </c>
      <c r="C31" s="839"/>
      <c r="D31" s="709" t="s">
        <v>88</v>
      </c>
      <c r="G31" s="1073"/>
      <c r="H31" s="1074"/>
      <c r="I31" s="731" t="s">
        <v>89</v>
      </c>
      <c r="J31" s="840"/>
      <c r="K31" s="746" t="s">
        <v>90</v>
      </c>
      <c r="L31" s="746"/>
      <c r="M31" s="741"/>
      <c r="W31" s="747"/>
    </row>
    <row r="32" spans="1:35">
      <c r="A32" s="731" t="s">
        <v>529</v>
      </c>
      <c r="C32" s="732"/>
      <c r="G32" s="1073"/>
      <c r="H32" s="1074"/>
      <c r="I32" s="731"/>
      <c r="J32" s="840"/>
      <c r="K32" s="746" t="s">
        <v>94</v>
      </c>
      <c r="L32" s="746"/>
      <c r="M32" s="741"/>
      <c r="W32" s="747"/>
    </row>
    <row r="33" spans="1:23">
      <c r="A33" s="754"/>
      <c r="B33" s="755"/>
      <c r="C33" s="841"/>
      <c r="D33" s="709" t="s">
        <v>95</v>
      </c>
      <c r="G33" s="842"/>
      <c r="H33" s="843"/>
      <c r="I33" s="731" t="s">
        <v>96</v>
      </c>
      <c r="J33" s="840"/>
      <c r="K33" s="746"/>
      <c r="L33" s="746"/>
      <c r="M33" s="741"/>
      <c r="W33" s="747"/>
    </row>
    <row r="34" spans="1:23" ht="13">
      <c r="A34" s="721" t="s">
        <v>97</v>
      </c>
      <c r="B34" s="744"/>
      <c r="C34" s="723"/>
      <c r="D34" s="709" t="s">
        <v>98</v>
      </c>
      <c r="G34" s="844" t="s">
        <v>99</v>
      </c>
      <c r="H34" s="845"/>
      <c r="I34" s="731" t="s">
        <v>89</v>
      </c>
      <c r="J34" s="840"/>
      <c r="K34" s="746" t="s">
        <v>100</v>
      </c>
      <c r="L34" s="746"/>
      <c r="M34" s="741"/>
      <c r="W34" s="747"/>
    </row>
    <row r="35" spans="1:23" ht="13">
      <c r="A35" s="731" t="s">
        <v>552</v>
      </c>
      <c r="C35" s="732"/>
      <c r="D35" s="709" t="s">
        <v>101</v>
      </c>
      <c r="G35" s="846"/>
      <c r="H35" s="847"/>
      <c r="I35" s="731" t="s">
        <v>102</v>
      </c>
      <c r="J35" s="840"/>
      <c r="K35" s="746" t="s">
        <v>530</v>
      </c>
      <c r="L35" s="746"/>
      <c r="M35" s="1075" t="s">
        <v>104</v>
      </c>
      <c r="N35" s="1076"/>
      <c r="O35" s="1076"/>
      <c r="P35" s="1076"/>
      <c r="Q35" s="1076"/>
      <c r="R35" s="1076"/>
      <c r="S35" s="1076"/>
      <c r="T35" s="1076"/>
      <c r="U35" s="1076"/>
      <c r="V35" s="1076"/>
      <c r="W35" s="1077"/>
    </row>
    <row r="36" spans="1:23">
      <c r="A36" s="754"/>
      <c r="B36" s="755"/>
      <c r="C36" s="756"/>
      <c r="D36" s="848"/>
      <c r="E36" s="848"/>
      <c r="F36" s="755"/>
      <c r="G36" s="1046" t="s">
        <v>1207</v>
      </c>
      <c r="H36" s="1047"/>
      <c r="I36" s="1046" t="s">
        <v>1211</v>
      </c>
      <c r="J36" s="1047"/>
      <c r="K36" s="759" t="s">
        <v>105</v>
      </c>
      <c r="L36" s="759"/>
      <c r="M36" s="1062" t="s">
        <v>106</v>
      </c>
      <c r="N36" s="1063"/>
      <c r="O36" s="1063"/>
      <c r="P36" s="1063"/>
      <c r="Q36" s="1063"/>
      <c r="R36" s="1063"/>
      <c r="S36" s="1063"/>
      <c r="T36" s="1063"/>
      <c r="U36" s="1063"/>
      <c r="V36" s="1063"/>
      <c r="W36" s="1064"/>
    </row>
    <row r="42" spans="1:23" ht="23.25" customHeight="1">
      <c r="A42" s="849" t="s">
        <v>947</v>
      </c>
      <c r="B42" s="710"/>
      <c r="C42" s="849" t="s">
        <v>603</v>
      </c>
      <c r="D42" s="708"/>
      <c r="E42" s="708"/>
      <c r="G42" s="849" t="s">
        <v>941</v>
      </c>
      <c r="I42" s="849" t="s">
        <v>603</v>
      </c>
    </row>
    <row r="43" spans="1:23" ht="20">
      <c r="A43" s="849" t="s">
        <v>948</v>
      </c>
      <c r="B43" s="710"/>
      <c r="C43" s="849" t="s">
        <v>952</v>
      </c>
      <c r="D43" s="708"/>
      <c r="E43" s="708"/>
      <c r="G43" s="849" t="s">
        <v>942</v>
      </c>
      <c r="I43" s="849" t="s">
        <v>952</v>
      </c>
    </row>
    <row r="44" spans="1:23" ht="20">
      <c r="A44" s="849" t="s">
        <v>949</v>
      </c>
      <c r="B44" s="710"/>
      <c r="C44" s="849" t="s">
        <v>952</v>
      </c>
      <c r="D44" s="708"/>
      <c r="E44" s="708"/>
      <c r="G44" s="849" t="s">
        <v>943</v>
      </c>
      <c r="I44" s="849" t="s">
        <v>603</v>
      </c>
    </row>
    <row r="45" spans="1:23" ht="17.75" customHeight="1">
      <c r="A45" s="849" t="s">
        <v>950</v>
      </c>
      <c r="B45" s="710"/>
      <c r="C45" s="849" t="s">
        <v>603</v>
      </c>
      <c r="D45" s="708"/>
      <c r="E45" s="708"/>
      <c r="G45" s="849" t="s">
        <v>944</v>
      </c>
      <c r="I45" s="849" t="s">
        <v>603</v>
      </c>
    </row>
    <row r="46" spans="1:23" ht="17.75" customHeight="1">
      <c r="A46" s="849" t="s">
        <v>951</v>
      </c>
      <c r="B46" s="710"/>
      <c r="C46" s="849" t="s">
        <v>603</v>
      </c>
      <c r="D46" s="708"/>
      <c r="E46" s="708"/>
      <c r="G46" s="849" t="s">
        <v>946</v>
      </c>
      <c r="I46" s="849" t="s">
        <v>603</v>
      </c>
    </row>
    <row r="47" spans="1:23" ht="17.75" customHeight="1">
      <c r="G47" s="849" t="s">
        <v>945</v>
      </c>
      <c r="I47" s="849" t="s">
        <v>603</v>
      </c>
    </row>
    <row r="48" spans="1:23" ht="17.75" customHeight="1"/>
    <row r="49" spans="2:2" ht="17.75" customHeight="1"/>
    <row r="59" spans="2:2">
      <c r="B59" s="535"/>
    </row>
  </sheetData>
  <mergeCells count="10">
    <mergeCell ref="G36:H36"/>
    <mergeCell ref="I36:J36"/>
    <mergeCell ref="M36:W36"/>
    <mergeCell ref="R1:U1"/>
    <mergeCell ref="O2:R2"/>
    <mergeCell ref="B28:C29"/>
    <mergeCell ref="M30:W30"/>
    <mergeCell ref="G31:H31"/>
    <mergeCell ref="G32:H32"/>
    <mergeCell ref="M35:W35"/>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9086F-68A2-40B2-8ACC-AB72DBECB94A}">
  <sheetPr>
    <pageSetUpPr fitToPage="1"/>
  </sheetPr>
  <dimension ref="A1:AI64"/>
  <sheetViews>
    <sheetView topLeftCell="A25" zoomScale="80" zoomScaleNormal="80" zoomScaleSheetLayoutView="115" workbookViewId="0">
      <selection activeCell="G41" sqref="G41:J41"/>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7.363281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7"/>
      <c r="J10" s="998"/>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1163</v>
      </c>
      <c r="C18" s="800" t="str">
        <f>IF(D18="","",VLOOKUP(B18,Data!$B$5:$L$439,2,FALSE))</f>
        <v/>
      </c>
      <c r="D18" s="875"/>
      <c r="E18" s="947" t="str">
        <f>IF(D18="","",VLOOKUP(B18,Data!$B$5:$Q$439,16,FALSE))</f>
        <v/>
      </c>
      <c r="F18" s="924"/>
      <c r="G18" s="803" t="str">
        <f>IF(D18="","",VLOOKUP(B18,Data!$B$5:$L$439,11,FALSE))</f>
        <v/>
      </c>
      <c r="H18" s="804" t="str">
        <f t="shared" ref="H18:H31"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1191</v>
      </c>
      <c r="C19" s="800" t="str">
        <f>IF(D19="","",VLOOKUP(B19,Data!$B$5:$L$439,2,FALSE))</f>
        <v>WQ78310</v>
      </c>
      <c r="D19" s="875">
        <v>1</v>
      </c>
      <c r="E19" s="947" t="str">
        <f>IF(D19="","",VLOOKUP(B19,Data!$B$5:$Q$439,16,FALSE))</f>
        <v>SETS</v>
      </c>
      <c r="F19" s="924" t="s">
        <v>999</v>
      </c>
      <c r="G19" s="803">
        <f>IF(D19="","",VLOOKUP(B19,Data!$B$5:$L$439,11,FALSE))</f>
        <v>6409.6</v>
      </c>
      <c r="H19" s="804">
        <f t="shared" ref="H19" si="1">IF(D19&gt;0,D19*G19,"-")</f>
        <v>6409.6</v>
      </c>
      <c r="I19" s="805" t="str">
        <f>IF(D19="","",VLOOKUP(B19,Data!$B$5:$D$439,3,FALSE))</f>
        <v>C/T</v>
      </c>
      <c r="J19" s="806" t="str">
        <f>IF(D19="","",VLOOKUP(B19,Data!$B$5:$M$439,12,FALSE))</f>
        <v>Indonesia</v>
      </c>
      <c r="K19" s="807" t="s">
        <v>1125</v>
      </c>
      <c r="L19" s="808">
        <f>IF(D19="","",VLOOKUP(B19,Data!$B$5:$E$439,4,FALSE)*D19)</f>
        <v>317</v>
      </c>
      <c r="M19" s="809">
        <f>IF(D19="","",VLOOKUP(B19,Data!$B$5:$F$439,5,FALSE)*D19)</f>
        <v>279</v>
      </c>
      <c r="N19" s="804"/>
      <c r="O19" s="810"/>
      <c r="P19" s="811"/>
      <c r="Q19" s="812"/>
      <c r="R19" s="812"/>
      <c r="S19" s="811"/>
      <c r="T19" s="811"/>
      <c r="U19" s="811"/>
      <c r="V19" s="813">
        <f>IF(D19="","",VLOOKUP(B19,Data!$B$5:$J$439,9,FALSE)*D19)</f>
        <v>1.806</v>
      </c>
      <c r="W19" s="813">
        <f>IF(D19="","",VLOOKUP(B19,Data!$B$5:$J$439,9,FALSE)*D19)</f>
        <v>1.806</v>
      </c>
      <c r="X19" s="916"/>
      <c r="Y19" s="916"/>
      <c r="Z19" s="708"/>
      <c r="AA19" s="708"/>
      <c r="AB19" s="708"/>
      <c r="AC19" s="708"/>
      <c r="AD19" s="708"/>
      <c r="AE19" s="708"/>
      <c r="AF19" s="708"/>
      <c r="AG19" s="708"/>
      <c r="AH19" s="708"/>
      <c r="AI19" s="708"/>
    </row>
    <row r="20" spans="1:35" s="917" customFormat="1" ht="20" customHeight="1">
      <c r="A20" s="984">
        <v>2</v>
      </c>
      <c r="B20" s="878" t="s">
        <v>660</v>
      </c>
      <c r="C20" s="800" t="str">
        <f>IF(D20="","",VLOOKUP(B20,Data!$B$5:$L$439,2,FALSE))</f>
        <v>VAN1280</v>
      </c>
      <c r="D20" s="875">
        <v>2</v>
      </c>
      <c r="E20" s="947" t="str">
        <f>IF(D20="","",VLOOKUP(B20,Data!$B$5:$Q$439,16,FALSE))</f>
        <v>PC</v>
      </c>
      <c r="F20" s="924"/>
      <c r="G20" s="803">
        <f>IF(D20="","",VLOOKUP(B20,Data!$B$5:$L$439,11,FALSE))</f>
        <v>2162.66</v>
      </c>
      <c r="H20" s="804">
        <f t="shared" si="0"/>
        <v>4325.32</v>
      </c>
      <c r="I20" s="805" t="str">
        <f>IF(D20="","",VLOOKUP(B20,Data!$B$5:$D$439,3,FALSE))</f>
        <v>C/T</v>
      </c>
      <c r="J20" s="806" t="str">
        <f>IF(D20="","",VLOOKUP(B20,Data!$B$5:$M$439,12,FALSE))</f>
        <v>Indonesia</v>
      </c>
      <c r="K20" s="807" t="s">
        <v>1125</v>
      </c>
      <c r="L20" s="808">
        <f>IF(D20="","",VLOOKUP(B20,Data!$B$5:$E$439,4,FALSE)*D20)</f>
        <v>524</v>
      </c>
      <c r="M20" s="809">
        <f>IF(D20="","",VLOOKUP(B20,Data!$B$5:$F$439,5,FALSE)*D20)</f>
        <v>474</v>
      </c>
      <c r="N20" s="804"/>
      <c r="O20" s="810"/>
      <c r="P20" s="811"/>
      <c r="Q20" s="812"/>
      <c r="R20" s="812"/>
      <c r="S20" s="811"/>
      <c r="T20" s="811"/>
      <c r="U20" s="811"/>
      <c r="V20" s="813">
        <f>IF(D20="","",VLOOKUP(B20,Data!$B$5:$J$439,9,FALSE)*D20)</f>
        <v>2.976</v>
      </c>
      <c r="W20" s="813">
        <f>IF(D20="","",VLOOKUP(B20,Data!$B$5:$J$439,9,FALSE)*D20)</f>
        <v>2.976</v>
      </c>
      <c r="X20" s="916"/>
      <c r="Y20" s="916"/>
      <c r="Z20" s="708"/>
      <c r="AA20" s="708"/>
      <c r="AB20" s="708"/>
      <c r="AC20" s="708"/>
      <c r="AD20" s="708"/>
      <c r="AE20" s="708"/>
      <c r="AF20" s="708"/>
      <c r="AG20" s="708"/>
      <c r="AH20" s="708"/>
      <c r="AI20" s="708"/>
    </row>
    <row r="21" spans="1:35" s="917" customFormat="1" ht="20" customHeight="1">
      <c r="A21" s="920" t="s">
        <v>12</v>
      </c>
      <c r="B21" s="906" t="s">
        <v>1216</v>
      </c>
      <c r="C21" s="800" t="str">
        <f>IF(D21="","",VLOOKUP(B21,Data!$B$5:$L$439,2,FALSE))</f>
        <v/>
      </c>
      <c r="D21" s="875"/>
      <c r="E21" s="947" t="str">
        <f>IF(D21="","",VLOOKUP(B21,Data!$B$5:$Q$439,16,FALSE))</f>
        <v/>
      </c>
      <c r="F21" s="924" t="s">
        <v>1011</v>
      </c>
      <c r="G21" s="803" t="str">
        <f>IF(D21="","",VLOOKUP(B21,Data!$B$5:$L$439,11,FALSE))</f>
        <v/>
      </c>
      <c r="H21" s="804" t="str">
        <f t="shared" ref="H21:H22" si="2">IF(D21&gt;0,D21*G21,"-")</f>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708"/>
      <c r="AA21" s="708"/>
      <c r="AB21" s="708"/>
      <c r="AC21" s="708"/>
      <c r="AD21" s="708"/>
      <c r="AE21" s="708"/>
      <c r="AF21" s="708"/>
      <c r="AG21" s="708"/>
      <c r="AH21" s="708"/>
      <c r="AI21" s="708"/>
    </row>
    <row r="22" spans="1:35" s="917" customFormat="1" ht="20" customHeight="1">
      <c r="A22" s="984">
        <v>3</v>
      </c>
      <c r="B22" s="878" t="s">
        <v>231</v>
      </c>
      <c r="C22" s="800" t="str">
        <f>IF(D22="","",VLOOKUP(B22,Data!$B$5:$L$439,2,FALSE))</f>
        <v>VFV5620</v>
      </c>
      <c r="D22" s="875">
        <v>1</v>
      </c>
      <c r="E22" s="947" t="str">
        <f>IF(D22="","",VLOOKUP(B22,Data!$B$5:$Q$439,16,FALSE))</f>
        <v>PC</v>
      </c>
      <c r="F22" s="924"/>
      <c r="G22" s="803">
        <f>IF(D22="","",VLOOKUP(B22,Data!$B$5:$L$439,11,FALSE))</f>
        <v>5668.21</v>
      </c>
      <c r="H22" s="804">
        <f t="shared" si="2"/>
        <v>5668.21</v>
      </c>
      <c r="I22" s="805" t="str">
        <f>IF(D22="","",VLOOKUP(B22,Data!$B$5:$D$439,3,FALSE))</f>
        <v>C/T</v>
      </c>
      <c r="J22" s="806" t="str">
        <f>IF(D22="","",VLOOKUP(B22,Data!$B$5:$M$439,12,FALSE))</f>
        <v>Indonesia</v>
      </c>
      <c r="K22" s="807" t="s">
        <v>1217</v>
      </c>
      <c r="L22" s="808">
        <f>IF(D22="","",VLOOKUP(B22,Data!$B$5:$E$439,4,FALSE)*D22)</f>
        <v>334</v>
      </c>
      <c r="M22" s="809">
        <f>IF(D22="","",VLOOKUP(B22,Data!$B$5:$F$439,5,FALSE)*D22)</f>
        <v>293</v>
      </c>
      <c r="N22" s="804"/>
      <c r="O22" s="810"/>
      <c r="P22" s="811"/>
      <c r="Q22" s="812"/>
      <c r="R22" s="812"/>
      <c r="S22" s="811"/>
      <c r="T22" s="811"/>
      <c r="U22" s="811"/>
      <c r="V22" s="813">
        <f>IF(D22="","",VLOOKUP(B22,Data!$B$5:$J$439,9,FALSE)*D22)</f>
        <v>1.806</v>
      </c>
      <c r="W22" s="813">
        <f>IF(D22="","",VLOOKUP(B22,Data!$B$5:$J$439,9,FALSE)*D22)</f>
        <v>1.806</v>
      </c>
      <c r="X22" s="916"/>
      <c r="Y22" s="916"/>
      <c r="Z22" s="708"/>
      <c r="AA22" s="708"/>
      <c r="AB22" s="708"/>
      <c r="AC22" s="708"/>
      <c r="AD22" s="708"/>
      <c r="AE22" s="708"/>
      <c r="AF22" s="708"/>
      <c r="AG22" s="708"/>
      <c r="AH22" s="708"/>
      <c r="AI22" s="708"/>
    </row>
    <row r="23" spans="1:35" s="917" customFormat="1" ht="20" customHeight="1">
      <c r="A23" s="984">
        <v>4</v>
      </c>
      <c r="B23" s="878" t="s">
        <v>232</v>
      </c>
      <c r="C23" s="800" t="str">
        <f>IF(D23="","",VLOOKUP(B23,Data!$B$5:$L$439,2,FALSE))</f>
        <v>VFV5630</v>
      </c>
      <c r="D23" s="875">
        <v>1</v>
      </c>
      <c r="E23" s="947" t="str">
        <f>IF(D23="","",VLOOKUP(B23,Data!$B$5:$Q$439,16,FALSE))</f>
        <v>PC</v>
      </c>
      <c r="F23" s="957" t="s">
        <v>1051</v>
      </c>
      <c r="G23" s="803">
        <f>IF(D23="","",VLOOKUP(B23,Data!$B$5:$L$439,11,FALSE))</f>
        <v>5664.17</v>
      </c>
      <c r="H23" s="804">
        <f t="shared" si="0"/>
        <v>5664.17</v>
      </c>
      <c r="I23" s="805" t="str">
        <f>IF(D23="","",VLOOKUP(B23,Data!$B$5:$D$439,3,FALSE))</f>
        <v>C/T</v>
      </c>
      <c r="J23" s="806" t="str">
        <f>IF(D23="","",VLOOKUP(B23,Data!$B$5:$M$439,12,FALSE))</f>
        <v>Indonesia</v>
      </c>
      <c r="K23" s="807" t="s">
        <v>1217</v>
      </c>
      <c r="L23" s="808">
        <f>IF(D23="","",VLOOKUP(B23,Data!$B$5:$E$439,4,FALSE)*D23)</f>
        <v>334</v>
      </c>
      <c r="M23" s="809">
        <f>IF(D23="","",VLOOKUP(B23,Data!$B$5:$F$439,5,FALSE)*D23)</f>
        <v>293</v>
      </c>
      <c r="N23" s="804"/>
      <c r="O23" s="810"/>
      <c r="P23" s="811"/>
      <c r="Q23" s="812"/>
      <c r="R23" s="812"/>
      <c r="S23" s="811"/>
      <c r="T23" s="811"/>
      <c r="U23" s="811"/>
      <c r="V23" s="813">
        <f>IF(D23="","",VLOOKUP(B23,Data!$B$5:$J$439,9,FALSE)*D23)</f>
        <v>1.806</v>
      </c>
      <c r="W23" s="813">
        <f>IF(D23="","",VLOOKUP(B23,Data!$B$5:$J$439,9,FALSE)*D23)</f>
        <v>1.806</v>
      </c>
      <c r="X23" s="916"/>
      <c r="Y23" s="916"/>
      <c r="Z23" s="708"/>
      <c r="AA23" s="708"/>
      <c r="AB23" s="708"/>
      <c r="AC23" s="708"/>
      <c r="AD23" s="708"/>
      <c r="AE23" s="708"/>
      <c r="AF23" s="708"/>
      <c r="AG23" s="708"/>
      <c r="AH23" s="708"/>
      <c r="AI23" s="708"/>
    </row>
    <row r="24" spans="1:35" s="917" customFormat="1" ht="20" customHeight="1">
      <c r="A24" s="984">
        <v>5</v>
      </c>
      <c r="B24" s="878" t="s">
        <v>354</v>
      </c>
      <c r="C24" s="800" t="str">
        <f>IF(D24="","",VLOOKUP(B24,Data!$B$5:$L$439,2,FALSE))</f>
        <v>VFV5540</v>
      </c>
      <c r="D24" s="875">
        <v>4</v>
      </c>
      <c r="E24" s="947" t="str">
        <f>IF(D24="","",VLOOKUP(B24,Data!$B$5:$Q$439,16,FALSE))</f>
        <v>PC</v>
      </c>
      <c r="F24" s="924"/>
      <c r="G24" s="803">
        <f>IF(D24="","",VLOOKUP(B24,Data!$B$5:$L$439,11,FALSE))</f>
        <v>4274.5</v>
      </c>
      <c r="H24" s="804">
        <f t="shared" si="0"/>
        <v>17098</v>
      </c>
      <c r="I24" s="805" t="str">
        <f>IF(D24="","",VLOOKUP(B24,Data!$B$5:$D$439,3,FALSE))</f>
        <v>C/T</v>
      </c>
      <c r="J24" s="806" t="str">
        <f>IF(D24="","",VLOOKUP(B24,Data!$B$5:$M$439,12,FALSE))</f>
        <v>Indonesia</v>
      </c>
      <c r="K24" s="807" t="s">
        <v>1217</v>
      </c>
      <c r="L24" s="808">
        <f>IF(D24="","",VLOOKUP(B24,Data!$B$5:$E$439,4,FALSE)*D24)</f>
        <v>1220</v>
      </c>
      <c r="M24" s="809">
        <f>IF(D24="","",VLOOKUP(B24,Data!$B$5:$F$439,5,FALSE)*D24)</f>
        <v>1048</v>
      </c>
      <c r="N24" s="804"/>
      <c r="O24" s="810"/>
      <c r="P24" s="811"/>
      <c r="Q24" s="812"/>
      <c r="R24" s="812"/>
      <c r="S24" s="811"/>
      <c r="T24" s="811"/>
      <c r="U24" s="811"/>
      <c r="V24" s="813">
        <f>IF(D24="","",VLOOKUP(B24,Data!$B$5:$J$439,9,FALSE)*D24)</f>
        <v>6.1360000000000001</v>
      </c>
      <c r="W24" s="813">
        <f>IF(D24="","",VLOOKUP(B24,Data!$B$5:$J$439,9,FALSE)*D24)</f>
        <v>6.1360000000000001</v>
      </c>
      <c r="X24" s="916"/>
      <c r="Y24" s="916"/>
      <c r="Z24" s="708"/>
      <c r="AA24" s="708"/>
      <c r="AB24" s="708"/>
      <c r="AC24" s="708"/>
      <c r="AD24" s="708"/>
      <c r="AE24" s="708"/>
      <c r="AF24" s="708"/>
      <c r="AG24" s="708"/>
      <c r="AH24" s="708"/>
      <c r="AI24" s="708"/>
    </row>
    <row r="25" spans="1:35" s="917" customFormat="1" ht="20" customHeight="1">
      <c r="A25" s="984">
        <v>6</v>
      </c>
      <c r="B25" s="878" t="s">
        <v>1218</v>
      </c>
      <c r="C25" s="800" t="str">
        <f>IF(D25="","",VLOOKUP(B25,Data!$B$5:$L$439,2,FALSE))</f>
        <v>WW02710</v>
      </c>
      <c r="D25" s="875">
        <v>1</v>
      </c>
      <c r="E25" s="947" t="str">
        <f>IF(D25="","",VLOOKUP(B25,Data!$B$5:$Q$439,16,FALSE))</f>
        <v>SETS</v>
      </c>
      <c r="F25" s="924"/>
      <c r="G25" s="803">
        <f>IF(D25="","",VLOOKUP(B25,Data!$B$5:$L$439,11,FALSE))</f>
        <v>6409.55</v>
      </c>
      <c r="H25" s="804">
        <f t="shared" ref="H25:H28" si="3">IF(D25&gt;0,D25*G25,"-")</f>
        <v>6409.55</v>
      </c>
      <c r="I25" s="805" t="str">
        <f>IF(D25="","",VLOOKUP(B25,Data!$B$5:$D$439,3,FALSE))</f>
        <v>C/T</v>
      </c>
      <c r="J25" s="806" t="str">
        <f>IF(D25="","",VLOOKUP(B25,Data!$B$5:$M$439,12,FALSE))</f>
        <v>Indonesia</v>
      </c>
      <c r="K25" s="807" t="s">
        <v>1217</v>
      </c>
      <c r="L25" s="808">
        <f>IF(D25="","",VLOOKUP(B25,Data!$B$5:$E$439,4,FALSE)*D25)</f>
        <v>317</v>
      </c>
      <c r="M25" s="809">
        <f>IF(D25="","",VLOOKUP(B25,Data!$B$5:$F$439,5,FALSE)*D25)</f>
        <v>279</v>
      </c>
      <c r="N25" s="804"/>
      <c r="O25" s="810"/>
      <c r="P25" s="811"/>
      <c r="Q25" s="812"/>
      <c r="R25" s="812"/>
      <c r="S25" s="811"/>
      <c r="T25" s="811"/>
      <c r="U25" s="811"/>
      <c r="V25" s="813">
        <f>IF(D25="","",VLOOKUP(B25,Data!$B$5:$J$439,9,FALSE)*D25)</f>
        <v>1.806</v>
      </c>
      <c r="W25" s="813">
        <f>IF(D25="","",VLOOKUP(B25,Data!$B$5:$J$439,9,FALSE)*D25)</f>
        <v>1.806</v>
      </c>
      <c r="X25" s="916"/>
      <c r="Y25" s="916"/>
      <c r="Z25" s="708"/>
      <c r="AA25" s="708"/>
      <c r="AB25" s="708"/>
      <c r="AC25" s="708"/>
      <c r="AD25" s="708"/>
      <c r="AE25" s="708"/>
      <c r="AF25" s="708"/>
      <c r="AG25" s="708"/>
      <c r="AH25" s="708"/>
      <c r="AI25" s="708"/>
    </row>
    <row r="26" spans="1:35" s="917" customFormat="1" ht="20" customHeight="1">
      <c r="A26" s="984">
        <v>7</v>
      </c>
      <c r="B26" s="878" t="s">
        <v>1140</v>
      </c>
      <c r="C26" s="800" t="str">
        <f>IF(D26="","",VLOOKUP(B26,Data!$B$5:$L$439,2,FALSE))</f>
        <v>ZJ54450</v>
      </c>
      <c r="D26" s="875">
        <v>2</v>
      </c>
      <c r="E26" s="947" t="str">
        <f>IF(D26="","",VLOOKUP(B26,Data!$B$5:$Q$439,16,FALSE))</f>
        <v>SETS</v>
      </c>
      <c r="F26" s="924"/>
      <c r="G26" s="803">
        <f>IF(D26="","",VLOOKUP(B26,Data!$B$5:$L$439,11,FALSE))</f>
        <v>4586.8100000000004</v>
      </c>
      <c r="H26" s="804">
        <f t="shared" si="3"/>
        <v>9173.6200000000008</v>
      </c>
      <c r="I26" s="805" t="str">
        <f>IF(D26="","",VLOOKUP(B26,Data!$B$5:$D$439,3,FALSE))</f>
        <v>C/T</v>
      </c>
      <c r="J26" s="806" t="str">
        <f>IF(D26="","",VLOOKUP(B26,Data!$B$5:$M$439,12,FALSE))</f>
        <v>Indonesia</v>
      </c>
      <c r="K26" s="807" t="s">
        <v>1217</v>
      </c>
      <c r="L26" s="808">
        <f>IF(D26="","",VLOOKUP(B26,Data!$B$5:$E$439,4,FALSE)*D26)</f>
        <v>610</v>
      </c>
      <c r="M26" s="809">
        <f>IF(D26="","",VLOOKUP(B26,Data!$B$5:$F$439,5,FALSE)*D26)</f>
        <v>538</v>
      </c>
      <c r="N26" s="804"/>
      <c r="O26" s="810"/>
      <c r="P26" s="811"/>
      <c r="Q26" s="812"/>
      <c r="R26" s="812"/>
      <c r="S26" s="811"/>
      <c r="T26" s="811"/>
      <c r="U26" s="811"/>
      <c r="V26" s="813">
        <f>IF(D26="","",VLOOKUP(B26,Data!$B$5:$J$439,9,FALSE)*D26)</f>
        <v>3.0680000000000001</v>
      </c>
      <c r="W26" s="813">
        <f>IF(D26="","",VLOOKUP(B26,Data!$B$5:$J$439,9,FALSE)*D26)</f>
        <v>3.0680000000000001</v>
      </c>
      <c r="X26" s="916"/>
      <c r="Y26" s="916"/>
      <c r="Z26" s="708"/>
      <c r="AA26" s="708"/>
      <c r="AB26" s="708"/>
      <c r="AC26" s="708"/>
      <c r="AD26" s="708"/>
      <c r="AE26" s="708"/>
      <c r="AF26" s="708"/>
      <c r="AG26" s="708"/>
      <c r="AH26" s="708"/>
      <c r="AI26" s="708"/>
    </row>
    <row r="27" spans="1:35" s="917" customFormat="1" ht="20" customHeight="1">
      <c r="A27" s="984">
        <v>8</v>
      </c>
      <c r="B27" s="878" t="s">
        <v>398</v>
      </c>
      <c r="C27" s="800" t="str">
        <f>IF(D27="","",VLOOKUP(B27,Data!$B$5:$L$439,2,FALSE))</f>
        <v>VFV5580</v>
      </c>
      <c r="D27" s="875">
        <v>4</v>
      </c>
      <c r="E27" s="947" t="str">
        <f>IF(D27="","",VLOOKUP(B27,Data!$B$5:$Q$439,16,FALSE))</f>
        <v>PC</v>
      </c>
      <c r="F27" s="924"/>
      <c r="G27" s="803">
        <f>IF(D27="","",VLOOKUP(B27,Data!$B$5:$L$439,11,FALSE))</f>
        <v>4347.66</v>
      </c>
      <c r="H27" s="804">
        <f t="shared" si="3"/>
        <v>17390.64</v>
      </c>
      <c r="I27" s="805" t="str">
        <f>IF(D27="","",VLOOKUP(B27,Data!$B$5:$D$439,3,FALSE))</f>
        <v>C/T</v>
      </c>
      <c r="J27" s="806" t="str">
        <f>IF(D27="","",VLOOKUP(B27,Data!$B$5:$M$439,12,FALSE))</f>
        <v>Indonesia</v>
      </c>
      <c r="K27" s="807" t="s">
        <v>1217</v>
      </c>
      <c r="L27" s="808">
        <f>IF(D27="","",VLOOKUP(B27,Data!$B$5:$E$439,4,FALSE)*D27)</f>
        <v>1272</v>
      </c>
      <c r="M27" s="809">
        <f>IF(D27="","",VLOOKUP(B27,Data!$B$5:$F$439,5,FALSE)*D27)</f>
        <v>1128</v>
      </c>
      <c r="N27" s="804"/>
      <c r="O27" s="810"/>
      <c r="P27" s="811"/>
      <c r="Q27" s="812"/>
      <c r="R27" s="812"/>
      <c r="S27" s="811"/>
      <c r="T27" s="811"/>
      <c r="U27" s="811"/>
      <c r="V27" s="813">
        <f>IF(D27="","",VLOOKUP(B27,Data!$B$5:$J$439,9,FALSE)*D27)</f>
        <v>7.2240000000000002</v>
      </c>
      <c r="W27" s="813">
        <f>IF(D27="","",VLOOKUP(B27,Data!$B$5:$J$439,9,FALSE)*D27)</f>
        <v>7.2240000000000002</v>
      </c>
      <c r="X27" s="916"/>
      <c r="Y27" s="916"/>
      <c r="Z27" s="708"/>
      <c r="AA27" s="708"/>
      <c r="AB27" s="708"/>
      <c r="AC27" s="708"/>
      <c r="AD27" s="708"/>
      <c r="AE27" s="708"/>
      <c r="AF27" s="708"/>
      <c r="AG27" s="708"/>
      <c r="AH27" s="708"/>
      <c r="AI27" s="708"/>
    </row>
    <row r="28" spans="1:35" s="917" customFormat="1" ht="20" customHeight="1">
      <c r="A28" s="984">
        <v>9</v>
      </c>
      <c r="B28" s="878" t="s">
        <v>400</v>
      </c>
      <c r="C28" s="800" t="str">
        <f>IF(D28="","",VLOOKUP(B28,Data!$B$5:$L$439,2,FALSE))</f>
        <v>VFV5590</v>
      </c>
      <c r="D28" s="875">
        <v>3</v>
      </c>
      <c r="E28" s="947" t="str">
        <f>IF(D28="","",VLOOKUP(B28,Data!$B$5:$Q$439,16,FALSE))</f>
        <v>PC</v>
      </c>
      <c r="F28" s="924"/>
      <c r="G28" s="803">
        <f>IF(D28="","",VLOOKUP(B28,Data!$B$5:$L$439,11,FALSE))</f>
        <v>4347.5600000000004</v>
      </c>
      <c r="H28" s="804">
        <f t="shared" si="3"/>
        <v>13042.68</v>
      </c>
      <c r="I28" s="805" t="str">
        <f>IF(D28="","",VLOOKUP(B28,Data!$B$5:$D$439,3,FALSE))</f>
        <v>C/T</v>
      </c>
      <c r="J28" s="806" t="str">
        <f>IF(D28="","",VLOOKUP(B28,Data!$B$5:$M$439,12,FALSE))</f>
        <v>Indonesia</v>
      </c>
      <c r="K28" s="807" t="s">
        <v>1217</v>
      </c>
      <c r="L28" s="808">
        <f>IF(D28="","",VLOOKUP(B28,Data!$B$5:$E$439,4,FALSE)*D28)</f>
        <v>954</v>
      </c>
      <c r="M28" s="809">
        <f>IF(D28="","",VLOOKUP(B28,Data!$B$5:$F$439,5,FALSE)*D28)</f>
        <v>846</v>
      </c>
      <c r="N28" s="804"/>
      <c r="O28" s="810"/>
      <c r="P28" s="811"/>
      <c r="Q28" s="812"/>
      <c r="R28" s="812"/>
      <c r="S28" s="811"/>
      <c r="T28" s="811"/>
      <c r="U28" s="811"/>
      <c r="V28" s="813">
        <f>IF(D28="","",VLOOKUP(B28,Data!$B$5:$J$439,9,FALSE)*D28)</f>
        <v>5.4180000000000001</v>
      </c>
      <c r="W28" s="813">
        <f>IF(D28="","",VLOOKUP(B28,Data!$B$5:$J$439,9,FALSE)*D28)</f>
        <v>5.4180000000000001</v>
      </c>
      <c r="X28" s="916"/>
      <c r="Y28" s="916"/>
      <c r="Z28" s="708"/>
      <c r="AA28" s="708"/>
      <c r="AB28" s="708"/>
      <c r="AC28" s="708"/>
      <c r="AD28" s="708"/>
      <c r="AE28" s="708"/>
      <c r="AF28" s="708"/>
      <c r="AG28" s="708"/>
      <c r="AH28" s="708"/>
      <c r="AI28" s="708"/>
    </row>
    <row r="29" spans="1:35" s="917" customFormat="1" ht="20" customHeight="1">
      <c r="A29" s="984">
        <v>10</v>
      </c>
      <c r="B29" s="878" t="s">
        <v>749</v>
      </c>
      <c r="C29" s="800" t="str">
        <f>IF(D29="","",VLOOKUP(B29,Data!$B$5:$L$439,2,FALSE))</f>
        <v>VAR8160</v>
      </c>
      <c r="D29" s="875">
        <v>5</v>
      </c>
      <c r="E29" s="947" t="str">
        <f>IF(D29="","",VLOOKUP(B29,Data!$B$5:$Q$439,16,FALSE))</f>
        <v>PC</v>
      </c>
      <c r="F29" s="924"/>
      <c r="G29" s="803">
        <f>IF(D29="","",VLOOKUP(B29,Data!$B$5:$L$439,11,FALSE))</f>
        <v>2438.41</v>
      </c>
      <c r="H29" s="804">
        <f t="shared" si="0"/>
        <v>12192.05</v>
      </c>
      <c r="I29" s="805" t="str">
        <f>IF(D29="","",VLOOKUP(B29,Data!$B$5:$D$439,3,FALSE))</f>
        <v>C/T</v>
      </c>
      <c r="J29" s="806" t="str">
        <f>IF(D29="","",VLOOKUP(B29,Data!$B$5:$M$439,12,FALSE))</f>
        <v>Indonesia</v>
      </c>
      <c r="K29" s="807" t="s">
        <v>1217</v>
      </c>
      <c r="L29" s="808">
        <f>IF(D29="","",VLOOKUP(B29,Data!$B$5:$E$439,4,FALSE)*D29)</f>
        <v>1270</v>
      </c>
      <c r="M29" s="809">
        <f>IF(D29="","",VLOOKUP(B29,Data!$B$5:$F$439,5,FALSE)*D29)</f>
        <v>1145</v>
      </c>
      <c r="N29" s="804"/>
      <c r="O29" s="810"/>
      <c r="P29" s="811"/>
      <c r="Q29" s="812"/>
      <c r="R29" s="812"/>
      <c r="S29" s="811"/>
      <c r="T29" s="811"/>
      <c r="U29" s="811"/>
      <c r="V29" s="813">
        <f>IF(D29="","",VLOOKUP(B29,Data!$B$5:$J$439,9,FALSE)*D29)</f>
        <v>7.42</v>
      </c>
      <c r="W29" s="813">
        <f>IF(D29="","",VLOOKUP(B29,Data!$B$5:$J$439,9,FALSE)*D29)</f>
        <v>7.42</v>
      </c>
      <c r="X29" s="916"/>
      <c r="Y29" s="916"/>
      <c r="Z29" s="708"/>
      <c r="AA29" s="708"/>
      <c r="AB29" s="708"/>
      <c r="AC29" s="708"/>
      <c r="AD29" s="708"/>
      <c r="AE29" s="708"/>
      <c r="AF29" s="708"/>
      <c r="AG29" s="708"/>
      <c r="AH29" s="708"/>
      <c r="AI29" s="708"/>
    </row>
    <row r="30" spans="1:35" s="917" customFormat="1" ht="20" customHeight="1">
      <c r="A30" s="984"/>
      <c r="B30" s="878"/>
      <c r="C30" s="800" t="str">
        <f>IF(D30="","",VLOOKUP(B30,Data!$B$5:$L$439,2,FALSE))</f>
        <v/>
      </c>
      <c r="D30" s="875"/>
      <c r="E30" s="947" t="str">
        <f>IF(D30="","",VLOOKUP(B30,Data!$B$5:$Q$439,16,FALSE))</f>
        <v/>
      </c>
      <c r="F30" s="957"/>
      <c r="G30" s="803" t="str">
        <f>IF(D30="","",VLOOKUP(B30,Data!$B$5:$L$439,11,FALSE))</f>
        <v/>
      </c>
      <c r="H30" s="804" t="str">
        <f t="shared" si="0"/>
        <v>-</v>
      </c>
      <c r="I30" s="805" t="str">
        <f>IF(D30="","",VLOOKUP(B30,Data!$B$5:$D$439,3,FALSE))</f>
        <v/>
      </c>
      <c r="J30" s="806" t="str">
        <f>IF(D30="","",VLOOKUP(B30,Data!$B$5:$M$439,12,FALSE))</f>
        <v/>
      </c>
      <c r="K30" s="807"/>
      <c r="L30" s="808" t="str">
        <f>IF(D30="","",VLOOKUP(B30,Data!$B$5:$E$439,4,FALSE)*D30)</f>
        <v/>
      </c>
      <c r="M30" s="809" t="str">
        <f>IF(D30="","",VLOOKUP(B30,Data!$B$5:$F$439,5,FALSE)*D30)</f>
        <v/>
      </c>
      <c r="N30" s="804"/>
      <c r="O30" s="810"/>
      <c r="P30" s="811"/>
      <c r="Q30" s="812"/>
      <c r="R30" s="812"/>
      <c r="S30" s="811"/>
      <c r="T30" s="811"/>
      <c r="U30" s="811"/>
      <c r="V30" s="813" t="str">
        <f>IF(D30="","",VLOOKUP(B30,Data!$B$5:$J$439,9,FALSE)*D30)</f>
        <v/>
      </c>
      <c r="W30" s="813" t="str">
        <f>IF(D30="","",VLOOKUP(B30,Data!$B$5:$J$439,9,FALSE)*D30)</f>
        <v/>
      </c>
      <c r="X30" s="916"/>
      <c r="Y30" s="916"/>
      <c r="Z30" s="708"/>
      <c r="AA30" s="708"/>
      <c r="AB30" s="708"/>
      <c r="AC30" s="708"/>
      <c r="AD30" s="708"/>
      <c r="AE30" s="708"/>
      <c r="AF30" s="708"/>
      <c r="AG30" s="708"/>
      <c r="AH30" s="708"/>
      <c r="AI30" s="708"/>
    </row>
    <row r="31" spans="1:35" s="917" customFormat="1" ht="20" customHeight="1">
      <c r="A31" s="920"/>
      <c r="B31" s="878"/>
      <c r="C31" s="800" t="str">
        <f>IF(D31="","",VLOOKUP(B31,Data!$B$5:$L$439,2,FALSE))</f>
        <v/>
      </c>
      <c r="D31" s="875"/>
      <c r="E31" s="947" t="str">
        <f>IF(D31="","",VLOOKUP(B31,Data!$B$5:$Q$439,16,FALSE))</f>
        <v/>
      </c>
      <c r="F31" s="957"/>
      <c r="G31" s="803" t="str">
        <f>IF(D31="","",VLOOKUP(B31,Data!$B$5:$L$439,11,FALSE))</f>
        <v/>
      </c>
      <c r="H31" s="804" t="str">
        <f t="shared" si="0"/>
        <v>-</v>
      </c>
      <c r="I31" s="805" t="str">
        <f>IF(D31="","",VLOOKUP(B31,Data!$B$5:$D$439,3,FALSE))</f>
        <v/>
      </c>
      <c r="J31" s="806" t="str">
        <f>IF(D31="","",VLOOKUP(B31,Data!$B$5:$M$439,12,FALSE))</f>
        <v/>
      </c>
      <c r="K31" s="807"/>
      <c r="L31" s="808" t="str">
        <f>IF(D31="","",VLOOKUP(B31,Data!$B$5:$E$439,4,FALSE)*D31)</f>
        <v/>
      </c>
      <c r="M31" s="809" t="str">
        <f>IF(D31="","",VLOOKUP(B31,Data!$B$5:$F$439,5,FALSE)*D31)</f>
        <v/>
      </c>
      <c r="N31" s="804"/>
      <c r="O31" s="810"/>
      <c r="P31" s="811"/>
      <c r="Q31" s="812"/>
      <c r="R31" s="812"/>
      <c r="S31" s="811"/>
      <c r="T31" s="811"/>
      <c r="U31" s="811"/>
      <c r="V31" s="813" t="str">
        <f>IF(D31="","",VLOOKUP(B31,Data!$B$5:$J$439,9,FALSE)*D31)</f>
        <v/>
      </c>
      <c r="W31" s="813" t="str">
        <f>IF(D31="","",VLOOKUP(B31,Data!$B$5:$J$439,9,FALSE)*D31)</f>
        <v/>
      </c>
      <c r="X31" s="916"/>
      <c r="Y31" s="916"/>
      <c r="Z31" s="708"/>
      <c r="AA31" s="708"/>
      <c r="AB31" s="708"/>
      <c r="AC31" s="708"/>
      <c r="AD31" s="708"/>
      <c r="AE31" s="708"/>
      <c r="AF31" s="708"/>
      <c r="AG31" s="708"/>
      <c r="AH31" s="708"/>
      <c r="AI31" s="708"/>
    </row>
    <row r="32" spans="1:35" s="814" customFormat="1" ht="23" customHeight="1">
      <c r="A32" s="920"/>
      <c r="B32" s="535"/>
      <c r="C32" s="809"/>
      <c r="D32" s="875"/>
      <c r="E32" s="946" t="str">
        <f>IF(D32="","",VLOOKUP(B32,Data!$B$5:$Q$439,16,FALSE))</f>
        <v/>
      </c>
      <c r="F32" s="889"/>
      <c r="G32" s="821"/>
      <c r="H32" s="821"/>
      <c r="I32" s="821"/>
      <c r="J32" s="820"/>
      <c r="K32" s="807"/>
      <c r="L32" s="821"/>
      <c r="M32" s="821"/>
      <c r="N32" s="821"/>
      <c r="O32" s="822"/>
      <c r="P32" s="823"/>
      <c r="Q32" s="824"/>
      <c r="R32" s="823"/>
      <c r="S32" s="823"/>
      <c r="T32" s="824"/>
      <c r="U32" s="825"/>
      <c r="V32" s="824"/>
      <c r="W32" s="826"/>
      <c r="Z32" s="708"/>
      <c r="AA32" s="708"/>
      <c r="AB32" s="708"/>
      <c r="AC32" s="708"/>
      <c r="AD32" s="708"/>
      <c r="AE32" s="708"/>
      <c r="AF32" s="708"/>
      <c r="AG32" s="708"/>
      <c r="AH32" s="708"/>
      <c r="AI32" s="708"/>
    </row>
    <row r="33" spans="1:35" s="814" customFormat="1" ht="22" customHeight="1">
      <c r="A33" s="920"/>
      <c r="B33" s="1087" t="s">
        <v>1222</v>
      </c>
      <c r="C33" s="1088"/>
      <c r="D33" s="827">
        <f>SUM(D18:D31)</f>
        <v>24</v>
      </c>
      <c r="E33" s="827"/>
      <c r="F33" s="895"/>
      <c r="G33" s="896"/>
      <c r="H33" s="829">
        <f>SUM(H18:H32)</f>
        <v>97373.840000000011</v>
      </c>
      <c r="I33" s="897"/>
      <c r="J33" s="897"/>
      <c r="K33" s="897"/>
      <c r="L33" s="829">
        <f>SUM(L18:L32)</f>
        <v>7152</v>
      </c>
      <c r="M33" s="829">
        <f>SUM(M18:M32)</f>
        <v>6323</v>
      </c>
      <c r="N33" s="896"/>
      <c r="O33" s="896"/>
      <c r="P33" s="896"/>
      <c r="Q33" s="896"/>
      <c r="R33" s="896"/>
      <c r="S33" s="896"/>
      <c r="T33" s="896"/>
      <c r="U33" s="896"/>
      <c r="V33" s="896"/>
      <c r="W33" s="830">
        <f>SUM(W18:W32)</f>
        <v>39.466000000000008</v>
      </c>
      <c r="Z33" s="708"/>
      <c r="AA33" s="708"/>
      <c r="AB33" s="708"/>
      <c r="AC33" s="708"/>
      <c r="AD33" s="708"/>
      <c r="AE33" s="708"/>
      <c r="AF33" s="708"/>
      <c r="AG33" s="708"/>
      <c r="AH33" s="708"/>
      <c r="AI33" s="708"/>
    </row>
    <row r="34" spans="1:35" ht="20" customHeight="1">
      <c r="A34" s="920"/>
      <c r="B34" s="1089"/>
      <c r="C34" s="1090"/>
      <c r="D34" s="831"/>
      <c r="E34" s="887"/>
      <c r="F34" s="754"/>
      <c r="G34" s="832" t="s">
        <v>534</v>
      </c>
      <c r="H34" s="758"/>
      <c r="I34" s="833"/>
      <c r="J34" s="833"/>
      <c r="K34" s="833"/>
      <c r="L34" s="834"/>
      <c r="M34" s="758"/>
      <c r="N34" s="756"/>
      <c r="O34" s="755"/>
      <c r="P34" s="755"/>
      <c r="Q34" s="755"/>
      <c r="R34" s="755"/>
      <c r="S34" s="755"/>
      <c r="T34" s="755"/>
      <c r="U34" s="756"/>
      <c r="V34" s="756"/>
      <c r="W34" s="760"/>
    </row>
    <row r="35" spans="1:35" ht="13">
      <c r="A35" s="721" t="s">
        <v>527</v>
      </c>
      <c r="B35" s="722"/>
      <c r="C35" s="835"/>
      <c r="D35" s="836" t="s">
        <v>82</v>
      </c>
      <c r="E35" s="836"/>
      <c r="F35" s="744"/>
      <c r="G35" s="725" t="s">
        <v>83</v>
      </c>
      <c r="H35" s="837"/>
      <c r="I35" s="772" t="s">
        <v>84</v>
      </c>
      <c r="J35" s="838"/>
      <c r="K35" s="743" t="s">
        <v>85</v>
      </c>
      <c r="L35" s="743"/>
      <c r="M35" s="1070" t="s">
        <v>86</v>
      </c>
      <c r="N35" s="1071"/>
      <c r="O35" s="1071"/>
      <c r="P35" s="1071"/>
      <c r="Q35" s="1071"/>
      <c r="R35" s="1071"/>
      <c r="S35" s="1071"/>
      <c r="T35" s="1071"/>
      <c r="U35" s="1071"/>
      <c r="V35" s="1071"/>
      <c r="W35" s="1072"/>
    </row>
    <row r="36" spans="1:35" ht="13">
      <c r="A36" s="731" t="s">
        <v>528</v>
      </c>
      <c r="C36" s="839"/>
      <c r="D36" s="709" t="s">
        <v>88</v>
      </c>
      <c r="G36" s="1073"/>
      <c r="H36" s="1074"/>
      <c r="I36" s="731" t="s">
        <v>89</v>
      </c>
      <c r="J36" s="840"/>
      <c r="K36" s="746" t="s">
        <v>90</v>
      </c>
      <c r="L36" s="746"/>
      <c r="M36" s="741"/>
      <c r="W36" s="747"/>
    </row>
    <row r="37" spans="1:35">
      <c r="A37" s="731" t="s">
        <v>529</v>
      </c>
      <c r="C37" s="732"/>
      <c r="G37" s="1073"/>
      <c r="H37" s="1074"/>
      <c r="I37" s="731"/>
      <c r="J37" s="840"/>
      <c r="K37" s="746" t="s">
        <v>94</v>
      </c>
      <c r="L37" s="746"/>
      <c r="M37" s="741"/>
      <c r="W37" s="747"/>
    </row>
    <row r="38" spans="1:35">
      <c r="A38" s="754"/>
      <c r="B38" s="755"/>
      <c r="C38" s="841"/>
      <c r="D38" s="709" t="s">
        <v>95</v>
      </c>
      <c r="G38" s="842"/>
      <c r="H38" s="843"/>
      <c r="I38" s="731" t="s">
        <v>96</v>
      </c>
      <c r="J38" s="840"/>
      <c r="K38" s="746"/>
      <c r="L38" s="746"/>
      <c r="M38" s="741"/>
      <c r="W38" s="747"/>
    </row>
    <row r="39" spans="1:35" ht="13">
      <c r="A39" s="721" t="s">
        <v>97</v>
      </c>
      <c r="B39" s="744"/>
      <c r="C39" s="723"/>
      <c r="D39" s="709" t="s">
        <v>98</v>
      </c>
      <c r="G39" s="844" t="s">
        <v>99</v>
      </c>
      <c r="H39" s="845"/>
      <c r="I39" s="731" t="s">
        <v>89</v>
      </c>
      <c r="J39" s="840"/>
      <c r="K39" s="746" t="s">
        <v>100</v>
      </c>
      <c r="L39" s="746"/>
      <c r="M39" s="741"/>
      <c r="W39" s="747"/>
    </row>
    <row r="40" spans="1:35" ht="13">
      <c r="A40" s="731" t="s">
        <v>552</v>
      </c>
      <c r="C40" s="732"/>
      <c r="D40" s="709" t="s">
        <v>101</v>
      </c>
      <c r="G40" s="846"/>
      <c r="H40" s="847"/>
      <c r="I40" s="731" t="s">
        <v>102</v>
      </c>
      <c r="J40" s="840"/>
      <c r="K40" s="746" t="s">
        <v>530</v>
      </c>
      <c r="L40" s="746"/>
      <c r="M40" s="1075" t="s">
        <v>104</v>
      </c>
      <c r="N40" s="1076"/>
      <c r="O40" s="1076"/>
      <c r="P40" s="1076"/>
      <c r="Q40" s="1076"/>
      <c r="R40" s="1076"/>
      <c r="S40" s="1076"/>
      <c r="T40" s="1076"/>
      <c r="U40" s="1076"/>
      <c r="V40" s="1076"/>
      <c r="W40" s="1077"/>
    </row>
    <row r="41" spans="1:35">
      <c r="A41" s="754"/>
      <c r="B41" s="755"/>
      <c r="C41" s="756"/>
      <c r="D41" s="848"/>
      <c r="E41" s="848"/>
      <c r="F41" s="755"/>
      <c r="G41" s="1046" t="s">
        <v>1223</v>
      </c>
      <c r="H41" s="1047"/>
      <c r="I41" s="1046" t="s">
        <v>1224</v>
      </c>
      <c r="J41" s="1047"/>
      <c r="K41" s="759" t="s">
        <v>105</v>
      </c>
      <c r="L41" s="759"/>
      <c r="M41" s="1062" t="s">
        <v>106</v>
      </c>
      <c r="N41" s="1063"/>
      <c r="O41" s="1063"/>
      <c r="P41" s="1063"/>
      <c r="Q41" s="1063"/>
      <c r="R41" s="1063"/>
      <c r="S41" s="1063"/>
      <c r="T41" s="1063"/>
      <c r="U41" s="1063"/>
      <c r="V41" s="1063"/>
      <c r="W41" s="1064"/>
    </row>
    <row r="47" spans="1:35" ht="23.25" customHeight="1">
      <c r="A47" s="849" t="s">
        <v>947</v>
      </c>
      <c r="B47" s="710"/>
      <c r="C47" s="849" t="s">
        <v>603</v>
      </c>
      <c r="D47" s="708"/>
      <c r="E47" s="708"/>
      <c r="G47" s="849" t="s">
        <v>941</v>
      </c>
      <c r="I47" s="849" t="s">
        <v>603</v>
      </c>
    </row>
    <row r="48" spans="1:35" ht="20">
      <c r="A48" s="849" t="s">
        <v>948</v>
      </c>
      <c r="B48" s="710"/>
      <c r="C48" s="849" t="s">
        <v>952</v>
      </c>
      <c r="D48" s="708"/>
      <c r="E48" s="708"/>
      <c r="G48" s="849" t="s">
        <v>942</v>
      </c>
      <c r="I48" s="849" t="s">
        <v>952</v>
      </c>
    </row>
    <row r="49" spans="1:9" ht="20">
      <c r="A49" s="849" t="s">
        <v>949</v>
      </c>
      <c r="B49" s="710"/>
      <c r="C49" s="849" t="s">
        <v>952</v>
      </c>
      <c r="D49" s="708"/>
      <c r="E49" s="708"/>
      <c r="G49" s="849" t="s">
        <v>943</v>
      </c>
      <c r="I49" s="849" t="s">
        <v>603</v>
      </c>
    </row>
    <row r="50" spans="1:9" ht="17.75" customHeight="1">
      <c r="A50" s="849" t="s">
        <v>950</v>
      </c>
      <c r="B50" s="710"/>
      <c r="C50" s="849" t="s">
        <v>603</v>
      </c>
      <c r="D50" s="708"/>
      <c r="E50" s="708"/>
      <c r="G50" s="849" t="s">
        <v>944</v>
      </c>
      <c r="I50" s="849" t="s">
        <v>603</v>
      </c>
    </row>
    <row r="51" spans="1:9" ht="17.75" customHeight="1">
      <c r="A51" s="849" t="s">
        <v>951</v>
      </c>
      <c r="B51" s="710"/>
      <c r="C51" s="849" t="s">
        <v>603</v>
      </c>
      <c r="D51" s="708"/>
      <c r="E51" s="708"/>
      <c r="G51" s="849" t="s">
        <v>946</v>
      </c>
      <c r="I51" s="849" t="s">
        <v>603</v>
      </c>
    </row>
    <row r="52" spans="1:9" ht="17.75" customHeight="1">
      <c r="G52" s="849" t="s">
        <v>945</v>
      </c>
      <c r="I52" s="849" t="s">
        <v>603</v>
      </c>
    </row>
    <row r="53" spans="1:9" ht="17.75" customHeight="1"/>
    <row r="54" spans="1:9" ht="17.75" customHeight="1"/>
    <row r="64" spans="1:9">
      <c r="B64" s="535"/>
    </row>
  </sheetData>
  <mergeCells count="10">
    <mergeCell ref="G41:H41"/>
    <mergeCell ref="I41:J41"/>
    <mergeCell ref="M41:W41"/>
    <mergeCell ref="R1:U1"/>
    <mergeCell ref="O2:R2"/>
    <mergeCell ref="B33:C34"/>
    <mergeCell ref="M35:W35"/>
    <mergeCell ref="G36:H36"/>
    <mergeCell ref="G37:H37"/>
    <mergeCell ref="M40:W40"/>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F5F2B-961A-4195-A895-812F21B2D598}">
  <sheetPr>
    <pageSetUpPr fitToPage="1"/>
  </sheetPr>
  <dimension ref="A1:AI60"/>
  <sheetViews>
    <sheetView zoomScale="80" zoomScaleNormal="80" zoomScaleSheetLayoutView="115" workbookViewId="0">
      <selection activeCell="G37" sqref="G37:H37"/>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7.36328125"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7"/>
      <c r="J10" s="998"/>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1216</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660</v>
      </c>
      <c r="C19" s="800" t="str">
        <f>IF(D19="","",VLOOKUP(B19,Data!$B$5:$L$439,2,FALSE))</f>
        <v>VAN1280</v>
      </c>
      <c r="D19" s="875">
        <v>28</v>
      </c>
      <c r="E19" s="947" t="str">
        <f>IF(D19="","",VLOOKUP(B19,Data!$B$5:$Q$439,16,FALSE))</f>
        <v>PC</v>
      </c>
      <c r="F19" s="924" t="s">
        <v>999</v>
      </c>
      <c r="G19" s="803">
        <f>IF(D19="","",VLOOKUP(B19,Data!$B$5:$L$439,11,FALSE))</f>
        <v>2162.66</v>
      </c>
      <c r="H19" s="804">
        <f t="shared" si="0"/>
        <v>60554.479999999996</v>
      </c>
      <c r="I19" s="805" t="str">
        <f>IF(D19="","",VLOOKUP(B19,Data!$B$5:$D$439,3,FALSE))</f>
        <v>C/T</v>
      </c>
      <c r="J19" s="806" t="str">
        <f>IF(D19="","",VLOOKUP(B19,Data!$B$5:$M$439,12,FALSE))</f>
        <v>Indonesia</v>
      </c>
      <c r="K19" s="807" t="s">
        <v>1217</v>
      </c>
      <c r="L19" s="808">
        <f>IF(D19="","",VLOOKUP(B19,Data!$B$5:$E$439,4,FALSE)*D19)</f>
        <v>7336</v>
      </c>
      <c r="M19" s="809">
        <f>IF(D19="","",VLOOKUP(B19,Data!$B$5:$F$439,5,FALSE)*D19)</f>
        <v>6636</v>
      </c>
      <c r="N19" s="804"/>
      <c r="O19" s="810"/>
      <c r="P19" s="811"/>
      <c r="Q19" s="812"/>
      <c r="R19" s="812"/>
      <c r="S19" s="811"/>
      <c r="T19" s="811"/>
      <c r="U19" s="811"/>
      <c r="V19" s="813">
        <f>IF(D19="","",VLOOKUP(B19,Data!$B$5:$J$439,9,FALSE)*D19)</f>
        <v>41.664000000000001</v>
      </c>
      <c r="W19" s="813">
        <f>IF(D19="","",VLOOKUP(B19,Data!$B$5:$J$439,9,FALSE)*D19)</f>
        <v>41.664000000000001</v>
      </c>
      <c r="X19" s="916"/>
      <c r="Y19" s="916"/>
      <c r="Z19" s="708"/>
      <c r="AA19" s="708"/>
      <c r="AB19" s="708"/>
      <c r="AC19" s="708"/>
      <c r="AD19" s="708"/>
      <c r="AE19" s="708"/>
      <c r="AF19" s="708"/>
      <c r="AG19" s="708"/>
      <c r="AH19" s="708"/>
      <c r="AI19" s="708"/>
    </row>
    <row r="20" spans="1:35" s="917" customFormat="1" ht="20" customHeight="1">
      <c r="A20" s="984">
        <v>2</v>
      </c>
      <c r="B20" s="878" t="s">
        <v>661</v>
      </c>
      <c r="C20" s="800" t="str">
        <f>IF(D20="","",VLOOKUP(B20,Data!$B$5:$L$439,2,FALSE))</f>
        <v>VAN1290</v>
      </c>
      <c r="D20" s="875">
        <v>30</v>
      </c>
      <c r="E20" s="947" t="str">
        <f>IF(D20="","",VLOOKUP(B20,Data!$B$5:$Q$439,16,FALSE))</f>
        <v>PC</v>
      </c>
      <c r="F20" s="957"/>
      <c r="G20" s="803">
        <f>IF(D20="","",VLOOKUP(B20,Data!$B$5:$L$439,11,FALSE))</f>
        <v>2162.66</v>
      </c>
      <c r="H20" s="804">
        <f t="shared" si="0"/>
        <v>64879.799999999996</v>
      </c>
      <c r="I20" s="805" t="str">
        <f>IF(D20="","",VLOOKUP(B20,Data!$B$5:$D$439,3,FALSE))</f>
        <v>C/T</v>
      </c>
      <c r="J20" s="806" t="str">
        <f>IF(D20="","",VLOOKUP(B20,Data!$B$5:$M$439,12,FALSE))</f>
        <v>Indonesia</v>
      </c>
      <c r="K20" s="807" t="s">
        <v>1217</v>
      </c>
      <c r="L20" s="808">
        <f>IF(D20="","",VLOOKUP(B20,Data!$B$5:$E$439,4,FALSE)*D20)</f>
        <v>7860</v>
      </c>
      <c r="M20" s="809">
        <f>IF(D20="","",VLOOKUP(B20,Data!$B$5:$F$439,5,FALSE)*D20)</f>
        <v>7110</v>
      </c>
      <c r="N20" s="804"/>
      <c r="O20" s="810"/>
      <c r="P20" s="811"/>
      <c r="Q20" s="812"/>
      <c r="R20" s="812"/>
      <c r="S20" s="811"/>
      <c r="T20" s="811"/>
      <c r="U20" s="811"/>
      <c r="V20" s="813">
        <f>IF(D20="","",VLOOKUP(B20,Data!$B$5:$J$439,9,FALSE)*D20)</f>
        <v>44.64</v>
      </c>
      <c r="W20" s="813">
        <f>IF(D20="","",VLOOKUP(B20,Data!$B$5:$J$439,9,FALSE)*D20)</f>
        <v>44.64</v>
      </c>
      <c r="X20" s="916"/>
      <c r="Y20" s="916"/>
      <c r="Z20" s="708"/>
      <c r="AA20" s="708"/>
      <c r="AB20" s="708"/>
      <c r="AC20" s="708"/>
      <c r="AD20" s="708"/>
      <c r="AE20" s="708"/>
      <c r="AF20" s="708"/>
      <c r="AG20" s="708"/>
      <c r="AH20" s="708"/>
      <c r="AI20" s="708"/>
    </row>
    <row r="21" spans="1:35" s="917" customFormat="1" ht="20" customHeight="1">
      <c r="A21" s="984">
        <v>3</v>
      </c>
      <c r="B21" s="878" t="s">
        <v>240</v>
      </c>
      <c r="C21" s="800" t="str">
        <f>IF(D21="","",VLOOKUP(B21,Data!$B$5:$L$439,2,FALSE))</f>
        <v>VFV5520</v>
      </c>
      <c r="D21" s="875">
        <v>12</v>
      </c>
      <c r="E21" s="947" t="str">
        <f>IF(D21="","",VLOOKUP(B21,Data!$B$5:$Q$439,16,FALSE))</f>
        <v>PC</v>
      </c>
      <c r="F21" s="924" t="s">
        <v>1011</v>
      </c>
      <c r="G21" s="803">
        <f>IF(D21="","",VLOOKUP(B21,Data!$B$5:$L$439,11,FALSE))</f>
        <v>2589.08</v>
      </c>
      <c r="H21" s="804">
        <f t="shared" si="0"/>
        <v>31068.959999999999</v>
      </c>
      <c r="I21" s="805" t="str">
        <f>IF(D21="","",VLOOKUP(B21,Data!$B$5:$D$439,3,FALSE))</f>
        <v>C/T</v>
      </c>
      <c r="J21" s="806" t="str">
        <f>IF(D21="","",VLOOKUP(B21,Data!$B$5:$M$439,12,FALSE))</f>
        <v>Indonesia</v>
      </c>
      <c r="K21" s="807" t="s">
        <v>1217</v>
      </c>
      <c r="L21" s="808">
        <f>IF(D21="","",VLOOKUP(B21,Data!$B$5:$E$439,4,FALSE)*D21)</f>
        <v>3000</v>
      </c>
      <c r="M21" s="809">
        <f>IF(D21="","",VLOOKUP(B21,Data!$B$5:$F$439,5,FALSE)*D21)</f>
        <v>2844</v>
      </c>
      <c r="N21" s="804"/>
      <c r="O21" s="810"/>
      <c r="P21" s="811"/>
      <c r="Q21" s="812"/>
      <c r="R21" s="812"/>
      <c r="S21" s="811"/>
      <c r="T21" s="811"/>
      <c r="U21" s="811"/>
      <c r="V21" s="813">
        <f>IF(D21="","",VLOOKUP(B21,Data!$B$5:$J$439,9,FALSE)*D21)</f>
        <v>16.116</v>
      </c>
      <c r="W21" s="813">
        <f>IF(D21="","",VLOOKUP(B21,Data!$B$5:$J$439,9,FALSE)*D21)</f>
        <v>16.116</v>
      </c>
      <c r="X21" s="916"/>
      <c r="Y21" s="916"/>
      <c r="Z21" s="708"/>
      <c r="AA21" s="708"/>
      <c r="AB21" s="708"/>
      <c r="AC21" s="708"/>
      <c r="AD21" s="708"/>
      <c r="AE21" s="708"/>
      <c r="AF21" s="708"/>
      <c r="AG21" s="708"/>
      <c r="AH21" s="708"/>
      <c r="AI21" s="708"/>
    </row>
    <row r="22" spans="1:35" s="917" customFormat="1" ht="20" customHeight="1">
      <c r="A22" s="984">
        <v>4</v>
      </c>
      <c r="B22" s="878" t="s">
        <v>241</v>
      </c>
      <c r="C22" s="800" t="str">
        <f>IF(D22="","",VLOOKUP(B22,Data!$B$5:$L$439,2,FALSE))</f>
        <v>VFV5530</v>
      </c>
      <c r="D22" s="875">
        <v>8</v>
      </c>
      <c r="E22" s="947" t="str">
        <f>IF(D22="","",VLOOKUP(B22,Data!$B$5:$Q$439,16,FALSE))</f>
        <v>PC</v>
      </c>
      <c r="F22" s="924"/>
      <c r="G22" s="803">
        <f>IF(D22="","",VLOOKUP(B22,Data!$B$5:$L$439,11,FALSE))</f>
        <v>2589.08</v>
      </c>
      <c r="H22" s="804">
        <f t="shared" si="0"/>
        <v>20712.64</v>
      </c>
      <c r="I22" s="805" t="str">
        <f>IF(D22="","",VLOOKUP(B22,Data!$B$5:$D$439,3,FALSE))</f>
        <v>C/T</v>
      </c>
      <c r="J22" s="806" t="str">
        <f>IF(D22="","",VLOOKUP(B22,Data!$B$5:$M$439,12,FALSE))</f>
        <v>Indonesia</v>
      </c>
      <c r="K22" s="807" t="s">
        <v>1217</v>
      </c>
      <c r="L22" s="808">
        <f>IF(D22="","",VLOOKUP(B22,Data!$B$5:$E$439,4,FALSE)*D22)</f>
        <v>2000</v>
      </c>
      <c r="M22" s="809">
        <f>IF(D22="","",VLOOKUP(B22,Data!$B$5:$F$439,5,FALSE)*D22)</f>
        <v>1896</v>
      </c>
      <c r="N22" s="804"/>
      <c r="O22" s="810"/>
      <c r="P22" s="811"/>
      <c r="Q22" s="812"/>
      <c r="R22" s="812"/>
      <c r="S22" s="811"/>
      <c r="T22" s="811"/>
      <c r="U22" s="811"/>
      <c r="V22" s="813">
        <f>IF(D22="","",VLOOKUP(B22,Data!$B$5:$J$439,9,FALSE)*D22)</f>
        <v>10.744</v>
      </c>
      <c r="W22" s="813">
        <f>IF(D22="","",VLOOKUP(B22,Data!$B$5:$J$439,9,FALSE)*D22)</f>
        <v>10.744</v>
      </c>
      <c r="X22" s="916"/>
      <c r="Y22" s="916"/>
      <c r="Z22" s="708"/>
      <c r="AA22" s="708"/>
      <c r="AB22" s="708"/>
      <c r="AC22" s="708"/>
      <c r="AD22" s="708"/>
      <c r="AE22" s="708"/>
      <c r="AF22" s="708"/>
      <c r="AG22" s="708"/>
      <c r="AH22" s="708"/>
      <c r="AI22" s="708"/>
    </row>
    <row r="23" spans="1:35" s="917" customFormat="1" ht="20" customHeight="1">
      <c r="A23" s="920" t="s">
        <v>12</v>
      </c>
      <c r="B23" s="906" t="s">
        <v>1219</v>
      </c>
      <c r="C23" s="800" t="str">
        <f>IF(D23="","",VLOOKUP(B23,Data!$B$5:$L$439,2,FALSE))</f>
        <v/>
      </c>
      <c r="D23" s="875"/>
      <c r="E23" s="947" t="str">
        <f>IF(D23="","",VLOOKUP(B23,Data!$B$5:$Q$439,16,FALSE))</f>
        <v/>
      </c>
      <c r="F23" s="957" t="s">
        <v>1057</v>
      </c>
      <c r="G23" s="803" t="str">
        <f>IF(D23="","",VLOOKUP(B23,Data!$B$5:$L$439,11,FALSE))</f>
        <v/>
      </c>
      <c r="H23" s="804" t="str">
        <f>IF(D23&gt;0,D23*G23,"-")</f>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v>5</v>
      </c>
      <c r="B24" s="878" t="s">
        <v>747</v>
      </c>
      <c r="C24" s="800" t="str">
        <f>IF(D24="","",VLOOKUP(B24,Data!$B$5:$L$439,2,FALSE))</f>
        <v>VAR8140</v>
      </c>
      <c r="D24" s="875">
        <v>8</v>
      </c>
      <c r="E24" s="947" t="str">
        <f>IF(D24="","",VLOOKUP(B24,Data!$B$5:$Q$439,16,FALSE))</f>
        <v>PC</v>
      </c>
      <c r="F24" s="924"/>
      <c r="G24" s="803">
        <f>IF(D24="","",VLOOKUP(B24,Data!$B$5:$L$439,11,FALSE))</f>
        <v>2209.64</v>
      </c>
      <c r="H24" s="804">
        <f>IF(D24&gt;0,D24*G24,"-")</f>
        <v>17677.12</v>
      </c>
      <c r="I24" s="805" t="str">
        <f>IF(D24="","",VLOOKUP(B24,Data!$B$5:$D$439,3,FALSE))</f>
        <v>C/T</v>
      </c>
      <c r="J24" s="806" t="str">
        <f>IF(D24="","",VLOOKUP(B24,Data!$B$5:$M$439,12,FALSE))</f>
        <v>Indonesia</v>
      </c>
      <c r="K24" s="807" t="s">
        <v>1220</v>
      </c>
      <c r="L24" s="808">
        <f>IF(D24="","",VLOOKUP(B24,Data!$B$5:$E$439,4,FALSE)*D24)</f>
        <v>1904</v>
      </c>
      <c r="M24" s="809">
        <f>IF(D24="","",VLOOKUP(B24,Data!$B$5:$F$439,5,FALSE)*D24)</f>
        <v>1728</v>
      </c>
      <c r="N24" s="804"/>
      <c r="O24" s="810"/>
      <c r="P24" s="811"/>
      <c r="Q24" s="812"/>
      <c r="R24" s="812"/>
      <c r="S24" s="811"/>
      <c r="T24" s="811"/>
      <c r="U24" s="811"/>
      <c r="V24" s="813">
        <f>IF(D24="","",VLOOKUP(B24,Data!$B$5:$J$439,9,FALSE)*D24)</f>
        <v>10.512</v>
      </c>
      <c r="W24" s="813">
        <f>IF(D24="","",VLOOKUP(B24,Data!$B$5:$J$439,9,FALSE)*D24)</f>
        <v>10.512</v>
      </c>
      <c r="X24" s="916"/>
      <c r="Y24" s="916"/>
      <c r="Z24" s="708"/>
      <c r="AA24" s="708"/>
      <c r="AB24" s="708"/>
      <c r="AC24" s="708"/>
      <c r="AD24" s="708"/>
      <c r="AE24" s="708"/>
      <c r="AF24" s="708"/>
      <c r="AG24" s="708"/>
      <c r="AH24" s="708"/>
      <c r="AI24" s="708"/>
    </row>
    <row r="25" spans="1:35" s="917" customFormat="1" ht="20" customHeight="1">
      <c r="A25" s="984">
        <v>6</v>
      </c>
      <c r="B25" s="878" t="s">
        <v>750</v>
      </c>
      <c r="C25" s="800" t="str">
        <f>IF(D25="","",VLOOKUP(B25,Data!$B$5:$L$439,2,FALSE))</f>
        <v>VAR8170</v>
      </c>
      <c r="D25" s="875">
        <v>4</v>
      </c>
      <c r="E25" s="947" t="str">
        <f>IF(D25="","",VLOOKUP(B25,Data!$B$5:$Q$439,16,FALSE))</f>
        <v>PC</v>
      </c>
      <c r="F25" s="924"/>
      <c r="G25" s="803">
        <f>IF(D25="","",VLOOKUP(B25,Data!$B$5:$L$439,11,FALSE))</f>
        <v>2438.41</v>
      </c>
      <c r="H25" s="804">
        <f>IF(D25&gt;0,D25*G25,"-")</f>
        <v>9753.64</v>
      </c>
      <c r="I25" s="805" t="str">
        <f>IF(D25="","",VLOOKUP(B25,Data!$B$5:$D$439,3,FALSE))</f>
        <v>C/T</v>
      </c>
      <c r="J25" s="806" t="str">
        <f>IF(D25="","",VLOOKUP(B25,Data!$B$5:$M$439,12,FALSE))</f>
        <v>Indonesia</v>
      </c>
      <c r="K25" s="807" t="s">
        <v>1220</v>
      </c>
      <c r="L25" s="808">
        <f>IF(D25="","",VLOOKUP(B25,Data!$B$5:$E$439,4,FALSE)*D25)</f>
        <v>1016</v>
      </c>
      <c r="M25" s="809">
        <f>IF(D25="","",VLOOKUP(B25,Data!$B$5:$F$439,5,FALSE)*D25)</f>
        <v>916</v>
      </c>
      <c r="N25" s="804"/>
      <c r="O25" s="810"/>
      <c r="P25" s="811"/>
      <c r="Q25" s="812"/>
      <c r="R25" s="812"/>
      <c r="S25" s="811"/>
      <c r="T25" s="811"/>
      <c r="U25" s="811"/>
      <c r="V25" s="813">
        <f>IF(D25="","",VLOOKUP(B25,Data!$B$5:$J$439,9,FALSE)*D25)</f>
        <v>5.9359999999999999</v>
      </c>
      <c r="W25" s="813">
        <f>IF(D25="","",VLOOKUP(B25,Data!$B$5:$J$439,9,FALSE)*D25)</f>
        <v>5.9359999999999999</v>
      </c>
      <c r="X25" s="916"/>
      <c r="Y25" s="916"/>
      <c r="Z25" s="708"/>
      <c r="AA25" s="708"/>
      <c r="AB25" s="708"/>
      <c r="AC25" s="708"/>
      <c r="AD25" s="708"/>
      <c r="AE25" s="708"/>
      <c r="AF25" s="708"/>
      <c r="AG25" s="708"/>
      <c r="AH25" s="708"/>
      <c r="AI25" s="708"/>
    </row>
    <row r="26" spans="1:35" s="917" customFormat="1" ht="20" customHeight="1">
      <c r="A26" s="984"/>
      <c r="B26" s="878"/>
      <c r="C26" s="800" t="str">
        <f>IF(D26="","",VLOOKUP(B26,Data!$B$5:$L$439,2,FALSE))</f>
        <v/>
      </c>
      <c r="D26" s="875"/>
      <c r="E26" s="947" t="str">
        <f>IF(D26="","",VLOOKUP(B26,Data!$B$5:$Q$439,16,FALSE))</f>
        <v/>
      </c>
      <c r="F26" s="924"/>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t="s">
        <v>1221</v>
      </c>
      <c r="C29" s="1088"/>
      <c r="D29" s="827">
        <f>SUM(D18:D27)</f>
        <v>90</v>
      </c>
      <c r="E29" s="827"/>
      <c r="F29" s="895"/>
      <c r="G29" s="896"/>
      <c r="H29" s="829">
        <f>SUM(H18:H28)</f>
        <v>204646.64</v>
      </c>
      <c r="I29" s="897"/>
      <c r="J29" s="897"/>
      <c r="K29" s="897"/>
      <c r="L29" s="829">
        <f>SUM(L18:L28)</f>
        <v>23116</v>
      </c>
      <c r="M29" s="829">
        <f>SUM(M18:M28)</f>
        <v>21130</v>
      </c>
      <c r="N29" s="896"/>
      <c r="O29" s="896"/>
      <c r="P29" s="896"/>
      <c r="Q29" s="896"/>
      <c r="R29" s="896"/>
      <c r="S29" s="896"/>
      <c r="T29" s="896"/>
      <c r="U29" s="896"/>
      <c r="V29" s="896"/>
      <c r="W29" s="830">
        <f>SUM(W18:W28)</f>
        <v>129.61199999999999</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1223</v>
      </c>
      <c r="H37" s="1047"/>
      <c r="I37" s="1046" t="s">
        <v>1224</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G37:H37"/>
    <mergeCell ref="I37:J37"/>
    <mergeCell ref="M37:W37"/>
    <mergeCell ref="R1:U1"/>
    <mergeCell ref="O2:R2"/>
    <mergeCell ref="B29:C30"/>
    <mergeCell ref="M31:W31"/>
    <mergeCell ref="G32:H32"/>
    <mergeCell ref="G33:H33"/>
    <mergeCell ref="M36:W36"/>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D310-C2DB-4A2D-8364-C3A72C6931C8}">
  <sheetPr>
    <tabColor rgb="FFFFFF99"/>
    <pageSetUpPr fitToPage="1"/>
  </sheetPr>
  <dimension ref="A1:AI59"/>
  <sheetViews>
    <sheetView topLeftCell="A16" zoomScale="80" zoomScaleNormal="80" zoomScaleSheetLayoutView="115" workbookViewId="0">
      <selection activeCell="B25" sqref="B25"/>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9"/>
      <c r="J10" s="1000"/>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1216</v>
      </c>
      <c r="C18" s="800" t="str">
        <f>IF(D18="","",VLOOKUP(B18,Data!$B$5:$L$439,2,FALSE))</f>
        <v/>
      </c>
      <c r="D18" s="875"/>
      <c r="E18" s="947" t="str">
        <f>IF(D18="","",VLOOKUP(B18,Data!$B$5:$Q$439,16,FALSE))</f>
        <v/>
      </c>
      <c r="F18" s="924"/>
      <c r="G18" s="803" t="str">
        <f>IF(D18="","",VLOOKUP(B18,Data!$B$5:$L$439,11,FALSE))</f>
        <v/>
      </c>
      <c r="H18" s="804" t="str">
        <f t="shared" ref="H18:H26"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692</v>
      </c>
      <c r="C19" s="800" t="str">
        <f>IF(D19="","",VLOOKUP(B19,Data!$B$5:$L$439,2,FALSE))</f>
        <v>VFV5600</v>
      </c>
      <c r="D19" s="875">
        <v>1</v>
      </c>
      <c r="E19" s="947" t="str">
        <f>IF(D19="","",VLOOKUP(B19,Data!$B$5:$Q$439,16,FALSE))</f>
        <v>PC</v>
      </c>
      <c r="F19" s="924" t="s">
        <v>999</v>
      </c>
      <c r="G19" s="803">
        <f>IF(D19="","",VLOOKUP(B19,Data!$B$5:$L$439,11,FALSE))</f>
        <v>5716.5</v>
      </c>
      <c r="H19" s="804">
        <f t="shared" si="0"/>
        <v>5716.5</v>
      </c>
      <c r="I19" s="805" t="str">
        <f>IF(D19="","",VLOOKUP(B19,Data!$B$5:$D$439,3,FALSE))</f>
        <v>C/T</v>
      </c>
      <c r="J19" s="806" t="str">
        <f>IF(D19="","",VLOOKUP(B19,Data!$B$5:$M$439,12,FALSE))</f>
        <v>Indonesia</v>
      </c>
      <c r="K19" s="807" t="s">
        <v>1217</v>
      </c>
      <c r="L19" s="808">
        <f>IF(D19="","",VLOOKUP(B19,Data!$B$5:$E$439,4,FALSE)*D19)</f>
        <v>334</v>
      </c>
      <c r="M19" s="809">
        <f>IF(D19="","",VLOOKUP(B19,Data!$B$5:$F$439,5,FALSE)*D19)</f>
        <v>293</v>
      </c>
      <c r="N19" s="804"/>
      <c r="O19" s="810"/>
      <c r="P19" s="811"/>
      <c r="Q19" s="812"/>
      <c r="R19" s="812"/>
      <c r="S19" s="811"/>
      <c r="T19" s="811"/>
      <c r="U19" s="811"/>
      <c r="V19" s="813">
        <f>IF(D19="","",VLOOKUP(B19,Data!$B$5:$J$439,9,FALSE)*D19)</f>
        <v>1.806</v>
      </c>
      <c r="W19" s="813">
        <f>IF(D19="","",VLOOKUP(B19,Data!$B$5:$J$439,9,FALSE)*D19)</f>
        <v>1.806</v>
      </c>
      <c r="X19" s="916"/>
      <c r="Y19" s="916"/>
      <c r="Z19" s="708"/>
      <c r="AA19" s="708"/>
      <c r="AB19" s="708"/>
      <c r="AC19" s="708"/>
      <c r="AD19" s="708"/>
      <c r="AE19" s="708"/>
      <c r="AF19" s="708"/>
      <c r="AG19" s="708"/>
      <c r="AH19" s="708"/>
      <c r="AI19" s="708"/>
    </row>
    <row r="20" spans="1:35" s="917" customFormat="1" ht="20" customHeight="1">
      <c r="A20" s="984">
        <v>2</v>
      </c>
      <c r="B20" s="878" t="s">
        <v>1179</v>
      </c>
      <c r="C20" s="800" t="str">
        <f>IF(D20="","",VLOOKUP(B20,Data!$B$5:$L$439,2,FALSE))</f>
        <v>ZJ54420</v>
      </c>
      <c r="D20" s="875">
        <v>1</v>
      </c>
      <c r="E20" s="947" t="str">
        <f>IF(D20="","",VLOOKUP(B20,Data!$B$5:$Q$439,16,FALSE))</f>
        <v>SETS</v>
      </c>
      <c r="F20" s="957"/>
      <c r="G20" s="803">
        <f>IF(D20="","",VLOOKUP(B20,Data!$B$5:$L$439,11,FALSE))</f>
        <v>4658.5600000000004</v>
      </c>
      <c r="H20" s="804">
        <f t="shared" si="0"/>
        <v>4658.5600000000004</v>
      </c>
      <c r="I20" s="805" t="str">
        <f>IF(D20="","",VLOOKUP(B20,Data!$B$5:$D$439,3,FALSE))</f>
        <v>C/T</v>
      </c>
      <c r="J20" s="806" t="str">
        <f>IF(D20="","",VLOOKUP(B20,Data!$B$5:$M$439,12,FALSE))</f>
        <v>Indonesia</v>
      </c>
      <c r="K20" s="807" t="s">
        <v>1217</v>
      </c>
      <c r="L20" s="808">
        <f>IF(D20="","",VLOOKUP(B20,Data!$B$5:$E$439,4,FALSE)*D20)</f>
        <v>305</v>
      </c>
      <c r="M20" s="809">
        <f>IF(D20="","",VLOOKUP(B20,Data!$B$5:$F$439,5,FALSE)*D20)</f>
        <v>269</v>
      </c>
      <c r="N20" s="804"/>
      <c r="O20" s="810"/>
      <c r="P20" s="811"/>
      <c r="Q20" s="812"/>
      <c r="R20" s="812"/>
      <c r="S20" s="811"/>
      <c r="T20" s="811"/>
      <c r="U20" s="811"/>
      <c r="V20" s="813">
        <f>IF(D20="","",VLOOKUP(B20,Data!$B$5:$J$439,9,FALSE)*D20)</f>
        <v>1.534</v>
      </c>
      <c r="W20" s="813">
        <f>IF(D20="","",VLOOKUP(B20,Data!$B$5:$J$439,9,FALSE)*D20)</f>
        <v>1.534</v>
      </c>
      <c r="X20" s="916"/>
      <c r="Y20" s="916"/>
      <c r="Z20" s="708"/>
      <c r="AA20" s="708"/>
      <c r="AB20" s="708"/>
      <c r="AC20" s="708"/>
      <c r="AD20" s="708"/>
      <c r="AE20" s="708"/>
      <c r="AF20" s="708"/>
      <c r="AG20" s="708"/>
      <c r="AH20" s="708"/>
      <c r="AI20" s="708"/>
    </row>
    <row r="21" spans="1:35" s="917" customFormat="1" ht="20" customHeight="1">
      <c r="A21" s="984">
        <v>3</v>
      </c>
      <c r="B21" s="878" t="s">
        <v>398</v>
      </c>
      <c r="C21" s="800" t="str">
        <f>IF(D21="","",VLOOKUP(B21,Data!$B$5:$L$439,2,FALSE))</f>
        <v>VFV5580</v>
      </c>
      <c r="D21" s="875">
        <v>4</v>
      </c>
      <c r="E21" s="947" t="str">
        <f>IF(D21="","",VLOOKUP(B21,Data!$B$5:$Q$439,16,FALSE))</f>
        <v>PC</v>
      </c>
      <c r="F21" s="924" t="s">
        <v>1011</v>
      </c>
      <c r="G21" s="803">
        <f>IF(D21="","",VLOOKUP(B21,Data!$B$5:$L$439,11,FALSE))</f>
        <v>4347.66</v>
      </c>
      <c r="H21" s="804">
        <f t="shared" ref="H21:H22" si="1">IF(D21&gt;0,D21*G21,"-")</f>
        <v>17390.64</v>
      </c>
      <c r="I21" s="805" t="str">
        <f>IF(D21="","",VLOOKUP(B21,Data!$B$5:$D$439,3,FALSE))</f>
        <v>C/T</v>
      </c>
      <c r="J21" s="806" t="str">
        <f>IF(D21="","",VLOOKUP(B21,Data!$B$5:$M$439,12,FALSE))</f>
        <v>Indonesia</v>
      </c>
      <c r="K21" s="807" t="s">
        <v>1217</v>
      </c>
      <c r="L21" s="808">
        <f>IF(D21="","",VLOOKUP(B21,Data!$B$5:$E$439,4,FALSE)*D21)</f>
        <v>1272</v>
      </c>
      <c r="M21" s="809">
        <f>IF(D21="","",VLOOKUP(B21,Data!$B$5:$F$439,5,FALSE)*D21)</f>
        <v>1128</v>
      </c>
      <c r="N21" s="804"/>
      <c r="O21" s="810"/>
      <c r="P21" s="811"/>
      <c r="Q21" s="812"/>
      <c r="R21" s="812"/>
      <c r="S21" s="811"/>
      <c r="T21" s="811"/>
      <c r="U21" s="811"/>
      <c r="V21" s="813">
        <f>IF(D21="","",VLOOKUP(B21,Data!$B$5:$J$439,9,FALSE)*D21)</f>
        <v>7.2240000000000002</v>
      </c>
      <c r="W21" s="813">
        <f>IF(D21="","",VLOOKUP(B21,Data!$B$5:$J$439,9,FALSE)*D21)</f>
        <v>7.2240000000000002</v>
      </c>
      <c r="X21" s="916"/>
      <c r="Y21" s="916"/>
      <c r="Z21" s="708"/>
      <c r="AA21" s="708"/>
      <c r="AB21" s="708"/>
      <c r="AC21" s="708"/>
      <c r="AD21" s="708"/>
      <c r="AE21" s="708"/>
      <c r="AF21" s="708"/>
      <c r="AG21" s="708"/>
      <c r="AH21" s="708"/>
      <c r="AI21" s="708"/>
    </row>
    <row r="22" spans="1:35" s="917" customFormat="1" ht="20" customHeight="1">
      <c r="A22" s="984">
        <v>4</v>
      </c>
      <c r="B22" s="878" t="s">
        <v>400</v>
      </c>
      <c r="C22" s="800" t="str">
        <f>IF(D22="","",VLOOKUP(B22,Data!$B$5:$L$439,2,FALSE))</f>
        <v>VFV5590</v>
      </c>
      <c r="D22" s="875">
        <v>4</v>
      </c>
      <c r="E22" s="947" t="str">
        <f>IF(D22="","",VLOOKUP(B22,Data!$B$5:$Q$439,16,FALSE))</f>
        <v>PC</v>
      </c>
      <c r="F22" s="924"/>
      <c r="G22" s="803">
        <f>IF(D22="","",VLOOKUP(B22,Data!$B$5:$L$439,11,FALSE))</f>
        <v>4347.5600000000004</v>
      </c>
      <c r="H22" s="804">
        <f t="shared" si="1"/>
        <v>17390.240000000002</v>
      </c>
      <c r="I22" s="805" t="str">
        <f>IF(D22="","",VLOOKUP(B22,Data!$B$5:$D$439,3,FALSE))</f>
        <v>C/T</v>
      </c>
      <c r="J22" s="806" t="str">
        <f>IF(D22="","",VLOOKUP(B22,Data!$B$5:$M$439,12,FALSE))</f>
        <v>Indonesia</v>
      </c>
      <c r="K22" s="807" t="s">
        <v>1217</v>
      </c>
      <c r="L22" s="808">
        <f>IF(D22="","",VLOOKUP(B22,Data!$B$5:$E$439,4,FALSE)*D22)</f>
        <v>1272</v>
      </c>
      <c r="M22" s="809">
        <f>IF(D22="","",VLOOKUP(B22,Data!$B$5:$F$439,5,FALSE)*D22)</f>
        <v>1128</v>
      </c>
      <c r="N22" s="804"/>
      <c r="O22" s="810"/>
      <c r="P22" s="811"/>
      <c r="Q22" s="812"/>
      <c r="R22" s="812"/>
      <c r="S22" s="811"/>
      <c r="T22" s="811"/>
      <c r="U22" s="811"/>
      <c r="V22" s="813">
        <f>IF(D22="","",VLOOKUP(B22,Data!$B$5:$J$439,9,FALSE)*D22)</f>
        <v>7.2240000000000002</v>
      </c>
      <c r="W22" s="813">
        <f>IF(D22="","",VLOOKUP(B22,Data!$B$5:$J$439,9,FALSE)*D22)</f>
        <v>7.2240000000000002</v>
      </c>
      <c r="X22" s="916"/>
      <c r="Y22" s="916"/>
      <c r="Z22" s="708"/>
      <c r="AA22" s="708"/>
      <c r="AB22" s="708"/>
      <c r="AC22" s="708"/>
      <c r="AD22" s="708"/>
      <c r="AE22" s="708"/>
      <c r="AF22" s="708"/>
      <c r="AG22" s="708"/>
      <c r="AH22" s="708"/>
      <c r="AI22" s="708"/>
    </row>
    <row r="23" spans="1:35" s="917" customFormat="1" ht="20" customHeight="1">
      <c r="A23" s="920"/>
      <c r="B23" s="906" t="s">
        <v>1219</v>
      </c>
      <c r="C23" s="800" t="str">
        <f>IF(D23="","",VLOOKUP(B23,Data!$B$5:$L$439,2,FALSE))</f>
        <v/>
      </c>
      <c r="D23" s="875"/>
      <c r="E23" s="947" t="str">
        <f>IF(D23="","",VLOOKUP(B23,Data!$B$5:$Q$439,16,FALSE))</f>
        <v/>
      </c>
      <c r="F23" s="957" t="s">
        <v>1051</v>
      </c>
      <c r="G23" s="803" t="str">
        <f>IF(D23="","",VLOOKUP(B23,Data!$B$5:$L$439,11,FALSE))</f>
        <v/>
      </c>
      <c r="H23" s="804" t="str">
        <f>IF(D23&gt;0,D23*G23,"-")</f>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v>5</v>
      </c>
      <c r="B24" s="878" t="s">
        <v>358</v>
      </c>
      <c r="C24" s="800" t="str">
        <f>IF(D24="","",VLOOKUP(B24,Data!$B$5:$L$439,2,FALSE))</f>
        <v>VFV5550</v>
      </c>
      <c r="D24" s="875">
        <v>4</v>
      </c>
      <c r="E24" s="947" t="str">
        <f>IF(D24="","",VLOOKUP(B24,Data!$B$5:$Q$439,16,FALSE))</f>
        <v>PC</v>
      </c>
      <c r="F24" s="924"/>
      <c r="G24" s="803">
        <f>IF(D24="","",VLOOKUP(B24,Data!$B$5:$L$439,11,FALSE))</f>
        <v>4274.57</v>
      </c>
      <c r="H24" s="804">
        <f>IF(D24&gt;0,D24*G24,"-")</f>
        <v>17098.28</v>
      </c>
      <c r="I24" s="805" t="str">
        <f>IF(D24="","",VLOOKUP(B24,Data!$B$5:$D$439,3,FALSE))</f>
        <v>C/T</v>
      </c>
      <c r="J24" s="806" t="str">
        <f>IF(D24="","",VLOOKUP(B24,Data!$B$5:$M$439,12,FALSE))</f>
        <v>Indonesia</v>
      </c>
      <c r="K24" s="807" t="s">
        <v>1220</v>
      </c>
      <c r="L24" s="808">
        <f>IF(D24="","",VLOOKUP(B24,Data!$B$5:$E$439,4,FALSE)*D24)</f>
        <v>1220</v>
      </c>
      <c r="M24" s="809">
        <f>IF(D24="","",VLOOKUP(B24,Data!$B$5:$F$439,5,FALSE)*D24)</f>
        <v>1048</v>
      </c>
      <c r="N24" s="804"/>
      <c r="O24" s="810"/>
      <c r="P24" s="811"/>
      <c r="Q24" s="812"/>
      <c r="R24" s="812"/>
      <c r="S24" s="811"/>
      <c r="T24" s="811"/>
      <c r="U24" s="811"/>
      <c r="V24" s="813">
        <f>IF(D24="","",VLOOKUP(B24,Data!$B$5:$J$439,9,FALSE)*D24)</f>
        <v>6.1360000000000001</v>
      </c>
      <c r="W24" s="813">
        <f>IF(D24="","",VLOOKUP(B24,Data!$B$5:$J$439,9,FALSE)*D24)</f>
        <v>6.1360000000000001</v>
      </c>
      <c r="X24" s="916"/>
      <c r="Y24" s="916"/>
      <c r="Z24" s="708"/>
      <c r="AA24" s="708"/>
      <c r="AB24" s="708"/>
      <c r="AC24" s="708"/>
      <c r="AD24" s="708"/>
      <c r="AE24" s="708"/>
      <c r="AF24" s="708"/>
      <c r="AG24" s="708"/>
      <c r="AH24" s="708"/>
      <c r="AI24" s="708"/>
    </row>
    <row r="25" spans="1:35" s="917" customFormat="1" ht="20" customHeight="1">
      <c r="A25" s="984">
        <v>6</v>
      </c>
      <c r="B25" s="878" t="s">
        <v>387</v>
      </c>
      <c r="C25" s="800" t="str">
        <f>IF(D25="","",VLOOKUP(B25,Data!$B$5:$L$439,2,FALSE))</f>
        <v>VFV5560</v>
      </c>
      <c r="D25" s="875">
        <v>3</v>
      </c>
      <c r="E25" s="947" t="str">
        <f>IF(D25="","",VLOOKUP(B25,Data!$B$5:$Q$439,16,FALSE))</f>
        <v>PC</v>
      </c>
      <c r="F25" s="924"/>
      <c r="G25" s="803">
        <f>IF(D25="","",VLOOKUP(B25,Data!$B$5:$L$439,11,FALSE))</f>
        <v>4224.12</v>
      </c>
      <c r="H25" s="804">
        <f t="shared" ref="H25" si="2">IF(D25&gt;0,D25*G25,"-")</f>
        <v>12672.36</v>
      </c>
      <c r="I25" s="805" t="str">
        <f>IF(D25="","",VLOOKUP(B25,Data!$B$5:$D$439,3,FALSE))</f>
        <v>C/T</v>
      </c>
      <c r="J25" s="806" t="str">
        <f>IF(D25="","",VLOOKUP(B25,Data!$B$5:$M$439,12,FALSE))</f>
        <v>Indonesia</v>
      </c>
      <c r="K25" s="807" t="s">
        <v>1220</v>
      </c>
      <c r="L25" s="808">
        <f>IF(D25="","",VLOOKUP(B25,Data!$B$5:$E$439,4,FALSE)*D25)</f>
        <v>888</v>
      </c>
      <c r="M25" s="809">
        <f>IF(D25="","",VLOOKUP(B25,Data!$B$5:$F$439,5,FALSE)*D25)</f>
        <v>780</v>
      </c>
      <c r="N25" s="804"/>
      <c r="O25" s="810"/>
      <c r="P25" s="811"/>
      <c r="Q25" s="812"/>
      <c r="R25" s="812"/>
      <c r="S25" s="811"/>
      <c r="T25" s="811"/>
      <c r="U25" s="811"/>
      <c r="V25" s="813">
        <f>IF(D25="","",VLOOKUP(B25,Data!$B$5:$J$439,9,FALSE)*D25)</f>
        <v>4.6020000000000003</v>
      </c>
      <c r="W25" s="813">
        <f>IF(D25="","",VLOOKUP(B25,Data!$B$5:$J$439,9,FALSE)*D25)</f>
        <v>4.6020000000000003</v>
      </c>
      <c r="X25" s="916"/>
      <c r="Y25" s="916"/>
      <c r="Z25" s="708"/>
      <c r="AA25" s="708"/>
      <c r="AB25" s="708"/>
      <c r="AC25" s="708"/>
      <c r="AD25" s="708"/>
      <c r="AE25" s="708"/>
      <c r="AF25" s="708"/>
      <c r="AG25" s="708"/>
      <c r="AH25" s="708"/>
      <c r="AI25" s="708"/>
    </row>
    <row r="26" spans="1:35" s="917" customFormat="1" ht="20" customHeight="1">
      <c r="A26" s="920"/>
      <c r="B26" s="878"/>
      <c r="C26" s="800" t="str">
        <f>IF(D26="","",VLOOKUP(B26,Data!$B$5:$L$439,2,FALSE))</f>
        <v/>
      </c>
      <c r="D26" s="875"/>
      <c r="E26" s="947" t="str">
        <f>IF(D26="","",VLOOKUP(B26,Data!$B$5:$Q$439,16,FALSE))</f>
        <v/>
      </c>
      <c r="F26" s="957"/>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814" customFormat="1" ht="23" customHeight="1">
      <c r="A27" s="920"/>
      <c r="B27" s="535"/>
      <c r="C27" s="809"/>
      <c r="D27" s="875"/>
      <c r="E27" s="946" t="str">
        <f>IF(D27="","",VLOOKUP(B27,Data!$B$5:$Q$439,16,FALSE))</f>
        <v/>
      </c>
      <c r="F27" s="889"/>
      <c r="G27" s="821"/>
      <c r="H27" s="821"/>
      <c r="I27" s="821"/>
      <c r="J27" s="820"/>
      <c r="K27" s="807"/>
      <c r="L27" s="821"/>
      <c r="M27" s="821"/>
      <c r="N27" s="821"/>
      <c r="O27" s="822"/>
      <c r="P27" s="823"/>
      <c r="Q27" s="824"/>
      <c r="R27" s="823"/>
      <c r="S27" s="823"/>
      <c r="T27" s="824"/>
      <c r="U27" s="825"/>
      <c r="V27" s="824"/>
      <c r="W27" s="826"/>
      <c r="Z27" s="708"/>
      <c r="AA27" s="708"/>
      <c r="AB27" s="708"/>
      <c r="AC27" s="708"/>
      <c r="AD27" s="708"/>
      <c r="AE27" s="708"/>
      <c r="AF27" s="708"/>
      <c r="AG27" s="708"/>
      <c r="AH27" s="708"/>
      <c r="AI27" s="708"/>
    </row>
    <row r="28" spans="1:35" s="814" customFormat="1" ht="22" customHeight="1">
      <c r="A28" s="920"/>
      <c r="B28" s="1087" t="s">
        <v>1226</v>
      </c>
      <c r="C28" s="1088"/>
      <c r="D28" s="827">
        <f>SUM(D18:D26)</f>
        <v>17</v>
      </c>
      <c r="E28" s="827"/>
      <c r="F28" s="895"/>
      <c r="G28" s="896"/>
      <c r="H28" s="829">
        <f>SUM(H18:H27)</f>
        <v>74926.58</v>
      </c>
      <c r="I28" s="897"/>
      <c r="J28" s="897"/>
      <c r="K28" s="897"/>
      <c r="L28" s="829">
        <f>SUM(L18:L27)</f>
        <v>5291</v>
      </c>
      <c r="M28" s="829">
        <f>SUM(M18:M27)</f>
        <v>4646</v>
      </c>
      <c r="N28" s="896"/>
      <c r="O28" s="896"/>
      <c r="P28" s="896"/>
      <c r="Q28" s="896"/>
      <c r="R28" s="896"/>
      <c r="S28" s="896"/>
      <c r="T28" s="896"/>
      <c r="U28" s="896"/>
      <c r="V28" s="896"/>
      <c r="W28" s="830">
        <f>SUM(W18:W27)</f>
        <v>28.526</v>
      </c>
      <c r="Z28" s="708"/>
      <c r="AA28" s="708"/>
      <c r="AB28" s="708"/>
      <c r="AC28" s="708"/>
      <c r="AD28" s="708"/>
      <c r="AE28" s="708"/>
      <c r="AF28" s="708"/>
      <c r="AG28" s="708"/>
      <c r="AH28" s="708"/>
      <c r="AI28" s="708"/>
    </row>
    <row r="29" spans="1:35" ht="20" customHeight="1">
      <c r="A29" s="920"/>
      <c r="B29" s="1089"/>
      <c r="C29" s="1090"/>
      <c r="D29" s="831"/>
      <c r="E29" s="887"/>
      <c r="F29" s="754"/>
      <c r="G29" s="832" t="s">
        <v>534</v>
      </c>
      <c r="H29" s="758"/>
      <c r="I29" s="833"/>
      <c r="J29" s="833"/>
      <c r="K29" s="833"/>
      <c r="L29" s="834"/>
      <c r="M29" s="758"/>
      <c r="N29" s="756"/>
      <c r="O29" s="755"/>
      <c r="P29" s="755"/>
      <c r="Q29" s="755"/>
      <c r="R29" s="755"/>
      <c r="S29" s="755"/>
      <c r="T29" s="755"/>
      <c r="U29" s="756"/>
      <c r="V29" s="756"/>
      <c r="W29" s="760"/>
    </row>
    <row r="30" spans="1:35" ht="13">
      <c r="A30" s="721" t="s">
        <v>527</v>
      </c>
      <c r="B30" s="722"/>
      <c r="C30" s="835"/>
      <c r="D30" s="836" t="s">
        <v>82</v>
      </c>
      <c r="E30" s="836"/>
      <c r="F30" s="744"/>
      <c r="G30" s="725" t="s">
        <v>83</v>
      </c>
      <c r="H30" s="837"/>
      <c r="I30" s="772" t="s">
        <v>84</v>
      </c>
      <c r="J30" s="838"/>
      <c r="K30" s="743" t="s">
        <v>85</v>
      </c>
      <c r="L30" s="743"/>
      <c r="M30" s="1070" t="s">
        <v>86</v>
      </c>
      <c r="N30" s="1071"/>
      <c r="O30" s="1071"/>
      <c r="P30" s="1071"/>
      <c r="Q30" s="1071"/>
      <c r="R30" s="1071"/>
      <c r="S30" s="1071"/>
      <c r="T30" s="1071"/>
      <c r="U30" s="1071"/>
      <c r="V30" s="1071"/>
      <c r="W30" s="1072"/>
    </row>
    <row r="31" spans="1:35" ht="13">
      <c r="A31" s="731" t="s">
        <v>528</v>
      </c>
      <c r="C31" s="839"/>
      <c r="D31" s="709" t="s">
        <v>88</v>
      </c>
      <c r="G31" s="1073"/>
      <c r="H31" s="1074"/>
      <c r="I31" s="731" t="s">
        <v>89</v>
      </c>
      <c r="J31" s="840"/>
      <c r="K31" s="746" t="s">
        <v>90</v>
      </c>
      <c r="L31" s="746"/>
      <c r="M31" s="741"/>
      <c r="W31" s="747"/>
    </row>
    <row r="32" spans="1:35">
      <c r="A32" s="731" t="s">
        <v>529</v>
      </c>
      <c r="C32" s="732"/>
      <c r="G32" s="1073"/>
      <c r="H32" s="1074"/>
      <c r="I32" s="731"/>
      <c r="J32" s="840"/>
      <c r="K32" s="746" t="s">
        <v>94</v>
      </c>
      <c r="L32" s="746"/>
      <c r="M32" s="741"/>
      <c r="W32" s="747"/>
    </row>
    <row r="33" spans="1:23">
      <c r="A33" s="754"/>
      <c r="B33" s="755"/>
      <c r="C33" s="841"/>
      <c r="D33" s="709" t="s">
        <v>95</v>
      </c>
      <c r="G33" s="842"/>
      <c r="H33" s="843"/>
      <c r="I33" s="731" t="s">
        <v>96</v>
      </c>
      <c r="J33" s="840"/>
      <c r="K33" s="746"/>
      <c r="L33" s="746"/>
      <c r="M33" s="741"/>
      <c r="W33" s="747"/>
    </row>
    <row r="34" spans="1:23" ht="13">
      <c r="A34" s="721" t="s">
        <v>97</v>
      </c>
      <c r="B34" s="744"/>
      <c r="C34" s="723"/>
      <c r="D34" s="709" t="s">
        <v>98</v>
      </c>
      <c r="G34" s="844" t="s">
        <v>99</v>
      </c>
      <c r="H34" s="845"/>
      <c r="I34" s="731" t="s">
        <v>89</v>
      </c>
      <c r="J34" s="840"/>
      <c r="K34" s="746" t="s">
        <v>100</v>
      </c>
      <c r="L34" s="746"/>
      <c r="M34" s="741"/>
      <c r="W34" s="747"/>
    </row>
    <row r="35" spans="1:23" ht="13">
      <c r="A35" s="731" t="s">
        <v>552</v>
      </c>
      <c r="C35" s="732"/>
      <c r="D35" s="709" t="s">
        <v>101</v>
      </c>
      <c r="G35" s="846"/>
      <c r="H35" s="847"/>
      <c r="I35" s="731" t="s">
        <v>102</v>
      </c>
      <c r="J35" s="840"/>
      <c r="K35" s="746" t="s">
        <v>530</v>
      </c>
      <c r="L35" s="746"/>
      <c r="M35" s="1075" t="s">
        <v>104</v>
      </c>
      <c r="N35" s="1076"/>
      <c r="O35" s="1076"/>
      <c r="P35" s="1076"/>
      <c r="Q35" s="1076"/>
      <c r="R35" s="1076"/>
      <c r="S35" s="1076"/>
      <c r="T35" s="1076"/>
      <c r="U35" s="1076"/>
      <c r="V35" s="1076"/>
      <c r="W35" s="1077"/>
    </row>
    <row r="36" spans="1:23">
      <c r="A36" s="754"/>
      <c r="B36" s="755"/>
      <c r="C36" s="756"/>
      <c r="D36" s="848"/>
      <c r="E36" s="848"/>
      <c r="F36" s="755"/>
      <c r="G36" s="1046" t="s">
        <v>1225</v>
      </c>
      <c r="H36" s="1047"/>
      <c r="I36" s="1046" t="s">
        <v>1223</v>
      </c>
      <c r="J36" s="1047"/>
      <c r="K36" s="759" t="s">
        <v>105</v>
      </c>
      <c r="L36" s="759"/>
      <c r="M36" s="1062" t="s">
        <v>106</v>
      </c>
      <c r="N36" s="1063"/>
      <c r="O36" s="1063"/>
      <c r="P36" s="1063"/>
      <c r="Q36" s="1063"/>
      <c r="R36" s="1063"/>
      <c r="S36" s="1063"/>
      <c r="T36" s="1063"/>
      <c r="U36" s="1063"/>
      <c r="V36" s="1063"/>
      <c r="W36" s="1064"/>
    </row>
    <row r="42" spans="1:23" ht="23.25" customHeight="1">
      <c r="A42" s="849" t="s">
        <v>947</v>
      </c>
      <c r="B42" s="710"/>
      <c r="C42" s="849" t="s">
        <v>603</v>
      </c>
      <c r="D42" s="708"/>
      <c r="E42" s="708"/>
      <c r="G42" s="849" t="s">
        <v>941</v>
      </c>
      <c r="I42" s="849" t="s">
        <v>603</v>
      </c>
    </row>
    <row r="43" spans="1:23" ht="20">
      <c r="A43" s="849" t="s">
        <v>948</v>
      </c>
      <c r="B43" s="710"/>
      <c r="C43" s="849" t="s">
        <v>952</v>
      </c>
      <c r="D43" s="708"/>
      <c r="E43" s="708"/>
      <c r="G43" s="849" t="s">
        <v>942</v>
      </c>
      <c r="I43" s="849" t="s">
        <v>952</v>
      </c>
    </row>
    <row r="44" spans="1:23" ht="20">
      <c r="A44" s="849" t="s">
        <v>949</v>
      </c>
      <c r="B44" s="710"/>
      <c r="C44" s="849" t="s">
        <v>952</v>
      </c>
      <c r="D44" s="708"/>
      <c r="E44" s="708"/>
      <c r="G44" s="849" t="s">
        <v>943</v>
      </c>
      <c r="I44" s="849" t="s">
        <v>603</v>
      </c>
    </row>
    <row r="45" spans="1:23" ht="17.75" customHeight="1">
      <c r="A45" s="849" t="s">
        <v>950</v>
      </c>
      <c r="B45" s="710"/>
      <c r="C45" s="849" t="s">
        <v>603</v>
      </c>
      <c r="D45" s="708"/>
      <c r="E45" s="708"/>
      <c r="G45" s="849" t="s">
        <v>944</v>
      </c>
      <c r="I45" s="849" t="s">
        <v>603</v>
      </c>
    </row>
    <row r="46" spans="1:23" ht="17.75" customHeight="1">
      <c r="A46" s="849" t="s">
        <v>951</v>
      </c>
      <c r="B46" s="710"/>
      <c r="C46" s="849" t="s">
        <v>603</v>
      </c>
      <c r="D46" s="708"/>
      <c r="E46" s="708"/>
      <c r="G46" s="849" t="s">
        <v>946</v>
      </c>
      <c r="I46" s="849" t="s">
        <v>603</v>
      </c>
    </row>
    <row r="47" spans="1:23" ht="17.75" customHeight="1">
      <c r="G47" s="849" t="s">
        <v>945</v>
      </c>
      <c r="I47" s="849" t="s">
        <v>603</v>
      </c>
    </row>
    <row r="48" spans="1:23" ht="17.75" customHeight="1"/>
    <row r="49" spans="2:2" ht="17.75" customHeight="1"/>
    <row r="59" spans="2:2">
      <c r="B59" s="535"/>
    </row>
  </sheetData>
  <mergeCells count="10">
    <mergeCell ref="G36:H36"/>
    <mergeCell ref="I36:J36"/>
    <mergeCell ref="M36:W36"/>
    <mergeCell ref="R1:U1"/>
    <mergeCell ref="O2:R2"/>
    <mergeCell ref="B28:C29"/>
    <mergeCell ref="M30:W30"/>
    <mergeCell ref="G31:H31"/>
    <mergeCell ref="G32:H32"/>
    <mergeCell ref="M35:W35"/>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1BF05-DFA1-4EF7-807B-F218EC09A1CF}">
  <sheetPr>
    <tabColor rgb="FF00FFFF"/>
    <pageSetUpPr fitToPage="1"/>
  </sheetPr>
  <dimension ref="A1:AI58"/>
  <sheetViews>
    <sheetView topLeftCell="A10" zoomScale="80" zoomScaleNormal="80" zoomScaleSheetLayoutView="115" workbookViewId="0">
      <selection activeCell="L33" sqref="L33"/>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9"/>
      <c r="J10" s="1000"/>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c r="B18" s="906" t="s">
        <v>1219</v>
      </c>
      <c r="C18" s="800" t="str">
        <f>IF(D18="","",VLOOKUP(B18,Data!$B$5:$L$439,2,FALSE))</f>
        <v/>
      </c>
      <c r="D18" s="875"/>
      <c r="E18" s="947" t="str">
        <f>IF(D18="","",VLOOKUP(B18,Data!$B$5:$Q$439,16,FALSE))</f>
        <v/>
      </c>
      <c r="F18" s="924"/>
      <c r="G18" s="803" t="str">
        <f>IF(D18="","",VLOOKUP(B18,Data!$B$5:$L$439,11,FALSE))</f>
        <v/>
      </c>
      <c r="H18" s="804" t="str">
        <f>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387</v>
      </c>
      <c r="C19" s="800" t="str">
        <f>IF(D19="","",VLOOKUP(B19,Data!$B$5:$L$439,2,FALSE))</f>
        <v>VFV5560</v>
      </c>
      <c r="D19" s="875">
        <v>5</v>
      </c>
      <c r="E19" s="947" t="str">
        <f>IF(D19="","",VLOOKUP(B19,Data!$B$5:$Q$439,16,FALSE))</f>
        <v>PC</v>
      </c>
      <c r="F19" s="924" t="s">
        <v>999</v>
      </c>
      <c r="G19" s="803">
        <f>IF(D19="","",VLOOKUP(B19,Data!$B$5:$L$439,11,FALSE))</f>
        <v>4224.12</v>
      </c>
      <c r="H19" s="804">
        <f t="shared" ref="H19:H24" si="0">IF(D19&gt;0,D19*G19,"-")</f>
        <v>21120.6</v>
      </c>
      <c r="I19" s="805" t="str">
        <f>IF(D19="","",VLOOKUP(B19,Data!$B$5:$D$439,3,FALSE))</f>
        <v>C/T</v>
      </c>
      <c r="J19" s="806" t="str">
        <f>IF(D19="","",VLOOKUP(B19,Data!$B$5:$M$439,12,FALSE))</f>
        <v>Indonesia</v>
      </c>
      <c r="K19" s="807" t="s">
        <v>1220</v>
      </c>
      <c r="L19" s="808">
        <f>IF(D19="","",VLOOKUP(B19,Data!$B$5:$E$439,4,FALSE)*D19)</f>
        <v>1480</v>
      </c>
      <c r="M19" s="809">
        <f>IF(D19="","",VLOOKUP(B19,Data!$B$5:$F$439,5,FALSE)*D19)</f>
        <v>1300</v>
      </c>
      <c r="N19" s="804"/>
      <c r="O19" s="810"/>
      <c r="P19" s="811"/>
      <c r="Q19" s="812"/>
      <c r="R19" s="812"/>
      <c r="S19" s="811"/>
      <c r="T19" s="811"/>
      <c r="U19" s="811"/>
      <c r="V19" s="813">
        <f>IF(D19="","",VLOOKUP(B19,Data!$B$5:$J$439,9,FALSE)*D19)</f>
        <v>7.67</v>
      </c>
      <c r="W19" s="813">
        <f>IF(D19="","",VLOOKUP(B19,Data!$B$5:$J$439,9,FALSE)*D19)</f>
        <v>7.67</v>
      </c>
      <c r="X19" s="916"/>
      <c r="Y19" s="916"/>
      <c r="Z19" s="708"/>
      <c r="AA19" s="708"/>
      <c r="AB19" s="708"/>
      <c r="AC19" s="708"/>
      <c r="AD19" s="708"/>
      <c r="AE19" s="708"/>
      <c r="AF19" s="708"/>
      <c r="AG19" s="708"/>
      <c r="AH19" s="708"/>
      <c r="AI19" s="708"/>
    </row>
    <row r="20" spans="1:35" s="917" customFormat="1" ht="20" customHeight="1">
      <c r="A20" s="984">
        <v>2</v>
      </c>
      <c r="B20" s="878" t="s">
        <v>389</v>
      </c>
      <c r="C20" s="800" t="str">
        <f>IF(D20="","",VLOOKUP(B20,Data!$B$5:$L$439,2,FALSE))</f>
        <v>VFV5570</v>
      </c>
      <c r="D20" s="875">
        <v>8</v>
      </c>
      <c r="E20" s="947" t="str">
        <f>IF(D20="","",VLOOKUP(B20,Data!$B$5:$Q$439,16,FALSE))</f>
        <v>PC</v>
      </c>
      <c r="F20" s="957"/>
      <c r="G20" s="803">
        <f>IF(D20="","",VLOOKUP(B20,Data!$B$5:$L$439,11,FALSE))</f>
        <v>4224.12</v>
      </c>
      <c r="H20" s="804">
        <f t="shared" si="0"/>
        <v>33792.959999999999</v>
      </c>
      <c r="I20" s="805" t="str">
        <f>IF(D20="","",VLOOKUP(B20,Data!$B$5:$D$439,3,FALSE))</f>
        <v>C/T</v>
      </c>
      <c r="J20" s="806" t="str">
        <f>IF(D20="","",VLOOKUP(B20,Data!$B$5:$M$439,12,FALSE))</f>
        <v>Indonesia</v>
      </c>
      <c r="K20" s="807" t="s">
        <v>1220</v>
      </c>
      <c r="L20" s="808">
        <f>IF(D20="","",VLOOKUP(B20,Data!$B$5:$E$439,4,FALSE)*D20)</f>
        <v>2368</v>
      </c>
      <c r="M20" s="809">
        <f>IF(D20="","",VLOOKUP(B20,Data!$B$5:$F$439,5,FALSE)*D20)</f>
        <v>2080</v>
      </c>
      <c r="N20" s="804"/>
      <c r="O20" s="810"/>
      <c r="P20" s="811"/>
      <c r="Q20" s="812"/>
      <c r="R20" s="812"/>
      <c r="S20" s="811"/>
      <c r="T20" s="811"/>
      <c r="U20" s="811"/>
      <c r="V20" s="813">
        <f>IF(D20="","",VLOOKUP(B20,Data!$B$5:$J$439,9,FALSE)*D20)</f>
        <v>12.272</v>
      </c>
      <c r="W20" s="813">
        <f>IF(D20="","",VLOOKUP(B20,Data!$B$5:$J$439,9,FALSE)*D20)</f>
        <v>12.272</v>
      </c>
      <c r="X20" s="916"/>
      <c r="Y20" s="916"/>
      <c r="Z20" s="708"/>
      <c r="AA20" s="708"/>
      <c r="AB20" s="708"/>
      <c r="AC20" s="708"/>
      <c r="AD20" s="708"/>
      <c r="AE20" s="708"/>
      <c r="AF20" s="708"/>
      <c r="AG20" s="708"/>
      <c r="AH20" s="708"/>
      <c r="AI20" s="708"/>
    </row>
    <row r="21" spans="1:35" s="917" customFormat="1" ht="20" customHeight="1">
      <c r="A21" s="984">
        <v>3</v>
      </c>
      <c r="B21" s="878" t="s">
        <v>660</v>
      </c>
      <c r="C21" s="800" t="str">
        <f>IF(D21="","",VLOOKUP(B21,Data!$B$5:$L$439,2,FALSE))</f>
        <v>VAN1280</v>
      </c>
      <c r="D21" s="875">
        <v>10</v>
      </c>
      <c r="E21" s="947" t="str">
        <f>IF(D21="","",VLOOKUP(B21,Data!$B$5:$Q$439,16,FALSE))</f>
        <v>PC</v>
      </c>
      <c r="F21" s="924" t="s">
        <v>1011</v>
      </c>
      <c r="G21" s="803">
        <f>IF(D21="","",VLOOKUP(B21,Data!$B$5:$L$439,11,FALSE))</f>
        <v>2162.66</v>
      </c>
      <c r="H21" s="804">
        <f t="shared" ref="H21:H23" si="1">IF(D21&gt;0,D21*G21,"-")</f>
        <v>21626.6</v>
      </c>
      <c r="I21" s="805" t="str">
        <f>IF(D21="","",VLOOKUP(B21,Data!$B$5:$D$439,3,FALSE))</f>
        <v>C/T</v>
      </c>
      <c r="J21" s="806" t="str">
        <f>IF(D21="","",VLOOKUP(B21,Data!$B$5:$M$439,12,FALSE))</f>
        <v>Indonesia</v>
      </c>
      <c r="K21" s="807" t="s">
        <v>1220</v>
      </c>
      <c r="L21" s="808">
        <f>IF(D21="","",VLOOKUP(B21,Data!$B$5:$E$439,4,FALSE)*D21)</f>
        <v>2620</v>
      </c>
      <c r="M21" s="809">
        <f>IF(D21="","",VLOOKUP(B21,Data!$B$5:$F$439,5,FALSE)*D21)</f>
        <v>2370</v>
      </c>
      <c r="N21" s="804"/>
      <c r="O21" s="810"/>
      <c r="P21" s="811"/>
      <c r="Q21" s="812"/>
      <c r="R21" s="812"/>
      <c r="S21" s="811"/>
      <c r="T21" s="811"/>
      <c r="U21" s="811"/>
      <c r="V21" s="813">
        <f>IF(D21="","",VLOOKUP(B21,Data!$B$5:$J$439,9,FALSE)*D21)</f>
        <v>14.879999999999999</v>
      </c>
      <c r="W21" s="813">
        <f>IF(D21="","",VLOOKUP(B21,Data!$B$5:$J$439,9,FALSE)*D21)</f>
        <v>14.879999999999999</v>
      </c>
      <c r="X21" s="916"/>
      <c r="Y21" s="916"/>
      <c r="Z21" s="708"/>
      <c r="AA21" s="708"/>
      <c r="AB21" s="708"/>
      <c r="AC21" s="708"/>
      <c r="AD21" s="708"/>
      <c r="AE21" s="708"/>
      <c r="AF21" s="708"/>
      <c r="AG21" s="708"/>
      <c r="AH21" s="708"/>
      <c r="AI21" s="708"/>
    </row>
    <row r="22" spans="1:35" s="917" customFormat="1" ht="20" customHeight="1">
      <c r="A22" s="984"/>
      <c r="B22" s="878"/>
      <c r="C22" s="800" t="str">
        <f>IF(D22="","",VLOOKUP(B22,Data!$B$5:$L$439,2,FALSE))</f>
        <v/>
      </c>
      <c r="D22" s="875"/>
      <c r="E22" s="947" t="str">
        <f>IF(D22="","",VLOOKUP(B22,Data!$B$5:$Q$439,16,FALSE))</f>
        <v/>
      </c>
      <c r="F22" s="924"/>
      <c r="G22" s="803" t="str">
        <f>IF(D22="","",VLOOKUP(B22,Data!$B$5:$L$439,11,FALSE))</f>
        <v/>
      </c>
      <c r="H22" s="804" t="str">
        <f t="shared" si="1"/>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708"/>
      <c r="AA22" s="708"/>
      <c r="AB22" s="708"/>
      <c r="AC22" s="708"/>
      <c r="AD22" s="708"/>
      <c r="AE22" s="708"/>
      <c r="AF22" s="708"/>
      <c r="AG22" s="708"/>
      <c r="AH22" s="708"/>
      <c r="AI22" s="708"/>
    </row>
    <row r="23" spans="1:35" s="917" customFormat="1" ht="20" customHeight="1">
      <c r="A23" s="984"/>
      <c r="B23" s="878"/>
      <c r="C23" s="800" t="str">
        <f>IF(D23="","",VLOOKUP(B23,Data!$B$5:$L$439,2,FALSE))</f>
        <v/>
      </c>
      <c r="D23" s="875"/>
      <c r="E23" s="947" t="str">
        <f>IF(D23="","",VLOOKUP(B23,Data!$B$5:$Q$439,16,FALSE))</f>
        <v/>
      </c>
      <c r="F23" s="957" t="s">
        <v>1051</v>
      </c>
      <c r="G23" s="803" t="str">
        <f>IF(D23="","",VLOOKUP(B23,Data!$B$5:$L$439,11,FALSE))</f>
        <v/>
      </c>
      <c r="H23" s="804" t="str">
        <f t="shared" si="1"/>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c r="B24" s="878"/>
      <c r="C24" s="800" t="str">
        <f>IF(D24="","",VLOOKUP(B24,Data!$B$5:$L$439,2,FALSE))</f>
        <v/>
      </c>
      <c r="D24" s="875"/>
      <c r="E24" s="947" t="str">
        <f>IF(D24="","",VLOOKUP(B24,Data!$B$5:$Q$439,16,FALSE))</f>
        <v/>
      </c>
      <c r="F24" s="924"/>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20"/>
      <c r="B25" s="878"/>
      <c r="C25" s="800" t="str">
        <f>IF(D25="","",VLOOKUP(B25,Data!$B$5:$L$439,2,FALSE))</f>
        <v/>
      </c>
      <c r="D25" s="875"/>
      <c r="E25" s="947" t="str">
        <f>IF(D25="","",VLOOKUP(B25,Data!$B$5:$Q$439,16,FALSE))</f>
        <v/>
      </c>
      <c r="F25" s="957"/>
      <c r="G25" s="803" t="str">
        <f>IF(D25="","",VLOOKUP(B25,Data!$B$5:$L$439,11,FALSE))</f>
        <v/>
      </c>
      <c r="H25" s="804" t="str">
        <f t="shared" ref="H25" si="2">IF(D25&gt;0,D25*G25,"-")</f>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814" customFormat="1" ht="23" customHeight="1">
      <c r="A26" s="920"/>
      <c r="B26" s="535"/>
      <c r="C26" s="809"/>
      <c r="D26" s="875"/>
      <c r="E26" s="946" t="str">
        <f>IF(D26="","",VLOOKUP(B26,Data!$B$5:$Q$439,16,FALSE))</f>
        <v/>
      </c>
      <c r="F26" s="889"/>
      <c r="G26" s="821"/>
      <c r="H26" s="821"/>
      <c r="I26" s="821"/>
      <c r="J26" s="820"/>
      <c r="K26" s="807"/>
      <c r="L26" s="821"/>
      <c r="M26" s="821"/>
      <c r="N26" s="821"/>
      <c r="O26" s="822"/>
      <c r="P26" s="823"/>
      <c r="Q26" s="824"/>
      <c r="R26" s="823"/>
      <c r="S26" s="823"/>
      <c r="T26" s="824"/>
      <c r="U26" s="825"/>
      <c r="V26" s="824"/>
      <c r="W26" s="826"/>
      <c r="Z26" s="708"/>
      <c r="AA26" s="708"/>
      <c r="AB26" s="708"/>
      <c r="AC26" s="708"/>
      <c r="AD26" s="708"/>
      <c r="AE26" s="708"/>
      <c r="AF26" s="708"/>
      <c r="AG26" s="708"/>
      <c r="AH26" s="708"/>
      <c r="AI26" s="708"/>
    </row>
    <row r="27" spans="1:35" s="814" customFormat="1" ht="22" customHeight="1">
      <c r="A27" s="920"/>
      <c r="B27" s="1087" t="s">
        <v>1227</v>
      </c>
      <c r="C27" s="1088"/>
      <c r="D27" s="827">
        <f>SUM(D18:D25)</f>
        <v>23</v>
      </c>
      <c r="E27" s="827"/>
      <c r="F27" s="895"/>
      <c r="G27" s="896"/>
      <c r="H27" s="829">
        <f>SUM(H18:H26)</f>
        <v>76540.160000000003</v>
      </c>
      <c r="I27" s="897"/>
      <c r="J27" s="897"/>
      <c r="K27" s="897"/>
      <c r="L27" s="829">
        <f>SUM(L18:L26)</f>
        <v>6468</v>
      </c>
      <c r="M27" s="829">
        <f>SUM(M18:M26)</f>
        <v>5750</v>
      </c>
      <c r="N27" s="896"/>
      <c r="O27" s="896"/>
      <c r="P27" s="896"/>
      <c r="Q27" s="896"/>
      <c r="R27" s="896"/>
      <c r="S27" s="896"/>
      <c r="T27" s="896"/>
      <c r="U27" s="896"/>
      <c r="V27" s="896"/>
      <c r="W27" s="830">
        <f>SUM(W18:W26)</f>
        <v>34.822000000000003</v>
      </c>
      <c r="Z27" s="708"/>
      <c r="AA27" s="708"/>
      <c r="AB27" s="708"/>
      <c r="AC27" s="708"/>
      <c r="AD27" s="708"/>
      <c r="AE27" s="708"/>
      <c r="AF27" s="708"/>
      <c r="AG27" s="708"/>
      <c r="AH27" s="708"/>
      <c r="AI27" s="708"/>
    </row>
    <row r="28" spans="1:35" ht="20" customHeight="1">
      <c r="A28" s="920"/>
      <c r="B28" s="1089"/>
      <c r="C28" s="1090"/>
      <c r="D28" s="831"/>
      <c r="E28" s="887"/>
      <c r="F28" s="754"/>
      <c r="G28" s="832" t="s">
        <v>534</v>
      </c>
      <c r="H28" s="758"/>
      <c r="I28" s="833"/>
      <c r="J28" s="833"/>
      <c r="K28" s="833"/>
      <c r="L28" s="834"/>
      <c r="M28" s="758"/>
      <c r="N28" s="756"/>
      <c r="O28" s="755"/>
      <c r="P28" s="755"/>
      <c r="Q28" s="755"/>
      <c r="R28" s="755"/>
      <c r="S28" s="755"/>
      <c r="T28" s="755"/>
      <c r="U28" s="756"/>
      <c r="V28" s="756"/>
      <c r="W28" s="760"/>
    </row>
    <row r="29" spans="1:35" ht="13">
      <c r="A29" s="721" t="s">
        <v>527</v>
      </c>
      <c r="B29" s="722"/>
      <c r="C29" s="835"/>
      <c r="D29" s="836" t="s">
        <v>82</v>
      </c>
      <c r="E29" s="836"/>
      <c r="F29" s="744"/>
      <c r="G29" s="725" t="s">
        <v>83</v>
      </c>
      <c r="H29" s="837"/>
      <c r="I29" s="772" t="s">
        <v>84</v>
      </c>
      <c r="J29" s="838"/>
      <c r="K29" s="743" t="s">
        <v>85</v>
      </c>
      <c r="L29" s="743"/>
      <c r="M29" s="1070" t="s">
        <v>86</v>
      </c>
      <c r="N29" s="1071"/>
      <c r="O29" s="1071"/>
      <c r="P29" s="1071"/>
      <c r="Q29" s="1071"/>
      <c r="R29" s="1071"/>
      <c r="S29" s="1071"/>
      <c r="T29" s="1071"/>
      <c r="U29" s="1071"/>
      <c r="V29" s="1071"/>
      <c r="W29" s="1072"/>
    </row>
    <row r="30" spans="1:35" ht="13">
      <c r="A30" s="731" t="s">
        <v>528</v>
      </c>
      <c r="C30" s="839"/>
      <c r="D30" s="709" t="s">
        <v>88</v>
      </c>
      <c r="G30" s="1073"/>
      <c r="H30" s="1074"/>
      <c r="I30" s="731" t="s">
        <v>89</v>
      </c>
      <c r="J30" s="840"/>
      <c r="K30" s="746" t="s">
        <v>90</v>
      </c>
      <c r="L30" s="746"/>
      <c r="M30" s="741"/>
      <c r="W30" s="747"/>
    </row>
    <row r="31" spans="1:35">
      <c r="A31" s="731" t="s">
        <v>529</v>
      </c>
      <c r="C31" s="732"/>
      <c r="G31" s="1073"/>
      <c r="H31" s="1074"/>
      <c r="I31" s="731"/>
      <c r="J31" s="840"/>
      <c r="K31" s="746" t="s">
        <v>94</v>
      </c>
      <c r="L31" s="746"/>
      <c r="M31" s="741"/>
      <c r="W31" s="747"/>
    </row>
    <row r="32" spans="1:35">
      <c r="A32" s="754"/>
      <c r="B32" s="755"/>
      <c r="C32" s="841"/>
      <c r="D32" s="709" t="s">
        <v>95</v>
      </c>
      <c r="G32" s="842"/>
      <c r="H32" s="843"/>
      <c r="I32" s="731" t="s">
        <v>96</v>
      </c>
      <c r="J32" s="840"/>
      <c r="K32" s="746"/>
      <c r="L32" s="746"/>
      <c r="M32" s="741"/>
      <c r="W32" s="747"/>
    </row>
    <row r="33" spans="1:23" ht="13">
      <c r="A33" s="721" t="s">
        <v>97</v>
      </c>
      <c r="B33" s="744"/>
      <c r="C33" s="723"/>
      <c r="D33" s="709" t="s">
        <v>98</v>
      </c>
      <c r="G33" s="844" t="s">
        <v>99</v>
      </c>
      <c r="H33" s="845"/>
      <c r="I33" s="731" t="s">
        <v>89</v>
      </c>
      <c r="J33" s="840"/>
      <c r="K33" s="746" t="s">
        <v>100</v>
      </c>
      <c r="L33" s="746"/>
      <c r="M33" s="741"/>
      <c r="W33" s="747"/>
    </row>
    <row r="34" spans="1:23" ht="13">
      <c r="A34" s="731" t="s">
        <v>552</v>
      </c>
      <c r="C34" s="732"/>
      <c r="D34" s="709" t="s">
        <v>101</v>
      </c>
      <c r="G34" s="846"/>
      <c r="H34" s="847"/>
      <c r="I34" s="731" t="s">
        <v>102</v>
      </c>
      <c r="J34" s="840"/>
      <c r="K34" s="746" t="s">
        <v>530</v>
      </c>
      <c r="L34" s="746"/>
      <c r="M34" s="1075" t="s">
        <v>104</v>
      </c>
      <c r="N34" s="1076"/>
      <c r="O34" s="1076"/>
      <c r="P34" s="1076"/>
      <c r="Q34" s="1076"/>
      <c r="R34" s="1076"/>
      <c r="S34" s="1076"/>
      <c r="T34" s="1076"/>
      <c r="U34" s="1076"/>
      <c r="V34" s="1076"/>
      <c r="W34" s="1077"/>
    </row>
    <row r="35" spans="1:23">
      <c r="A35" s="754"/>
      <c r="B35" s="755"/>
      <c r="C35" s="756"/>
      <c r="D35" s="848"/>
      <c r="E35" s="848"/>
      <c r="F35" s="755"/>
      <c r="G35" s="1046" t="s">
        <v>1225</v>
      </c>
      <c r="H35" s="1047"/>
      <c r="I35" s="1046" t="s">
        <v>1223</v>
      </c>
      <c r="J35" s="1047"/>
      <c r="K35" s="759" t="s">
        <v>105</v>
      </c>
      <c r="L35" s="759"/>
      <c r="M35" s="1062" t="s">
        <v>106</v>
      </c>
      <c r="N35" s="1063"/>
      <c r="O35" s="1063"/>
      <c r="P35" s="1063"/>
      <c r="Q35" s="1063"/>
      <c r="R35" s="1063"/>
      <c r="S35" s="1063"/>
      <c r="T35" s="1063"/>
      <c r="U35" s="1063"/>
      <c r="V35" s="1063"/>
      <c r="W35" s="1064"/>
    </row>
    <row r="41" spans="1:23" ht="23.25" customHeight="1">
      <c r="A41" s="849" t="s">
        <v>947</v>
      </c>
      <c r="B41" s="710"/>
      <c r="C41" s="849" t="s">
        <v>603</v>
      </c>
      <c r="D41" s="708"/>
      <c r="E41" s="708"/>
      <c r="G41" s="849" t="s">
        <v>941</v>
      </c>
      <c r="I41" s="849" t="s">
        <v>603</v>
      </c>
    </row>
    <row r="42" spans="1:23" ht="20">
      <c r="A42" s="849" t="s">
        <v>948</v>
      </c>
      <c r="B42" s="710"/>
      <c r="C42" s="849" t="s">
        <v>952</v>
      </c>
      <c r="D42" s="708"/>
      <c r="E42" s="708"/>
      <c r="G42" s="849" t="s">
        <v>942</v>
      </c>
      <c r="I42" s="849" t="s">
        <v>952</v>
      </c>
    </row>
    <row r="43" spans="1:23" ht="20">
      <c r="A43" s="849" t="s">
        <v>949</v>
      </c>
      <c r="B43" s="710"/>
      <c r="C43" s="849" t="s">
        <v>952</v>
      </c>
      <c r="D43" s="708"/>
      <c r="E43" s="708"/>
      <c r="G43" s="849" t="s">
        <v>943</v>
      </c>
      <c r="I43" s="849" t="s">
        <v>603</v>
      </c>
    </row>
    <row r="44" spans="1:23" ht="17.75" customHeight="1">
      <c r="A44" s="849" t="s">
        <v>950</v>
      </c>
      <c r="B44" s="710"/>
      <c r="C44" s="849" t="s">
        <v>603</v>
      </c>
      <c r="D44" s="708"/>
      <c r="E44" s="708"/>
      <c r="G44" s="849" t="s">
        <v>944</v>
      </c>
      <c r="I44" s="849" t="s">
        <v>603</v>
      </c>
    </row>
    <row r="45" spans="1:23" ht="17.75" customHeight="1">
      <c r="A45" s="849" t="s">
        <v>951</v>
      </c>
      <c r="B45" s="710"/>
      <c r="C45" s="849" t="s">
        <v>603</v>
      </c>
      <c r="D45" s="708"/>
      <c r="E45" s="708"/>
      <c r="G45" s="849" t="s">
        <v>946</v>
      </c>
      <c r="I45" s="849" t="s">
        <v>603</v>
      </c>
    </row>
    <row r="46" spans="1:23" ht="17.75" customHeight="1">
      <c r="G46" s="849" t="s">
        <v>945</v>
      </c>
      <c r="I46" s="849" t="s">
        <v>603</v>
      </c>
    </row>
    <row r="47" spans="1:23" ht="17.75" customHeight="1"/>
    <row r="48" spans="1:23" ht="17.75" customHeight="1"/>
    <row r="58" spans="2:2">
      <c r="B58" s="535"/>
    </row>
  </sheetData>
  <mergeCells count="10">
    <mergeCell ref="G35:H35"/>
    <mergeCell ref="I35:J35"/>
    <mergeCell ref="M35:W35"/>
    <mergeCell ref="R1:U1"/>
    <mergeCell ref="O2:R2"/>
    <mergeCell ref="B27:C28"/>
    <mergeCell ref="M29:W29"/>
    <mergeCell ref="G30:H30"/>
    <mergeCell ref="G31:H31"/>
    <mergeCell ref="M34:W34"/>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8F737-D062-4550-AF97-4585D2226ADE}">
  <sheetPr>
    <tabColor rgb="FF66FF99"/>
    <pageSetUpPr fitToPage="1"/>
  </sheetPr>
  <dimension ref="A1:AI58"/>
  <sheetViews>
    <sheetView topLeftCell="A16" zoomScale="80" zoomScaleNormal="80" zoomScaleSheetLayoutView="115" workbookViewId="0">
      <selection activeCell="A22" sqref="A22"/>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999"/>
      <c r="J10" s="1000"/>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1216</v>
      </c>
      <c r="C18" s="800" t="str">
        <f>IF(D18="","",VLOOKUP(B18,Data!$B$5:$L$439,2,FALSE))</f>
        <v/>
      </c>
      <c r="D18" s="875"/>
      <c r="E18" s="947" t="str">
        <f>IF(D18="","",VLOOKUP(B18,Data!$B$5:$Q$439,16,FALSE))</f>
        <v/>
      </c>
      <c r="F18" s="924"/>
      <c r="G18" s="803" t="str">
        <f>IF(D18="","",VLOOKUP(B18,Data!$B$5:$L$439,11,FALSE))</f>
        <v/>
      </c>
      <c r="H18" s="804" t="str">
        <f t="shared" ref="H18:H25"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660</v>
      </c>
      <c r="C19" s="800" t="str">
        <f>IF(D19="","",VLOOKUP(B19,Data!$B$5:$L$439,2,FALSE))</f>
        <v>VAN1280</v>
      </c>
      <c r="D19" s="875">
        <v>2</v>
      </c>
      <c r="E19" s="947" t="str">
        <f>IF(D19="","",VLOOKUP(B19,Data!$B$5:$Q$439,16,FALSE))</f>
        <v>PC</v>
      </c>
      <c r="F19" s="924" t="s">
        <v>999</v>
      </c>
      <c r="G19" s="803">
        <f>IF(D19="","",VLOOKUP(B19,Data!$B$5:$L$439,11,FALSE))</f>
        <v>2162.66</v>
      </c>
      <c r="H19" s="804">
        <f t="shared" si="0"/>
        <v>4325.32</v>
      </c>
      <c r="I19" s="805" t="str">
        <f>IF(D19="","",VLOOKUP(B19,Data!$B$5:$D$439,3,FALSE))</f>
        <v>C/T</v>
      </c>
      <c r="J19" s="806" t="str">
        <f>IF(D19="","",VLOOKUP(B19,Data!$B$5:$M$439,12,FALSE))</f>
        <v>Indonesia</v>
      </c>
      <c r="K19" s="807" t="s">
        <v>1217</v>
      </c>
      <c r="L19" s="808">
        <f>IF(D19="","",VLOOKUP(B19,Data!$B$5:$E$439,4,FALSE)*D19)</f>
        <v>524</v>
      </c>
      <c r="M19" s="809">
        <f>IF(D19="","",VLOOKUP(B19,Data!$B$5:$F$439,5,FALSE)*D19)</f>
        <v>474</v>
      </c>
      <c r="N19" s="804"/>
      <c r="O19" s="810"/>
      <c r="P19" s="811"/>
      <c r="Q19" s="812"/>
      <c r="R19" s="812"/>
      <c r="S19" s="811"/>
      <c r="T19" s="811"/>
      <c r="U19" s="811"/>
      <c r="V19" s="813">
        <f>IF(D19="","",VLOOKUP(B19,Data!$B$5:$J$439,9,FALSE)*D19)</f>
        <v>2.976</v>
      </c>
      <c r="W19" s="813">
        <f>IF(D19="","",VLOOKUP(B19,Data!$B$5:$J$439,9,FALSE)*D19)</f>
        <v>2.976</v>
      </c>
      <c r="X19" s="916"/>
      <c r="Y19" s="916"/>
      <c r="Z19" s="708"/>
      <c r="AA19" s="708"/>
      <c r="AB19" s="708"/>
      <c r="AC19" s="708"/>
      <c r="AD19" s="708"/>
      <c r="AE19" s="708"/>
      <c r="AF19" s="708"/>
      <c r="AG19" s="708"/>
      <c r="AH19" s="708"/>
      <c r="AI19" s="708"/>
    </row>
    <row r="20" spans="1:35" s="917" customFormat="1" ht="20" customHeight="1">
      <c r="A20" s="984">
        <v>2</v>
      </c>
      <c r="B20" s="878" t="s">
        <v>240</v>
      </c>
      <c r="C20" s="800" t="str">
        <f>IF(D20="","",VLOOKUP(B20,Data!$B$5:$L$439,2,FALSE))</f>
        <v>VFV5520</v>
      </c>
      <c r="D20" s="875">
        <v>1</v>
      </c>
      <c r="E20" s="947" t="str">
        <f>IF(D20="","",VLOOKUP(B20,Data!$B$5:$Q$439,16,FALSE))</f>
        <v>PC</v>
      </c>
      <c r="F20" s="957"/>
      <c r="G20" s="803">
        <f>IF(D20="","",VLOOKUP(B20,Data!$B$5:$L$439,11,FALSE))</f>
        <v>2589.08</v>
      </c>
      <c r="H20" s="804">
        <f t="shared" si="0"/>
        <v>2589.08</v>
      </c>
      <c r="I20" s="805" t="str">
        <f>IF(D20="","",VLOOKUP(B20,Data!$B$5:$D$439,3,FALSE))</f>
        <v>C/T</v>
      </c>
      <c r="J20" s="806" t="str">
        <f>IF(D20="","",VLOOKUP(B20,Data!$B$5:$M$439,12,FALSE))</f>
        <v>Indonesia</v>
      </c>
      <c r="K20" s="807" t="s">
        <v>1217</v>
      </c>
      <c r="L20" s="808">
        <f>IF(D20="","",VLOOKUP(B20,Data!$B$5:$E$439,4,FALSE)*D20)</f>
        <v>250</v>
      </c>
      <c r="M20" s="809">
        <f>IF(D20="","",VLOOKUP(B20,Data!$B$5:$F$439,5,FALSE)*D20)</f>
        <v>237</v>
      </c>
      <c r="N20" s="804"/>
      <c r="O20" s="810"/>
      <c r="P20" s="811"/>
      <c r="Q20" s="812"/>
      <c r="R20" s="812"/>
      <c r="S20" s="811"/>
      <c r="T20" s="811"/>
      <c r="U20" s="811"/>
      <c r="V20" s="813">
        <f>IF(D20="","",VLOOKUP(B20,Data!$B$5:$J$439,9,FALSE)*D20)</f>
        <v>1.343</v>
      </c>
      <c r="W20" s="813">
        <f>IF(D20="","",VLOOKUP(B20,Data!$B$5:$J$439,9,FALSE)*D20)</f>
        <v>1.343</v>
      </c>
      <c r="X20" s="916"/>
      <c r="Y20" s="916"/>
      <c r="Z20" s="708"/>
      <c r="AA20" s="708"/>
      <c r="AB20" s="708"/>
      <c r="AC20" s="708"/>
      <c r="AD20" s="708"/>
      <c r="AE20" s="708"/>
      <c r="AF20" s="708"/>
      <c r="AG20" s="708"/>
      <c r="AH20" s="708"/>
      <c r="AI20" s="708"/>
    </row>
    <row r="21" spans="1:35" s="917" customFormat="1" ht="20" customHeight="1">
      <c r="A21" s="984">
        <v>3</v>
      </c>
      <c r="B21" s="878" t="s">
        <v>241</v>
      </c>
      <c r="C21" s="800" t="str">
        <f>IF(D21="","",VLOOKUP(B21,Data!$B$5:$L$439,2,FALSE))</f>
        <v>VFV5530</v>
      </c>
      <c r="D21" s="875">
        <v>13</v>
      </c>
      <c r="E21" s="947" t="str">
        <f>IF(D21="","",VLOOKUP(B21,Data!$B$5:$Q$439,16,FALSE))</f>
        <v>PC</v>
      </c>
      <c r="F21" s="924" t="s">
        <v>1011</v>
      </c>
      <c r="G21" s="803">
        <f>IF(D21="","",VLOOKUP(B21,Data!$B$5:$L$439,11,FALSE))</f>
        <v>2589.08</v>
      </c>
      <c r="H21" s="804">
        <f t="shared" si="0"/>
        <v>33658.04</v>
      </c>
      <c r="I21" s="805" t="str">
        <f>IF(D21="","",VLOOKUP(B21,Data!$B$5:$D$439,3,FALSE))</f>
        <v>C/T</v>
      </c>
      <c r="J21" s="806" t="str">
        <f>IF(D21="","",VLOOKUP(B21,Data!$B$5:$M$439,12,FALSE))</f>
        <v>Indonesia</v>
      </c>
      <c r="K21" s="807" t="s">
        <v>1217</v>
      </c>
      <c r="L21" s="808">
        <f>IF(D21="","",VLOOKUP(B21,Data!$B$5:$E$439,4,FALSE)*D21)</f>
        <v>3250</v>
      </c>
      <c r="M21" s="809">
        <f>IF(D21="","",VLOOKUP(B21,Data!$B$5:$F$439,5,FALSE)*D21)</f>
        <v>3081</v>
      </c>
      <c r="N21" s="804"/>
      <c r="O21" s="810"/>
      <c r="P21" s="811"/>
      <c r="Q21" s="812"/>
      <c r="R21" s="812"/>
      <c r="S21" s="811"/>
      <c r="T21" s="811"/>
      <c r="U21" s="811"/>
      <c r="V21" s="813">
        <f>IF(D21="","",VLOOKUP(B21,Data!$B$5:$J$439,9,FALSE)*D21)</f>
        <v>17.459</v>
      </c>
      <c r="W21" s="813">
        <f>IF(D21="","",VLOOKUP(B21,Data!$B$5:$J$439,9,FALSE)*D21)</f>
        <v>17.459</v>
      </c>
      <c r="X21" s="916"/>
      <c r="Y21" s="916"/>
      <c r="Z21" s="708"/>
      <c r="AA21" s="708"/>
      <c r="AB21" s="708"/>
      <c r="AC21" s="708"/>
      <c r="AD21" s="708"/>
      <c r="AE21" s="708"/>
      <c r="AF21" s="708"/>
      <c r="AG21" s="708"/>
      <c r="AH21" s="708"/>
      <c r="AI21" s="708"/>
    </row>
    <row r="22" spans="1:35" s="917" customFormat="1" ht="20" customHeight="1">
      <c r="A22" s="920"/>
      <c r="B22" s="906" t="s">
        <v>1219</v>
      </c>
      <c r="C22" s="800" t="str">
        <f>IF(D22="","",VLOOKUP(B22,Data!$B$5:$L$439,2,FALSE))</f>
        <v/>
      </c>
      <c r="D22" s="875"/>
      <c r="E22" s="947" t="str">
        <f>IF(D22="","",VLOOKUP(B22,Data!$B$5:$Q$439,16,FALSE))</f>
        <v/>
      </c>
      <c r="F22" s="924"/>
      <c r="G22" s="803" t="str">
        <f>IF(D22="","",VLOOKUP(B22,Data!$B$5:$L$439,11,FALSE))</f>
        <v/>
      </c>
      <c r="H22" s="804" t="str">
        <f>IF(D22&gt;0,D22*G22,"-")</f>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708"/>
      <c r="AA22" s="708"/>
      <c r="AB22" s="708"/>
      <c r="AC22" s="708"/>
      <c r="AD22" s="708"/>
      <c r="AE22" s="708"/>
      <c r="AF22" s="708"/>
      <c r="AG22" s="708"/>
      <c r="AH22" s="708"/>
      <c r="AI22" s="708"/>
    </row>
    <row r="23" spans="1:35" s="917" customFormat="1" ht="20" customHeight="1">
      <c r="A23" s="984">
        <v>4</v>
      </c>
      <c r="B23" s="878" t="s">
        <v>661</v>
      </c>
      <c r="C23" s="800" t="str">
        <f>IF(D23="","",VLOOKUP(B23,Data!$B$5:$L$439,2,FALSE))</f>
        <v>VAN1290</v>
      </c>
      <c r="D23" s="875">
        <v>20</v>
      </c>
      <c r="E23" s="947" t="str">
        <f>IF(D23="","",VLOOKUP(B23,Data!$B$5:$Q$439,16,FALSE))</f>
        <v>PC</v>
      </c>
      <c r="F23" s="957" t="s">
        <v>1051</v>
      </c>
      <c r="G23" s="803">
        <f>IF(D23="","",VLOOKUP(B23,Data!$B$5:$L$439,11,FALSE))</f>
        <v>2162.66</v>
      </c>
      <c r="H23" s="804">
        <f>IF(D23&gt;0,D23*G23,"-")</f>
        <v>43253.2</v>
      </c>
      <c r="I23" s="805" t="str">
        <f>IF(D23="","",VLOOKUP(B23,Data!$B$5:$D$439,3,FALSE))</f>
        <v>C/T</v>
      </c>
      <c r="J23" s="806" t="str">
        <f>IF(D23="","",VLOOKUP(B23,Data!$B$5:$M$439,12,FALSE))</f>
        <v>Indonesia</v>
      </c>
      <c r="K23" s="807" t="s">
        <v>1220</v>
      </c>
      <c r="L23" s="808">
        <f>IF(D23="","",VLOOKUP(B23,Data!$B$5:$E$439,4,FALSE)*D23)</f>
        <v>5240</v>
      </c>
      <c r="M23" s="809">
        <f>IF(D23="","",VLOOKUP(B23,Data!$B$5:$F$439,5,FALSE)*D23)</f>
        <v>4740</v>
      </c>
      <c r="N23" s="804"/>
      <c r="O23" s="810"/>
      <c r="P23" s="811"/>
      <c r="Q23" s="812"/>
      <c r="R23" s="812"/>
      <c r="S23" s="811"/>
      <c r="T23" s="811"/>
      <c r="U23" s="811"/>
      <c r="V23" s="813">
        <f>IF(D23="","",VLOOKUP(B23,Data!$B$5:$J$439,9,FALSE)*D23)</f>
        <v>29.759999999999998</v>
      </c>
      <c r="W23" s="813">
        <f>IF(D23="","",VLOOKUP(B23,Data!$B$5:$J$439,9,FALSE)*D23)</f>
        <v>29.759999999999998</v>
      </c>
      <c r="X23" s="916"/>
      <c r="Y23" s="916"/>
      <c r="Z23" s="708"/>
      <c r="AA23" s="708"/>
      <c r="AB23" s="708"/>
      <c r="AC23" s="708"/>
      <c r="AD23" s="708"/>
      <c r="AE23" s="708"/>
      <c r="AF23" s="708"/>
      <c r="AG23" s="708"/>
      <c r="AH23" s="708"/>
      <c r="AI23" s="708"/>
    </row>
    <row r="24" spans="1:35" s="917" customFormat="1" ht="20" customHeight="1">
      <c r="A24" s="984">
        <v>5</v>
      </c>
      <c r="B24" s="878" t="s">
        <v>748</v>
      </c>
      <c r="C24" s="800" t="str">
        <f>IF(D24="","",VLOOKUP(B24,Data!$B$5:$L$439,2,FALSE))</f>
        <v>VAR8150</v>
      </c>
      <c r="D24" s="875">
        <v>9</v>
      </c>
      <c r="E24" s="947" t="str">
        <f>IF(D24="","",VLOOKUP(B24,Data!$B$5:$Q$439,16,FALSE))</f>
        <v>PC</v>
      </c>
      <c r="F24" s="957"/>
      <c r="G24" s="803">
        <f>IF(D24="","",VLOOKUP(B24,Data!$B$5:$L$439,11,FALSE))</f>
        <v>2209.64</v>
      </c>
      <c r="H24" s="804">
        <f t="shared" si="0"/>
        <v>19886.759999999998</v>
      </c>
      <c r="I24" s="805" t="str">
        <f>IF(D24="","",VLOOKUP(B24,Data!$B$5:$D$439,3,FALSE))</f>
        <v>C/T</v>
      </c>
      <c r="J24" s="806" t="str">
        <f>IF(D24="","",VLOOKUP(B24,Data!$B$5:$M$439,12,FALSE))</f>
        <v>Indonesia</v>
      </c>
      <c r="K24" s="807" t="s">
        <v>1220</v>
      </c>
      <c r="L24" s="808">
        <f>IF(D24="","",VLOOKUP(B24,Data!$B$5:$E$439,4,FALSE)*D24)</f>
        <v>2142</v>
      </c>
      <c r="M24" s="809">
        <f>IF(D24="","",VLOOKUP(B24,Data!$B$5:$F$439,5,FALSE)*D24)</f>
        <v>1944</v>
      </c>
      <c r="N24" s="804"/>
      <c r="O24" s="810"/>
      <c r="P24" s="811"/>
      <c r="Q24" s="812"/>
      <c r="R24" s="812"/>
      <c r="S24" s="811"/>
      <c r="T24" s="811"/>
      <c r="U24" s="811"/>
      <c r="V24" s="813">
        <f>IF(D24="","",VLOOKUP(B24,Data!$B$5:$J$439,9,FALSE)*D24)</f>
        <v>11.826000000000001</v>
      </c>
      <c r="W24" s="813">
        <f>IF(D24="","",VLOOKUP(B24,Data!$B$5:$J$439,9,FALSE)*D24)</f>
        <v>11.826000000000001</v>
      </c>
      <c r="X24" s="916"/>
      <c r="Y24" s="916"/>
      <c r="Z24" s="708"/>
      <c r="AA24" s="708"/>
      <c r="AB24" s="708"/>
      <c r="AC24" s="708"/>
      <c r="AD24" s="708"/>
      <c r="AE24" s="708"/>
      <c r="AF24" s="708"/>
      <c r="AG24" s="708"/>
      <c r="AH24" s="708"/>
      <c r="AI24" s="708"/>
    </row>
    <row r="25" spans="1:35" s="917" customFormat="1" ht="20" customHeight="1">
      <c r="A25" s="920"/>
      <c r="B25" s="878"/>
      <c r="C25" s="800" t="str">
        <f>IF(D25="","",VLOOKUP(B25,Data!$B$5:$L$439,2,FALSE))</f>
        <v/>
      </c>
      <c r="D25" s="875"/>
      <c r="E25" s="947" t="str">
        <f>IF(D25="","",VLOOKUP(B25,Data!$B$5:$Q$439,16,FALSE))</f>
        <v/>
      </c>
      <c r="F25" s="957"/>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814" customFormat="1" ht="23" customHeight="1">
      <c r="A26" s="920"/>
      <c r="B26" s="535"/>
      <c r="C26" s="809"/>
      <c r="D26" s="875"/>
      <c r="E26" s="946" t="str">
        <f>IF(D26="","",VLOOKUP(B26,Data!$B$5:$Q$439,16,FALSE))</f>
        <v/>
      </c>
      <c r="F26" s="889"/>
      <c r="G26" s="821"/>
      <c r="H26" s="821"/>
      <c r="I26" s="821"/>
      <c r="J26" s="820"/>
      <c r="K26" s="807"/>
      <c r="L26" s="821"/>
      <c r="M26" s="821"/>
      <c r="N26" s="821"/>
      <c r="O26" s="822"/>
      <c r="P26" s="823"/>
      <c r="Q26" s="824"/>
      <c r="R26" s="823"/>
      <c r="S26" s="823"/>
      <c r="T26" s="824"/>
      <c r="U26" s="825"/>
      <c r="V26" s="824"/>
      <c r="W26" s="826"/>
      <c r="Z26" s="708"/>
      <c r="AA26" s="708"/>
      <c r="AB26" s="708"/>
      <c r="AC26" s="708"/>
      <c r="AD26" s="708"/>
      <c r="AE26" s="708"/>
      <c r="AF26" s="708"/>
      <c r="AG26" s="708"/>
      <c r="AH26" s="708"/>
      <c r="AI26" s="708"/>
    </row>
    <row r="27" spans="1:35" s="814" customFormat="1" ht="22" customHeight="1">
      <c r="A27" s="920"/>
      <c r="B27" s="1087" t="s">
        <v>1228</v>
      </c>
      <c r="C27" s="1088"/>
      <c r="D27" s="827">
        <f>SUM(D18:D25)</f>
        <v>45</v>
      </c>
      <c r="E27" s="827"/>
      <c r="F27" s="895"/>
      <c r="G27" s="896"/>
      <c r="H27" s="829">
        <f>SUM(H18:H26)</f>
        <v>103712.4</v>
      </c>
      <c r="I27" s="897"/>
      <c r="J27" s="897"/>
      <c r="K27" s="897"/>
      <c r="L27" s="829">
        <f>SUM(L18:L26)</f>
        <v>11406</v>
      </c>
      <c r="M27" s="829">
        <f>SUM(M18:M26)</f>
        <v>10476</v>
      </c>
      <c r="N27" s="896"/>
      <c r="O27" s="896"/>
      <c r="P27" s="896"/>
      <c r="Q27" s="896"/>
      <c r="R27" s="896"/>
      <c r="S27" s="896"/>
      <c r="T27" s="896"/>
      <c r="U27" s="896"/>
      <c r="V27" s="896"/>
      <c r="W27" s="830">
        <f>SUM(W18:W26)</f>
        <v>63.363999999999997</v>
      </c>
      <c r="Z27" s="708"/>
      <c r="AA27" s="708"/>
      <c r="AB27" s="708"/>
      <c r="AC27" s="708"/>
      <c r="AD27" s="708"/>
      <c r="AE27" s="708"/>
      <c r="AF27" s="708"/>
      <c r="AG27" s="708"/>
      <c r="AH27" s="708"/>
      <c r="AI27" s="708"/>
    </row>
    <row r="28" spans="1:35" ht="20" customHeight="1">
      <c r="A28" s="920"/>
      <c r="B28" s="1089"/>
      <c r="C28" s="1090"/>
      <c r="D28" s="831"/>
      <c r="E28" s="887"/>
      <c r="F28" s="754"/>
      <c r="G28" s="832" t="s">
        <v>534</v>
      </c>
      <c r="H28" s="758"/>
      <c r="I28" s="833"/>
      <c r="J28" s="833"/>
      <c r="K28" s="833"/>
      <c r="L28" s="834"/>
      <c r="M28" s="758"/>
      <c r="N28" s="756"/>
      <c r="O28" s="755"/>
      <c r="P28" s="755"/>
      <c r="Q28" s="755"/>
      <c r="R28" s="755"/>
      <c r="S28" s="755"/>
      <c r="T28" s="755"/>
      <c r="U28" s="756"/>
      <c r="V28" s="756"/>
      <c r="W28" s="760"/>
    </row>
    <row r="29" spans="1:35" ht="13">
      <c r="A29" s="721" t="s">
        <v>527</v>
      </c>
      <c r="B29" s="722"/>
      <c r="C29" s="835"/>
      <c r="D29" s="836" t="s">
        <v>82</v>
      </c>
      <c r="E29" s="836"/>
      <c r="F29" s="744"/>
      <c r="G29" s="725" t="s">
        <v>83</v>
      </c>
      <c r="H29" s="837"/>
      <c r="I29" s="772" t="s">
        <v>84</v>
      </c>
      <c r="J29" s="838"/>
      <c r="K29" s="743" t="s">
        <v>85</v>
      </c>
      <c r="L29" s="743"/>
      <c r="M29" s="1070" t="s">
        <v>86</v>
      </c>
      <c r="N29" s="1071"/>
      <c r="O29" s="1071"/>
      <c r="P29" s="1071"/>
      <c r="Q29" s="1071"/>
      <c r="R29" s="1071"/>
      <c r="S29" s="1071"/>
      <c r="T29" s="1071"/>
      <c r="U29" s="1071"/>
      <c r="V29" s="1071"/>
      <c r="W29" s="1072"/>
    </row>
    <row r="30" spans="1:35" ht="13">
      <c r="A30" s="731" t="s">
        <v>528</v>
      </c>
      <c r="C30" s="839"/>
      <c r="D30" s="709" t="s">
        <v>88</v>
      </c>
      <c r="G30" s="1073"/>
      <c r="H30" s="1074"/>
      <c r="I30" s="731" t="s">
        <v>89</v>
      </c>
      <c r="J30" s="840"/>
      <c r="K30" s="746" t="s">
        <v>90</v>
      </c>
      <c r="L30" s="746"/>
      <c r="M30" s="741"/>
      <c r="W30" s="747"/>
    </row>
    <row r="31" spans="1:35">
      <c r="A31" s="731" t="s">
        <v>529</v>
      </c>
      <c r="C31" s="732"/>
      <c r="G31" s="1073"/>
      <c r="H31" s="1074"/>
      <c r="I31" s="731"/>
      <c r="J31" s="840"/>
      <c r="K31" s="746" t="s">
        <v>94</v>
      </c>
      <c r="L31" s="746"/>
      <c r="M31" s="741"/>
      <c r="W31" s="747"/>
    </row>
    <row r="32" spans="1:35">
      <c r="A32" s="754"/>
      <c r="B32" s="755"/>
      <c r="C32" s="841"/>
      <c r="D32" s="709" t="s">
        <v>95</v>
      </c>
      <c r="G32" s="842"/>
      <c r="H32" s="843"/>
      <c r="I32" s="731" t="s">
        <v>96</v>
      </c>
      <c r="J32" s="840"/>
      <c r="K32" s="746"/>
      <c r="L32" s="746"/>
      <c r="M32" s="741"/>
      <c r="W32" s="747"/>
    </row>
    <row r="33" spans="1:23" ht="13">
      <c r="A33" s="721" t="s">
        <v>97</v>
      </c>
      <c r="B33" s="744"/>
      <c r="C33" s="723"/>
      <c r="D33" s="709" t="s">
        <v>98</v>
      </c>
      <c r="G33" s="844" t="s">
        <v>99</v>
      </c>
      <c r="H33" s="845"/>
      <c r="I33" s="731" t="s">
        <v>89</v>
      </c>
      <c r="J33" s="840"/>
      <c r="K33" s="746" t="s">
        <v>100</v>
      </c>
      <c r="L33" s="746"/>
      <c r="M33" s="741"/>
      <c r="W33" s="747"/>
    </row>
    <row r="34" spans="1:23" ht="13">
      <c r="A34" s="731" t="s">
        <v>552</v>
      </c>
      <c r="C34" s="732"/>
      <c r="D34" s="709" t="s">
        <v>101</v>
      </c>
      <c r="G34" s="846"/>
      <c r="H34" s="847"/>
      <c r="I34" s="731" t="s">
        <v>102</v>
      </c>
      <c r="J34" s="840"/>
      <c r="K34" s="746" t="s">
        <v>530</v>
      </c>
      <c r="L34" s="746"/>
      <c r="M34" s="1075" t="s">
        <v>104</v>
      </c>
      <c r="N34" s="1076"/>
      <c r="O34" s="1076"/>
      <c r="P34" s="1076"/>
      <c r="Q34" s="1076"/>
      <c r="R34" s="1076"/>
      <c r="S34" s="1076"/>
      <c r="T34" s="1076"/>
      <c r="U34" s="1076"/>
      <c r="V34" s="1076"/>
      <c r="W34" s="1077"/>
    </row>
    <row r="35" spans="1:23">
      <c r="A35" s="754"/>
      <c r="B35" s="755"/>
      <c r="C35" s="756"/>
      <c r="D35" s="848"/>
      <c r="E35" s="848"/>
      <c r="F35" s="755"/>
      <c r="G35" s="1046" t="s">
        <v>1225</v>
      </c>
      <c r="H35" s="1047"/>
      <c r="I35" s="1046" t="s">
        <v>1223</v>
      </c>
      <c r="J35" s="1047"/>
      <c r="K35" s="759" t="s">
        <v>105</v>
      </c>
      <c r="L35" s="759"/>
      <c r="M35" s="1062" t="s">
        <v>106</v>
      </c>
      <c r="N35" s="1063"/>
      <c r="O35" s="1063"/>
      <c r="P35" s="1063"/>
      <c r="Q35" s="1063"/>
      <c r="R35" s="1063"/>
      <c r="S35" s="1063"/>
      <c r="T35" s="1063"/>
      <c r="U35" s="1063"/>
      <c r="V35" s="1063"/>
      <c r="W35" s="1064"/>
    </row>
    <row r="41" spans="1:23" ht="23.25" customHeight="1">
      <c r="A41" s="849" t="s">
        <v>947</v>
      </c>
      <c r="B41" s="710"/>
      <c r="C41" s="849" t="s">
        <v>603</v>
      </c>
      <c r="D41" s="708"/>
      <c r="E41" s="708"/>
      <c r="G41" s="849" t="s">
        <v>941</v>
      </c>
      <c r="I41" s="849" t="s">
        <v>603</v>
      </c>
    </row>
    <row r="42" spans="1:23" ht="20">
      <c r="A42" s="849" t="s">
        <v>948</v>
      </c>
      <c r="B42" s="710"/>
      <c r="C42" s="849" t="s">
        <v>952</v>
      </c>
      <c r="D42" s="708"/>
      <c r="E42" s="708"/>
      <c r="G42" s="849" t="s">
        <v>942</v>
      </c>
      <c r="I42" s="849" t="s">
        <v>952</v>
      </c>
    </row>
    <row r="43" spans="1:23" ht="20">
      <c r="A43" s="849" t="s">
        <v>949</v>
      </c>
      <c r="B43" s="710"/>
      <c r="C43" s="849" t="s">
        <v>952</v>
      </c>
      <c r="D43" s="708"/>
      <c r="E43" s="708"/>
      <c r="G43" s="849" t="s">
        <v>943</v>
      </c>
      <c r="I43" s="849" t="s">
        <v>603</v>
      </c>
    </row>
    <row r="44" spans="1:23" ht="17.75" customHeight="1">
      <c r="A44" s="849" t="s">
        <v>950</v>
      </c>
      <c r="B44" s="710"/>
      <c r="C44" s="849" t="s">
        <v>603</v>
      </c>
      <c r="D44" s="708"/>
      <c r="E44" s="708"/>
      <c r="G44" s="849" t="s">
        <v>944</v>
      </c>
      <c r="I44" s="849" t="s">
        <v>603</v>
      </c>
    </row>
    <row r="45" spans="1:23" ht="17.75" customHeight="1">
      <c r="A45" s="849" t="s">
        <v>951</v>
      </c>
      <c r="B45" s="710"/>
      <c r="C45" s="849" t="s">
        <v>603</v>
      </c>
      <c r="D45" s="708"/>
      <c r="E45" s="708"/>
      <c r="G45" s="849" t="s">
        <v>946</v>
      </c>
      <c r="I45" s="849" t="s">
        <v>603</v>
      </c>
    </row>
    <row r="46" spans="1:23" ht="17.75" customHeight="1">
      <c r="G46" s="849" t="s">
        <v>945</v>
      </c>
      <c r="I46" s="849" t="s">
        <v>603</v>
      </c>
    </row>
    <row r="47" spans="1:23" ht="17.75" customHeight="1"/>
    <row r="48" spans="1:23" ht="17.75" customHeight="1"/>
    <row r="58" spans="2:2">
      <c r="B58" s="535"/>
    </row>
  </sheetData>
  <mergeCells count="10">
    <mergeCell ref="G35:H35"/>
    <mergeCell ref="I35:J35"/>
    <mergeCell ref="M35:W35"/>
    <mergeCell ref="R1:U1"/>
    <mergeCell ref="O2:R2"/>
    <mergeCell ref="B27:C28"/>
    <mergeCell ref="M29:W29"/>
    <mergeCell ref="G30:H30"/>
    <mergeCell ref="G31:H31"/>
    <mergeCell ref="M34:W34"/>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BFBCF-80A3-47D5-AD37-D62E0D76DC1E}">
  <sheetPr>
    <pageSetUpPr fitToPage="1"/>
  </sheetPr>
  <dimension ref="A1:AI63"/>
  <sheetViews>
    <sheetView topLeftCell="A22" zoomScale="80" zoomScaleNormal="80" zoomScaleSheetLayoutView="115" workbookViewId="0">
      <selection activeCell="J30" sqref="J30"/>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1001"/>
      <c r="J10" s="1002"/>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1216</v>
      </c>
      <c r="C18" s="800" t="str">
        <f>IF(D18="","",VLOOKUP(B18,Data!$B$5:$L$439,2,FALSE))</f>
        <v/>
      </c>
      <c r="D18" s="875"/>
      <c r="E18" s="947" t="str">
        <f>IF(D18="","",VLOOKUP(B18,Data!$B$5:$Q$439,16,FALSE))</f>
        <v/>
      </c>
      <c r="F18" s="924"/>
      <c r="G18" s="803" t="str">
        <f>IF(D18="","",VLOOKUP(B18,Data!$B$5:$L$439,11,FALSE))</f>
        <v/>
      </c>
      <c r="H18" s="804" t="str">
        <f t="shared" ref="H18:H30"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1191</v>
      </c>
      <c r="C19" s="800" t="str">
        <f>IF(D19="","",VLOOKUP(B19,Data!$B$5:$L$439,2,FALSE))</f>
        <v>WQ78310</v>
      </c>
      <c r="D19" s="875">
        <v>1</v>
      </c>
      <c r="E19" s="947" t="str">
        <f>IF(D19="","",VLOOKUP(B19,Data!$B$5:$Q$439,16,FALSE))</f>
        <v>SETS</v>
      </c>
      <c r="F19" s="924" t="s">
        <v>999</v>
      </c>
      <c r="G19" s="803">
        <f>IF(D19="","",VLOOKUP(B19,Data!$B$5:$L$439,11,FALSE))</f>
        <v>6409.6</v>
      </c>
      <c r="H19" s="804">
        <f t="shared" si="0"/>
        <v>6409.6</v>
      </c>
      <c r="I19" s="805" t="str">
        <f>IF(D19="","",VLOOKUP(B19,Data!$B$5:$D$439,3,FALSE))</f>
        <v>C/T</v>
      </c>
      <c r="J19" s="806" t="str">
        <f>IF(D19="","",VLOOKUP(B19,Data!$B$5:$M$439,12,FALSE))</f>
        <v>Indonesia</v>
      </c>
      <c r="K19" s="807" t="s">
        <v>1217</v>
      </c>
      <c r="L19" s="808">
        <f>IF(D19="","",VLOOKUP(B19,Data!$B$5:$E$439,4,FALSE)*D19)</f>
        <v>317</v>
      </c>
      <c r="M19" s="809">
        <f>IF(D19="","",VLOOKUP(B19,Data!$B$5:$F$439,5,FALSE)*D19)</f>
        <v>279</v>
      </c>
      <c r="N19" s="804"/>
      <c r="O19" s="810"/>
      <c r="P19" s="811"/>
      <c r="Q19" s="812"/>
      <c r="R19" s="812"/>
      <c r="S19" s="811"/>
      <c r="T19" s="811"/>
      <c r="U19" s="811"/>
      <c r="V19" s="813">
        <f>IF(D19="","",VLOOKUP(B19,Data!$B$5:$J$439,9,FALSE)*D19)</f>
        <v>1.806</v>
      </c>
      <c r="W19" s="813">
        <f>IF(D19="","",VLOOKUP(B19,Data!$B$5:$J$439,9,FALSE)*D19)</f>
        <v>1.806</v>
      </c>
      <c r="X19" s="916"/>
      <c r="Y19" s="916"/>
      <c r="Z19" s="708"/>
      <c r="AA19" s="708"/>
      <c r="AB19" s="708"/>
      <c r="AC19" s="708"/>
      <c r="AD19" s="708"/>
      <c r="AE19" s="708"/>
      <c r="AF19" s="708"/>
      <c r="AG19" s="708"/>
      <c r="AH19" s="708"/>
      <c r="AI19" s="708"/>
    </row>
    <row r="20" spans="1:35" s="917" customFormat="1" ht="20" customHeight="1">
      <c r="A20" s="984">
        <v>2</v>
      </c>
      <c r="B20" s="878" t="s">
        <v>232</v>
      </c>
      <c r="C20" s="800" t="str">
        <f>IF(D20="","",VLOOKUP(B20,Data!$B$5:$L$439,2,FALSE))</f>
        <v>VFV5630</v>
      </c>
      <c r="D20" s="875">
        <v>1</v>
      </c>
      <c r="E20" s="947" t="str">
        <f>IF(D20="","",VLOOKUP(B20,Data!$B$5:$Q$439,16,FALSE))</f>
        <v>PC</v>
      </c>
      <c r="F20" s="957"/>
      <c r="G20" s="803">
        <f>IF(D20="","",VLOOKUP(B20,Data!$B$5:$L$439,11,FALSE))</f>
        <v>5664.17</v>
      </c>
      <c r="H20" s="804">
        <f t="shared" si="0"/>
        <v>5664.17</v>
      </c>
      <c r="I20" s="805" t="str">
        <f>IF(D20="","",VLOOKUP(B20,Data!$B$5:$D$439,3,FALSE))</f>
        <v>C/T</v>
      </c>
      <c r="J20" s="806" t="str">
        <f>IF(D20="","",VLOOKUP(B20,Data!$B$5:$M$439,12,FALSE))</f>
        <v>Indonesia</v>
      </c>
      <c r="K20" s="807" t="s">
        <v>1217</v>
      </c>
      <c r="L20" s="808">
        <f>IF(D20="","",VLOOKUP(B20,Data!$B$5:$E$439,4,FALSE)*D20)</f>
        <v>334</v>
      </c>
      <c r="M20" s="809">
        <f>IF(D20="","",VLOOKUP(B20,Data!$B$5:$F$439,5,FALSE)*D20)</f>
        <v>293</v>
      </c>
      <c r="N20" s="804"/>
      <c r="O20" s="810"/>
      <c r="P20" s="811"/>
      <c r="Q20" s="812"/>
      <c r="R20" s="812"/>
      <c r="S20" s="811"/>
      <c r="T20" s="811"/>
      <c r="U20" s="811"/>
      <c r="V20" s="813">
        <f>IF(D20="","",VLOOKUP(B20,Data!$B$5:$J$439,9,FALSE)*D20)</f>
        <v>1.806</v>
      </c>
      <c r="W20" s="813">
        <f>IF(D20="","",VLOOKUP(B20,Data!$B$5:$J$439,9,FALSE)*D20)</f>
        <v>1.806</v>
      </c>
      <c r="X20" s="916"/>
      <c r="Y20" s="916"/>
      <c r="Z20" s="708"/>
      <c r="AA20" s="708"/>
      <c r="AB20" s="708"/>
      <c r="AC20" s="708"/>
      <c r="AD20" s="708"/>
      <c r="AE20" s="708"/>
      <c r="AF20" s="708"/>
      <c r="AG20" s="708"/>
      <c r="AH20" s="708"/>
      <c r="AI20" s="708"/>
    </row>
    <row r="21" spans="1:35" s="917" customFormat="1" ht="20" customHeight="1">
      <c r="A21" s="984">
        <v>3</v>
      </c>
      <c r="B21" s="878" t="s">
        <v>1140</v>
      </c>
      <c r="C21" s="800" t="str">
        <f>IF(D21="","",VLOOKUP(B21,Data!$B$5:$L$439,2,FALSE))</f>
        <v>ZJ54450</v>
      </c>
      <c r="D21" s="875">
        <v>2</v>
      </c>
      <c r="E21" s="947" t="str">
        <f>IF(D21="","",VLOOKUP(B21,Data!$B$5:$Q$439,16,FALSE))</f>
        <v>SETS</v>
      </c>
      <c r="F21" s="924" t="s">
        <v>1011</v>
      </c>
      <c r="G21" s="803">
        <f>IF(D21="","",VLOOKUP(B21,Data!$B$5:$L$439,11,FALSE))</f>
        <v>4586.8100000000004</v>
      </c>
      <c r="H21" s="804">
        <f t="shared" si="0"/>
        <v>9173.6200000000008</v>
      </c>
      <c r="I21" s="805" t="str">
        <f>IF(D21="","",VLOOKUP(B21,Data!$B$5:$D$439,3,FALSE))</f>
        <v>C/T</v>
      </c>
      <c r="J21" s="806" t="str">
        <f>IF(D21="","",VLOOKUP(B21,Data!$B$5:$M$439,12,FALSE))</f>
        <v>Indonesia</v>
      </c>
      <c r="K21" s="807" t="s">
        <v>1217</v>
      </c>
      <c r="L21" s="808">
        <f>IF(D21="","",VLOOKUP(B21,Data!$B$5:$E$439,4,FALSE)*D21)</f>
        <v>610</v>
      </c>
      <c r="M21" s="809">
        <f>IF(D21="","",VLOOKUP(B21,Data!$B$5:$F$439,5,FALSE)*D21)</f>
        <v>538</v>
      </c>
      <c r="N21" s="804"/>
      <c r="O21" s="810"/>
      <c r="P21" s="811"/>
      <c r="Q21" s="812"/>
      <c r="R21" s="812"/>
      <c r="S21" s="811"/>
      <c r="T21" s="811"/>
      <c r="U21" s="811"/>
      <c r="V21" s="813">
        <f>IF(D21="","",VLOOKUP(B21,Data!$B$5:$J$439,9,FALSE)*D21)</f>
        <v>3.0680000000000001</v>
      </c>
      <c r="W21" s="813">
        <f>IF(D21="","",VLOOKUP(B21,Data!$B$5:$J$439,9,FALSE)*D21)</f>
        <v>3.0680000000000001</v>
      </c>
      <c r="X21" s="916"/>
      <c r="Y21" s="916"/>
      <c r="Z21" s="708"/>
      <c r="AA21" s="708"/>
      <c r="AB21" s="708"/>
      <c r="AC21" s="708"/>
      <c r="AD21" s="708"/>
      <c r="AE21" s="708"/>
      <c r="AF21" s="708"/>
      <c r="AG21" s="708"/>
      <c r="AH21" s="708"/>
      <c r="AI21" s="708"/>
    </row>
    <row r="22" spans="1:35" s="917" customFormat="1" ht="20" customHeight="1">
      <c r="A22" s="920"/>
      <c r="B22" s="906" t="s">
        <v>1219</v>
      </c>
      <c r="C22" s="800" t="str">
        <f>IF(D22="","",VLOOKUP(B22,Data!$B$5:$L$439,2,FALSE))</f>
        <v/>
      </c>
      <c r="D22" s="875"/>
      <c r="E22" s="947" t="str">
        <f>IF(D22="","",VLOOKUP(B22,Data!$B$5:$Q$439,16,FALSE))</f>
        <v/>
      </c>
      <c r="F22" s="924"/>
      <c r="G22" s="803" t="str">
        <f>IF(D22="","",VLOOKUP(B22,Data!$B$5:$L$439,11,FALSE))</f>
        <v/>
      </c>
      <c r="H22" s="804" t="str">
        <f>IF(D22&gt;0,D22*G22,"-")</f>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708"/>
      <c r="AA22" s="708"/>
      <c r="AB22" s="708"/>
      <c r="AC22" s="708"/>
      <c r="AD22" s="708"/>
      <c r="AE22" s="708"/>
      <c r="AF22" s="708"/>
      <c r="AG22" s="708"/>
      <c r="AH22" s="708"/>
      <c r="AI22" s="708"/>
    </row>
    <row r="23" spans="1:35" s="917" customFormat="1" ht="20" customHeight="1">
      <c r="A23" s="984">
        <v>4</v>
      </c>
      <c r="B23" s="878" t="s">
        <v>660</v>
      </c>
      <c r="C23" s="800" t="str">
        <f>IF(D23="","",VLOOKUP(B23,Data!$B$5:$L$439,2,FALSE))</f>
        <v>VAN1280</v>
      </c>
      <c r="D23" s="875">
        <v>10</v>
      </c>
      <c r="E23" s="947" t="str">
        <f>IF(D23="","",VLOOKUP(B23,Data!$B$5:$Q$439,16,FALSE))</f>
        <v>PC</v>
      </c>
      <c r="F23" s="957" t="s">
        <v>1057</v>
      </c>
      <c r="G23" s="803">
        <f>IF(D23="","",VLOOKUP(B23,Data!$B$5:$L$439,11,FALSE))</f>
        <v>2162.66</v>
      </c>
      <c r="H23" s="804">
        <f t="shared" ref="H23:H29" si="1">IF(D23&gt;0,D23*G23,"-")</f>
        <v>21626.6</v>
      </c>
      <c r="I23" s="805" t="str">
        <f>IF(D23="","",VLOOKUP(B23,Data!$B$5:$D$439,3,FALSE))</f>
        <v>C/T</v>
      </c>
      <c r="J23" s="806" t="str">
        <f>IF(D23="","",VLOOKUP(B23,Data!$B$5:$M$439,12,FALSE))</f>
        <v>Indonesia</v>
      </c>
      <c r="K23" s="807" t="s">
        <v>1220</v>
      </c>
      <c r="L23" s="808">
        <f>IF(D23="","",VLOOKUP(B23,Data!$B$5:$E$439,4,FALSE)*D23)</f>
        <v>2620</v>
      </c>
      <c r="M23" s="809">
        <f>IF(D23="","",VLOOKUP(B23,Data!$B$5:$F$439,5,FALSE)*D23)</f>
        <v>2370</v>
      </c>
      <c r="N23" s="804"/>
      <c r="O23" s="810"/>
      <c r="P23" s="811"/>
      <c r="Q23" s="812"/>
      <c r="R23" s="812"/>
      <c r="S23" s="811"/>
      <c r="T23" s="811"/>
      <c r="U23" s="811"/>
      <c r="V23" s="813">
        <f>IF(D23="","",VLOOKUP(B23,Data!$B$5:$J$439,9,FALSE)*D23)</f>
        <v>14.879999999999999</v>
      </c>
      <c r="W23" s="813">
        <f>IF(D23="","",VLOOKUP(B23,Data!$B$5:$J$439,9,FALSE)*D23)</f>
        <v>14.879999999999999</v>
      </c>
      <c r="X23" s="916"/>
      <c r="Y23" s="916"/>
      <c r="Z23" s="708"/>
      <c r="AA23" s="708"/>
      <c r="AB23" s="708"/>
      <c r="AC23" s="708"/>
      <c r="AD23" s="708"/>
      <c r="AE23" s="708"/>
      <c r="AF23" s="708"/>
      <c r="AG23" s="708"/>
      <c r="AH23" s="708"/>
      <c r="AI23" s="708"/>
    </row>
    <row r="24" spans="1:35" s="917" customFormat="1" ht="20" customHeight="1">
      <c r="A24" s="984">
        <v>5</v>
      </c>
      <c r="B24" s="878" t="s">
        <v>748</v>
      </c>
      <c r="C24" s="800" t="str">
        <f>IF(D24="","",VLOOKUP(B24,Data!$B$5:$L$439,2,FALSE))</f>
        <v>VAR8150</v>
      </c>
      <c r="D24" s="875">
        <v>1</v>
      </c>
      <c r="E24" s="947" t="str">
        <f>IF(D24="","",VLOOKUP(B24,Data!$B$5:$Q$439,16,FALSE))</f>
        <v>PC</v>
      </c>
      <c r="F24" s="957"/>
      <c r="G24" s="803">
        <f>IF(D24="","",VLOOKUP(B24,Data!$B$5:$L$439,11,FALSE))</f>
        <v>2209.64</v>
      </c>
      <c r="H24" s="804">
        <f t="shared" si="1"/>
        <v>2209.64</v>
      </c>
      <c r="I24" s="805" t="str">
        <f>IF(D24="","",VLOOKUP(B24,Data!$B$5:$D$439,3,FALSE))</f>
        <v>C/T</v>
      </c>
      <c r="J24" s="806" t="str">
        <f>IF(D24="","",VLOOKUP(B24,Data!$B$5:$M$439,12,FALSE))</f>
        <v>Indonesia</v>
      </c>
      <c r="K24" s="807" t="s">
        <v>1220</v>
      </c>
      <c r="L24" s="808">
        <f>IF(D24="","",VLOOKUP(B24,Data!$B$5:$E$439,4,FALSE)*D24)</f>
        <v>238</v>
      </c>
      <c r="M24" s="809">
        <f>IF(D24="","",VLOOKUP(B24,Data!$B$5:$F$439,5,FALSE)*D24)</f>
        <v>216</v>
      </c>
      <c r="N24" s="804"/>
      <c r="O24" s="810"/>
      <c r="P24" s="811"/>
      <c r="Q24" s="812"/>
      <c r="R24" s="812"/>
      <c r="S24" s="811"/>
      <c r="T24" s="811"/>
      <c r="U24" s="811"/>
      <c r="V24" s="813">
        <f>IF(D24="","",VLOOKUP(B24,Data!$B$5:$J$439,9,FALSE)*D24)</f>
        <v>1.3140000000000001</v>
      </c>
      <c r="W24" s="813">
        <f>IF(D24="","",VLOOKUP(B24,Data!$B$5:$J$439,9,FALSE)*D24)</f>
        <v>1.3140000000000001</v>
      </c>
      <c r="X24" s="916"/>
      <c r="Y24" s="916"/>
      <c r="Z24" s="708"/>
      <c r="AA24" s="708"/>
      <c r="AB24" s="708"/>
      <c r="AC24" s="708"/>
      <c r="AD24" s="708"/>
      <c r="AE24" s="708"/>
      <c r="AF24" s="708"/>
      <c r="AG24" s="708"/>
      <c r="AH24" s="708"/>
      <c r="AI24" s="708"/>
    </row>
    <row r="25" spans="1:35" s="917" customFormat="1" ht="20" customHeight="1">
      <c r="A25" s="984">
        <v>6</v>
      </c>
      <c r="B25" s="878" t="s">
        <v>240</v>
      </c>
      <c r="C25" s="800" t="str">
        <f>IF(D25="","",VLOOKUP(B25,Data!$B$5:$L$439,2,FALSE))</f>
        <v>VFV5520</v>
      </c>
      <c r="D25" s="875">
        <v>1</v>
      </c>
      <c r="E25" s="947" t="str">
        <f>IF(D25="","",VLOOKUP(B25,Data!$B$5:$Q$439,16,FALSE))</f>
        <v>PC</v>
      </c>
      <c r="F25" s="957"/>
      <c r="G25" s="803">
        <f>IF(D25="","",VLOOKUP(B25,Data!$B$5:$L$439,11,FALSE))</f>
        <v>2589.08</v>
      </c>
      <c r="H25" s="804">
        <f t="shared" si="1"/>
        <v>2589.08</v>
      </c>
      <c r="I25" s="805" t="str">
        <f>IF(D25="","",VLOOKUP(B25,Data!$B$5:$D$439,3,FALSE))</f>
        <v>C/T</v>
      </c>
      <c r="J25" s="806" t="str">
        <f>IF(D25="","",VLOOKUP(B25,Data!$B$5:$M$439,12,FALSE))</f>
        <v>Indonesia</v>
      </c>
      <c r="K25" s="807" t="s">
        <v>1220</v>
      </c>
      <c r="L25" s="808">
        <f>IF(D25="","",VLOOKUP(B25,Data!$B$5:$E$439,4,FALSE)*D25)</f>
        <v>250</v>
      </c>
      <c r="M25" s="809">
        <f>IF(D25="","",VLOOKUP(B25,Data!$B$5:$F$439,5,FALSE)*D25)</f>
        <v>237</v>
      </c>
      <c r="N25" s="804"/>
      <c r="O25" s="810"/>
      <c r="P25" s="811"/>
      <c r="Q25" s="812"/>
      <c r="R25" s="812"/>
      <c r="S25" s="811"/>
      <c r="T25" s="811"/>
      <c r="U25" s="811"/>
      <c r="V25" s="813">
        <f>IF(D25="","",VLOOKUP(B25,Data!$B$5:$J$439,9,FALSE)*D25)</f>
        <v>1.343</v>
      </c>
      <c r="W25" s="813">
        <f>IF(D25="","",VLOOKUP(B25,Data!$B$5:$J$439,9,FALSE)*D25)</f>
        <v>1.343</v>
      </c>
      <c r="X25" s="916"/>
      <c r="Y25" s="916"/>
      <c r="Z25" s="708"/>
      <c r="AA25" s="708"/>
      <c r="AB25" s="708"/>
      <c r="AC25" s="708"/>
      <c r="AD25" s="708"/>
      <c r="AE25" s="708"/>
      <c r="AF25" s="708"/>
      <c r="AG25" s="708"/>
      <c r="AH25" s="708"/>
      <c r="AI25" s="708"/>
    </row>
    <row r="26" spans="1:35" s="917" customFormat="1" ht="20" customHeight="1">
      <c r="A26" s="984">
        <v>7</v>
      </c>
      <c r="B26" s="878" t="s">
        <v>241</v>
      </c>
      <c r="C26" s="800" t="str">
        <f>IF(D26="","",VLOOKUP(B26,Data!$B$5:$L$439,2,FALSE))</f>
        <v>VFV5530</v>
      </c>
      <c r="D26" s="875">
        <v>2</v>
      </c>
      <c r="E26" s="947" t="str">
        <f>IF(D26="","",VLOOKUP(B26,Data!$B$5:$Q$439,16,FALSE))</f>
        <v>PC</v>
      </c>
      <c r="F26" s="957"/>
      <c r="G26" s="803">
        <f>IF(D26="","",VLOOKUP(B26,Data!$B$5:$L$439,11,FALSE))</f>
        <v>2589.08</v>
      </c>
      <c r="H26" s="804">
        <f t="shared" si="1"/>
        <v>5178.16</v>
      </c>
      <c r="I26" s="805" t="str">
        <f>IF(D26="","",VLOOKUP(B26,Data!$B$5:$D$439,3,FALSE))</f>
        <v>C/T</v>
      </c>
      <c r="J26" s="806" t="str">
        <f>IF(D26="","",VLOOKUP(B26,Data!$B$5:$M$439,12,FALSE))</f>
        <v>Indonesia</v>
      </c>
      <c r="K26" s="807" t="s">
        <v>1220</v>
      </c>
      <c r="L26" s="808">
        <f>IF(D26="","",VLOOKUP(B26,Data!$B$5:$E$439,4,FALSE)*D26)</f>
        <v>500</v>
      </c>
      <c r="M26" s="809">
        <f>IF(D26="","",VLOOKUP(B26,Data!$B$5:$F$439,5,FALSE)*D26)</f>
        <v>474</v>
      </c>
      <c r="N26" s="804"/>
      <c r="O26" s="810"/>
      <c r="P26" s="811"/>
      <c r="Q26" s="812"/>
      <c r="R26" s="812"/>
      <c r="S26" s="811"/>
      <c r="T26" s="811"/>
      <c r="U26" s="811"/>
      <c r="V26" s="813">
        <f>IF(D26="","",VLOOKUP(B26,Data!$B$5:$J$439,9,FALSE)*D26)</f>
        <v>2.6859999999999999</v>
      </c>
      <c r="W26" s="813">
        <f>IF(D26="","",VLOOKUP(B26,Data!$B$5:$J$439,9,FALSE)*D26)</f>
        <v>2.6859999999999999</v>
      </c>
      <c r="X26" s="916"/>
      <c r="Y26" s="916"/>
      <c r="Z26" s="708"/>
      <c r="AA26" s="708"/>
      <c r="AB26" s="708"/>
      <c r="AC26" s="708"/>
      <c r="AD26" s="708"/>
      <c r="AE26" s="708"/>
      <c r="AF26" s="708"/>
      <c r="AG26" s="708"/>
      <c r="AH26" s="708"/>
      <c r="AI26" s="708"/>
    </row>
    <row r="27" spans="1:35" s="917" customFormat="1" ht="20" customHeight="1">
      <c r="A27" s="984">
        <v>8</v>
      </c>
      <c r="B27" s="878" t="s">
        <v>387</v>
      </c>
      <c r="C27" s="800" t="str">
        <f>IF(D27="","",VLOOKUP(B27,Data!$B$5:$L$439,2,FALSE))</f>
        <v>VFV5560</v>
      </c>
      <c r="D27" s="875">
        <v>3</v>
      </c>
      <c r="E27" s="947" t="str">
        <f>IF(D27="","",VLOOKUP(B27,Data!$B$5:$Q$439,16,FALSE))</f>
        <v>PC</v>
      </c>
      <c r="F27" s="957"/>
      <c r="G27" s="803">
        <f>IF(D27="","",VLOOKUP(B27,Data!$B$5:$L$439,11,FALSE))</f>
        <v>4224.12</v>
      </c>
      <c r="H27" s="804">
        <f t="shared" si="1"/>
        <v>12672.36</v>
      </c>
      <c r="I27" s="805" t="str">
        <f>IF(D27="","",VLOOKUP(B27,Data!$B$5:$D$439,3,FALSE))</f>
        <v>C/T</v>
      </c>
      <c r="J27" s="806" t="str">
        <f>IF(D27="","",VLOOKUP(B27,Data!$B$5:$M$439,12,FALSE))</f>
        <v>Indonesia</v>
      </c>
      <c r="K27" s="807" t="s">
        <v>1220</v>
      </c>
      <c r="L27" s="808">
        <f>IF(D27="","",VLOOKUP(B27,Data!$B$5:$E$439,4,FALSE)*D27)</f>
        <v>888</v>
      </c>
      <c r="M27" s="809">
        <f>IF(D27="","",VLOOKUP(B27,Data!$B$5:$F$439,5,FALSE)*D27)</f>
        <v>780</v>
      </c>
      <c r="N27" s="804"/>
      <c r="O27" s="810"/>
      <c r="P27" s="811"/>
      <c r="Q27" s="812"/>
      <c r="R27" s="812"/>
      <c r="S27" s="811"/>
      <c r="T27" s="811"/>
      <c r="U27" s="811"/>
      <c r="V27" s="813">
        <f>IF(D27="","",VLOOKUP(B27,Data!$B$5:$J$439,9,FALSE)*D27)</f>
        <v>4.6020000000000003</v>
      </c>
      <c r="W27" s="813">
        <f>IF(D27="","",VLOOKUP(B27,Data!$B$5:$J$439,9,FALSE)*D27)</f>
        <v>4.6020000000000003</v>
      </c>
      <c r="X27" s="916"/>
      <c r="Y27" s="916"/>
      <c r="Z27" s="708"/>
      <c r="AA27" s="708"/>
      <c r="AB27" s="708"/>
      <c r="AC27" s="708"/>
      <c r="AD27" s="708"/>
      <c r="AE27" s="708"/>
      <c r="AF27" s="708"/>
      <c r="AG27" s="708"/>
      <c r="AH27" s="708"/>
      <c r="AI27" s="708"/>
    </row>
    <row r="28" spans="1:35" s="917" customFormat="1" ht="20" customHeight="1">
      <c r="A28" s="984">
        <v>9</v>
      </c>
      <c r="B28" s="878" t="s">
        <v>389</v>
      </c>
      <c r="C28" s="800" t="str">
        <f>IF(D28="","",VLOOKUP(B28,Data!$B$5:$L$439,2,FALSE))</f>
        <v>VFV5570</v>
      </c>
      <c r="D28" s="875">
        <v>6</v>
      </c>
      <c r="E28" s="947" t="str">
        <f>IF(D28="","",VLOOKUP(B28,Data!$B$5:$Q$439,16,FALSE))</f>
        <v>PC</v>
      </c>
      <c r="F28" s="957"/>
      <c r="G28" s="803">
        <f>IF(D28="","",VLOOKUP(B28,Data!$B$5:$L$439,11,FALSE))</f>
        <v>4224.12</v>
      </c>
      <c r="H28" s="804">
        <f t="shared" si="1"/>
        <v>25344.720000000001</v>
      </c>
      <c r="I28" s="805" t="str">
        <f>IF(D28="","",VLOOKUP(B28,Data!$B$5:$D$439,3,FALSE))</f>
        <v>C/T</v>
      </c>
      <c r="J28" s="806" t="str">
        <f>IF(D28="","",VLOOKUP(B28,Data!$B$5:$M$439,12,FALSE))</f>
        <v>Indonesia</v>
      </c>
      <c r="K28" s="807" t="s">
        <v>1220</v>
      </c>
      <c r="L28" s="808">
        <f>IF(D28="","",VLOOKUP(B28,Data!$B$5:$E$439,4,FALSE)*D28)</f>
        <v>1776</v>
      </c>
      <c r="M28" s="809">
        <f>IF(D28="","",VLOOKUP(B28,Data!$B$5:$F$439,5,FALSE)*D28)</f>
        <v>1560</v>
      </c>
      <c r="N28" s="804"/>
      <c r="O28" s="810"/>
      <c r="P28" s="811"/>
      <c r="Q28" s="812"/>
      <c r="R28" s="812"/>
      <c r="S28" s="811"/>
      <c r="T28" s="811"/>
      <c r="U28" s="811"/>
      <c r="V28" s="813">
        <f>IF(D28="","",VLOOKUP(B28,Data!$B$5:$J$439,9,FALSE)*D28)</f>
        <v>9.2040000000000006</v>
      </c>
      <c r="W28" s="813">
        <f>IF(D28="","",VLOOKUP(B28,Data!$B$5:$J$439,9,FALSE)*D28)</f>
        <v>9.2040000000000006</v>
      </c>
      <c r="X28" s="916"/>
      <c r="Y28" s="916"/>
      <c r="Z28" s="708"/>
      <c r="AA28" s="708"/>
      <c r="AB28" s="708"/>
      <c r="AC28" s="708"/>
      <c r="AD28" s="708"/>
      <c r="AE28" s="708"/>
      <c r="AF28" s="708"/>
      <c r="AG28" s="708"/>
      <c r="AH28" s="708"/>
      <c r="AI28" s="708"/>
    </row>
    <row r="29" spans="1:35" s="917" customFormat="1" ht="20" customHeight="1">
      <c r="A29" s="984">
        <v>10</v>
      </c>
      <c r="B29" s="878" t="s">
        <v>400</v>
      </c>
      <c r="C29" s="800" t="str">
        <f>IF(D29="","",VLOOKUP(B29,Data!$B$5:$L$439,2,FALSE))</f>
        <v>VFV5590</v>
      </c>
      <c r="D29" s="875">
        <v>5</v>
      </c>
      <c r="E29" s="947" t="str">
        <f>IF(D29="","",VLOOKUP(B29,Data!$B$5:$Q$439,16,FALSE))</f>
        <v>PC</v>
      </c>
      <c r="F29" s="957"/>
      <c r="G29" s="803">
        <f>IF(D29="","",VLOOKUP(B29,Data!$B$5:$L$439,11,FALSE))</f>
        <v>4347.5600000000004</v>
      </c>
      <c r="H29" s="804">
        <f t="shared" si="1"/>
        <v>21737.800000000003</v>
      </c>
      <c r="I29" s="805" t="str">
        <f>IF(D29="","",VLOOKUP(B29,Data!$B$5:$D$439,3,FALSE))</f>
        <v>C/T</v>
      </c>
      <c r="J29" s="806" t="str">
        <f>IF(D29="","",VLOOKUP(B29,Data!$B$5:$M$439,12,FALSE))</f>
        <v>Indonesia</v>
      </c>
      <c r="K29" s="807" t="s">
        <v>1220</v>
      </c>
      <c r="L29" s="808">
        <f>IF(D29="","",VLOOKUP(B29,Data!$B$5:$E$439,4,FALSE)*D29)</f>
        <v>1590</v>
      </c>
      <c r="M29" s="809">
        <f>IF(D29="","",VLOOKUP(B29,Data!$B$5:$F$439,5,FALSE)*D29)</f>
        <v>1410</v>
      </c>
      <c r="N29" s="804"/>
      <c r="O29" s="810"/>
      <c r="P29" s="811"/>
      <c r="Q29" s="812"/>
      <c r="R29" s="812"/>
      <c r="S29" s="811"/>
      <c r="T29" s="811"/>
      <c r="U29" s="811"/>
      <c r="V29" s="813">
        <f>IF(D29="","",VLOOKUP(B29,Data!$B$5:$J$439,9,FALSE)*D29)</f>
        <v>9.0300000000000011</v>
      </c>
      <c r="W29" s="813">
        <f>IF(D29="","",VLOOKUP(B29,Data!$B$5:$J$439,9,FALSE)*D29)</f>
        <v>9.0300000000000011</v>
      </c>
      <c r="X29" s="916"/>
      <c r="Y29" s="916"/>
      <c r="Z29" s="708"/>
      <c r="AA29" s="708"/>
      <c r="AB29" s="708"/>
      <c r="AC29" s="708"/>
      <c r="AD29" s="708"/>
      <c r="AE29" s="708"/>
      <c r="AF29" s="708"/>
      <c r="AG29" s="708"/>
      <c r="AH29" s="708"/>
      <c r="AI29" s="708"/>
    </row>
    <row r="30" spans="1:35" s="917" customFormat="1" ht="20" customHeight="1">
      <c r="A30" s="920"/>
      <c r="B30" s="878"/>
      <c r="C30" s="800" t="str">
        <f>IF(D30="","",VLOOKUP(B30,Data!$B$5:$L$439,2,FALSE))</f>
        <v/>
      </c>
      <c r="D30" s="875"/>
      <c r="E30" s="947" t="str">
        <f>IF(D30="","",VLOOKUP(B30,Data!$B$5:$Q$439,16,FALSE))</f>
        <v/>
      </c>
      <c r="F30" s="957"/>
      <c r="G30" s="803" t="str">
        <f>IF(D30="","",VLOOKUP(B30,Data!$B$5:$L$439,11,FALSE))</f>
        <v/>
      </c>
      <c r="H30" s="804" t="str">
        <f t="shared" si="0"/>
        <v>-</v>
      </c>
      <c r="I30" s="805" t="str">
        <f>IF(D30="","",VLOOKUP(B30,Data!$B$5:$D$439,3,FALSE))</f>
        <v/>
      </c>
      <c r="J30" s="806" t="str">
        <f>IF(D30="","",VLOOKUP(B30,Data!$B$5:$M$439,12,FALSE))</f>
        <v/>
      </c>
      <c r="K30" s="807"/>
      <c r="L30" s="808" t="str">
        <f>IF(D30="","",VLOOKUP(B30,Data!$B$5:$E$439,4,FALSE)*D30)</f>
        <v/>
      </c>
      <c r="M30" s="809" t="str">
        <f>IF(D30="","",VLOOKUP(B30,Data!$B$5:$F$439,5,FALSE)*D30)</f>
        <v/>
      </c>
      <c r="N30" s="804"/>
      <c r="O30" s="810"/>
      <c r="P30" s="811"/>
      <c r="Q30" s="812"/>
      <c r="R30" s="812"/>
      <c r="S30" s="811"/>
      <c r="T30" s="811"/>
      <c r="U30" s="811"/>
      <c r="V30" s="813" t="str">
        <f>IF(D30="","",VLOOKUP(B30,Data!$B$5:$J$439,9,FALSE)*D30)</f>
        <v/>
      </c>
      <c r="W30" s="813" t="str">
        <f>IF(D30="","",VLOOKUP(B30,Data!$B$5:$J$439,9,FALSE)*D30)</f>
        <v/>
      </c>
      <c r="X30" s="916"/>
      <c r="Y30" s="916"/>
      <c r="Z30" s="708"/>
      <c r="AA30" s="708"/>
      <c r="AB30" s="708"/>
      <c r="AC30" s="708"/>
      <c r="AD30" s="708"/>
      <c r="AE30" s="708"/>
      <c r="AF30" s="708"/>
      <c r="AG30" s="708"/>
      <c r="AH30" s="708"/>
      <c r="AI30" s="708"/>
    </row>
    <row r="31" spans="1:35" s="814" customFormat="1" ht="23" customHeight="1">
      <c r="A31" s="920"/>
      <c r="B31" s="535"/>
      <c r="C31" s="809"/>
      <c r="D31" s="875"/>
      <c r="E31" s="946" t="str">
        <f>IF(D31="","",VLOOKUP(B31,Data!$B$5:$Q$439,16,FALSE))</f>
        <v/>
      </c>
      <c r="F31" s="889"/>
      <c r="G31" s="821"/>
      <c r="H31" s="821"/>
      <c r="I31" s="821"/>
      <c r="J31" s="820"/>
      <c r="K31" s="807"/>
      <c r="L31" s="821"/>
      <c r="M31" s="821"/>
      <c r="N31" s="821"/>
      <c r="O31" s="822"/>
      <c r="P31" s="823"/>
      <c r="Q31" s="824"/>
      <c r="R31" s="823"/>
      <c r="S31" s="823"/>
      <c r="T31" s="824"/>
      <c r="U31" s="825"/>
      <c r="V31" s="824"/>
      <c r="W31" s="826"/>
      <c r="Z31" s="708"/>
      <c r="AA31" s="708"/>
      <c r="AB31" s="708"/>
      <c r="AC31" s="708"/>
      <c r="AD31" s="708"/>
      <c r="AE31" s="708"/>
      <c r="AF31" s="708"/>
      <c r="AG31" s="708"/>
      <c r="AH31" s="708"/>
      <c r="AI31" s="708"/>
    </row>
    <row r="32" spans="1:35" s="814" customFormat="1" ht="22" customHeight="1">
      <c r="A32" s="920"/>
      <c r="B32" s="1087"/>
      <c r="C32" s="1088"/>
      <c r="D32" s="827">
        <f>SUM(D18:D30)</f>
        <v>32</v>
      </c>
      <c r="E32" s="827"/>
      <c r="F32" s="895"/>
      <c r="G32" s="896"/>
      <c r="H32" s="829">
        <f>SUM(H18:H31)</f>
        <v>112605.75</v>
      </c>
      <c r="I32" s="897"/>
      <c r="J32" s="897"/>
      <c r="K32" s="897"/>
      <c r="L32" s="829">
        <f>SUM(L18:L31)</f>
        <v>9123</v>
      </c>
      <c r="M32" s="829">
        <f>SUM(M18:M31)</f>
        <v>8157</v>
      </c>
      <c r="N32" s="896"/>
      <c r="O32" s="896"/>
      <c r="P32" s="896"/>
      <c r="Q32" s="896"/>
      <c r="R32" s="896"/>
      <c r="S32" s="896"/>
      <c r="T32" s="896"/>
      <c r="U32" s="896"/>
      <c r="V32" s="896"/>
      <c r="W32" s="830">
        <f>SUM(W18:W31)</f>
        <v>49.739000000000004</v>
      </c>
      <c r="Z32" s="708"/>
      <c r="AA32" s="708"/>
      <c r="AB32" s="708"/>
      <c r="AC32" s="708"/>
      <c r="AD32" s="708"/>
      <c r="AE32" s="708"/>
      <c r="AF32" s="708"/>
      <c r="AG32" s="708"/>
      <c r="AH32" s="708"/>
      <c r="AI32" s="708"/>
    </row>
    <row r="33" spans="1:23" ht="20" customHeight="1">
      <c r="A33" s="920"/>
      <c r="B33" s="1089"/>
      <c r="C33" s="1090"/>
      <c r="D33" s="831"/>
      <c r="E33" s="887"/>
      <c r="F33" s="754"/>
      <c r="G33" s="832" t="s">
        <v>534</v>
      </c>
      <c r="H33" s="758"/>
      <c r="I33" s="833"/>
      <c r="J33" s="833"/>
      <c r="K33" s="833"/>
      <c r="L33" s="834"/>
      <c r="M33" s="758"/>
      <c r="N33" s="756"/>
      <c r="O33" s="755"/>
      <c r="P33" s="755"/>
      <c r="Q33" s="755"/>
      <c r="R33" s="755"/>
      <c r="S33" s="755"/>
      <c r="T33" s="755"/>
      <c r="U33" s="756"/>
      <c r="V33" s="756"/>
      <c r="W33" s="760"/>
    </row>
    <row r="34" spans="1:23" ht="13">
      <c r="A34" s="721" t="s">
        <v>527</v>
      </c>
      <c r="B34" s="722"/>
      <c r="C34" s="835"/>
      <c r="D34" s="836" t="s">
        <v>82</v>
      </c>
      <c r="E34" s="836"/>
      <c r="F34" s="744"/>
      <c r="G34" s="725" t="s">
        <v>83</v>
      </c>
      <c r="H34" s="837"/>
      <c r="I34" s="772" t="s">
        <v>84</v>
      </c>
      <c r="J34" s="838"/>
      <c r="K34" s="743" t="s">
        <v>85</v>
      </c>
      <c r="L34" s="743"/>
      <c r="M34" s="1070" t="s">
        <v>86</v>
      </c>
      <c r="N34" s="1071"/>
      <c r="O34" s="1071"/>
      <c r="P34" s="1071"/>
      <c r="Q34" s="1071"/>
      <c r="R34" s="1071"/>
      <c r="S34" s="1071"/>
      <c r="T34" s="1071"/>
      <c r="U34" s="1071"/>
      <c r="V34" s="1071"/>
      <c r="W34" s="1072"/>
    </row>
    <row r="35" spans="1:23" ht="13">
      <c r="A35" s="731" t="s">
        <v>528</v>
      </c>
      <c r="C35" s="839"/>
      <c r="D35" s="709" t="s">
        <v>88</v>
      </c>
      <c r="G35" s="1073"/>
      <c r="H35" s="1074"/>
      <c r="I35" s="731" t="s">
        <v>89</v>
      </c>
      <c r="J35" s="840"/>
      <c r="K35" s="746" t="s">
        <v>90</v>
      </c>
      <c r="L35" s="746"/>
      <c r="M35" s="741"/>
      <c r="W35" s="747"/>
    </row>
    <row r="36" spans="1:23">
      <c r="A36" s="731" t="s">
        <v>529</v>
      </c>
      <c r="C36" s="732"/>
      <c r="G36" s="1073"/>
      <c r="H36" s="1074"/>
      <c r="I36" s="731"/>
      <c r="J36" s="840"/>
      <c r="K36" s="746" t="s">
        <v>94</v>
      </c>
      <c r="L36" s="746"/>
      <c r="M36" s="741"/>
      <c r="W36" s="747"/>
    </row>
    <row r="37" spans="1:23">
      <c r="A37" s="754"/>
      <c r="B37" s="755"/>
      <c r="C37" s="841"/>
      <c r="D37" s="709" t="s">
        <v>95</v>
      </c>
      <c r="G37" s="842"/>
      <c r="H37" s="843"/>
      <c r="I37" s="731" t="s">
        <v>96</v>
      </c>
      <c r="J37" s="840"/>
      <c r="K37" s="746"/>
      <c r="L37" s="746"/>
      <c r="M37" s="741"/>
      <c r="W37" s="747"/>
    </row>
    <row r="38" spans="1:23" ht="13">
      <c r="A38" s="721" t="s">
        <v>97</v>
      </c>
      <c r="B38" s="744"/>
      <c r="C38" s="723"/>
      <c r="D38" s="709" t="s">
        <v>98</v>
      </c>
      <c r="G38" s="844" t="s">
        <v>99</v>
      </c>
      <c r="H38" s="845"/>
      <c r="I38" s="731" t="s">
        <v>89</v>
      </c>
      <c r="J38" s="840"/>
      <c r="K38" s="746" t="s">
        <v>100</v>
      </c>
      <c r="L38" s="746"/>
      <c r="M38" s="741"/>
      <c r="W38" s="747"/>
    </row>
    <row r="39" spans="1:23" ht="13">
      <c r="A39" s="731" t="s">
        <v>552</v>
      </c>
      <c r="C39" s="732"/>
      <c r="D39" s="709" t="s">
        <v>101</v>
      </c>
      <c r="G39" s="846"/>
      <c r="H39" s="847"/>
      <c r="I39" s="731" t="s">
        <v>102</v>
      </c>
      <c r="J39" s="840"/>
      <c r="K39" s="746" t="s">
        <v>530</v>
      </c>
      <c r="L39" s="746"/>
      <c r="M39" s="1075" t="s">
        <v>104</v>
      </c>
      <c r="N39" s="1076"/>
      <c r="O39" s="1076"/>
      <c r="P39" s="1076"/>
      <c r="Q39" s="1076"/>
      <c r="R39" s="1076"/>
      <c r="S39" s="1076"/>
      <c r="T39" s="1076"/>
      <c r="U39" s="1076"/>
      <c r="V39" s="1076"/>
      <c r="W39" s="1077"/>
    </row>
    <row r="40" spans="1:23">
      <c r="A40" s="754"/>
      <c r="B40" s="755"/>
      <c r="C40" s="756"/>
      <c r="D40" s="848"/>
      <c r="E40" s="848"/>
      <c r="F40" s="755"/>
      <c r="G40" s="1046" t="s">
        <v>1230</v>
      </c>
      <c r="H40" s="1047"/>
      <c r="I40" s="1046" t="s">
        <v>1229</v>
      </c>
      <c r="J40" s="1047"/>
      <c r="K40" s="759" t="s">
        <v>105</v>
      </c>
      <c r="L40" s="759"/>
      <c r="M40" s="1062" t="s">
        <v>106</v>
      </c>
      <c r="N40" s="1063"/>
      <c r="O40" s="1063"/>
      <c r="P40" s="1063"/>
      <c r="Q40" s="1063"/>
      <c r="R40" s="1063"/>
      <c r="S40" s="1063"/>
      <c r="T40" s="1063"/>
      <c r="U40" s="1063"/>
      <c r="V40" s="1063"/>
      <c r="W40" s="1064"/>
    </row>
    <row r="46" spans="1:23" ht="23.25" customHeight="1">
      <c r="A46" s="849" t="s">
        <v>947</v>
      </c>
      <c r="B46" s="710"/>
      <c r="C46" s="849" t="s">
        <v>603</v>
      </c>
      <c r="D46" s="708"/>
      <c r="E46" s="708"/>
      <c r="G46" s="849" t="s">
        <v>941</v>
      </c>
      <c r="I46" s="849" t="s">
        <v>603</v>
      </c>
    </row>
    <row r="47" spans="1:23" ht="20">
      <c r="A47" s="849" t="s">
        <v>948</v>
      </c>
      <c r="B47" s="710"/>
      <c r="C47" s="849" t="s">
        <v>952</v>
      </c>
      <c r="D47" s="708"/>
      <c r="E47" s="708"/>
      <c r="G47" s="849" t="s">
        <v>942</v>
      </c>
      <c r="I47" s="849" t="s">
        <v>952</v>
      </c>
    </row>
    <row r="48" spans="1:23" ht="20">
      <c r="A48" s="849" t="s">
        <v>949</v>
      </c>
      <c r="B48" s="710"/>
      <c r="C48" s="849" t="s">
        <v>952</v>
      </c>
      <c r="D48" s="708"/>
      <c r="E48" s="708"/>
      <c r="G48" s="849" t="s">
        <v>943</v>
      </c>
      <c r="I48" s="849" t="s">
        <v>603</v>
      </c>
    </row>
    <row r="49" spans="1:9" ht="17.75" customHeight="1">
      <c r="A49" s="849" t="s">
        <v>950</v>
      </c>
      <c r="B49" s="710"/>
      <c r="C49" s="849" t="s">
        <v>603</v>
      </c>
      <c r="D49" s="708"/>
      <c r="E49" s="708"/>
      <c r="G49" s="849" t="s">
        <v>944</v>
      </c>
      <c r="I49" s="849" t="s">
        <v>603</v>
      </c>
    </row>
    <row r="50" spans="1:9" ht="17.75" customHeight="1">
      <c r="A50" s="849" t="s">
        <v>951</v>
      </c>
      <c r="B50" s="710"/>
      <c r="C50" s="849" t="s">
        <v>603</v>
      </c>
      <c r="D50" s="708"/>
      <c r="E50" s="708"/>
      <c r="G50" s="849" t="s">
        <v>946</v>
      </c>
      <c r="I50" s="849" t="s">
        <v>603</v>
      </c>
    </row>
    <row r="51" spans="1:9" ht="17.75" customHeight="1">
      <c r="G51" s="849" t="s">
        <v>945</v>
      </c>
      <c r="I51" s="849" t="s">
        <v>603</v>
      </c>
    </row>
    <row r="52" spans="1:9" ht="17.75" customHeight="1"/>
    <row r="53" spans="1:9" ht="17.75" customHeight="1"/>
    <row r="63" spans="1:9">
      <c r="B63" s="535"/>
    </row>
  </sheetData>
  <mergeCells count="10">
    <mergeCell ref="B32:C33"/>
    <mergeCell ref="M34:W34"/>
    <mergeCell ref="G35:H35"/>
    <mergeCell ref="G36:H36"/>
    <mergeCell ref="M39:W39"/>
    <mergeCell ref="G40:H40"/>
    <mergeCell ref="I40:J40"/>
    <mergeCell ref="M40:W40"/>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338D6-1DA7-495F-8467-6FD192E6C95F}">
  <sheetPr>
    <pageSetUpPr fitToPage="1"/>
  </sheetPr>
  <dimension ref="A1:AI61"/>
  <sheetViews>
    <sheetView zoomScale="80" zoomScaleNormal="80" zoomScaleSheetLayoutView="115" workbookViewId="0">
      <selection activeCell="B24" sqref="B24"/>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1003"/>
      <c r="J10" s="1004"/>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1216</v>
      </c>
      <c r="C18" s="800" t="str">
        <f>IF(D18="","",VLOOKUP(B18,Data!$B$5:$L$439,2,FALSE))</f>
        <v/>
      </c>
      <c r="D18" s="875"/>
      <c r="E18" s="947" t="str">
        <f>IF(D18="","",VLOOKUP(B18,Data!$B$5:$Q$439,16,FALSE))</f>
        <v/>
      </c>
      <c r="F18" s="924"/>
      <c r="G18" s="803" t="str">
        <f>IF(D18="","",VLOOKUP(B18,Data!$B$5:$L$439,11,FALSE))</f>
        <v/>
      </c>
      <c r="H18" s="804" t="str">
        <f t="shared" ref="H18:H28"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398</v>
      </c>
      <c r="C19" s="800" t="str">
        <f>IF(D19="","",VLOOKUP(B19,Data!$B$5:$L$439,2,FALSE))</f>
        <v>VFV5580</v>
      </c>
      <c r="D19" s="875">
        <v>1</v>
      </c>
      <c r="E19" s="947" t="str">
        <f>IF(D19="","",VLOOKUP(B19,Data!$B$5:$Q$439,16,FALSE))</f>
        <v>PC</v>
      </c>
      <c r="F19" s="924" t="s">
        <v>999</v>
      </c>
      <c r="G19" s="803">
        <f>IF(D19="","",VLOOKUP(B19,Data!$B$5:$L$439,11,FALSE))</f>
        <v>4347.66</v>
      </c>
      <c r="H19" s="804">
        <f t="shared" si="0"/>
        <v>4347.66</v>
      </c>
      <c r="I19" s="805" t="str">
        <f>IF(D19="","",VLOOKUP(B19,Data!$B$5:$D$439,3,FALSE))</f>
        <v>C/T</v>
      </c>
      <c r="J19" s="806" t="str">
        <f>IF(D19="","",VLOOKUP(B19,Data!$B$5:$M$439,12,FALSE))</f>
        <v>Indonesia</v>
      </c>
      <c r="K19" s="807" t="s">
        <v>1217</v>
      </c>
      <c r="L19" s="808">
        <f>IF(D19="","",VLOOKUP(B19,Data!$B$5:$E$439,4,FALSE)*D19)</f>
        <v>318</v>
      </c>
      <c r="M19" s="809">
        <f>IF(D19="","",VLOOKUP(B19,Data!$B$5:$F$439,5,FALSE)*D19)</f>
        <v>282</v>
      </c>
      <c r="N19" s="804"/>
      <c r="O19" s="810"/>
      <c r="P19" s="811"/>
      <c r="Q19" s="812"/>
      <c r="R19" s="812"/>
      <c r="S19" s="811"/>
      <c r="T19" s="811"/>
      <c r="U19" s="811"/>
      <c r="V19" s="813">
        <f>IF(D19="","",VLOOKUP(B19,Data!$B$5:$J$439,9,FALSE)*D19)</f>
        <v>1.806</v>
      </c>
      <c r="W19" s="813">
        <f>IF(D19="","",VLOOKUP(B19,Data!$B$5:$J$439,9,FALSE)*D19)</f>
        <v>1.806</v>
      </c>
      <c r="X19" s="916"/>
      <c r="Y19" s="916"/>
      <c r="Z19" s="708"/>
      <c r="AA19" s="708"/>
      <c r="AB19" s="708"/>
      <c r="AC19" s="708"/>
      <c r="AD19" s="708"/>
      <c r="AE19" s="708"/>
      <c r="AF19" s="708"/>
      <c r="AG19" s="708"/>
      <c r="AH19" s="708"/>
      <c r="AI19" s="708"/>
    </row>
    <row r="20" spans="1:35" s="917" customFormat="1" ht="20" customHeight="1">
      <c r="A20" s="920"/>
      <c r="B20" s="906" t="s">
        <v>1219</v>
      </c>
      <c r="C20" s="800" t="str">
        <f>IF(D20="","",VLOOKUP(B20,Data!$B$5:$L$439,2,FALSE))</f>
        <v/>
      </c>
      <c r="D20" s="875"/>
      <c r="E20" s="947" t="str">
        <f>IF(D20="","",VLOOKUP(B20,Data!$B$5:$Q$439,16,FALSE))</f>
        <v/>
      </c>
      <c r="F20" s="924"/>
      <c r="G20" s="803" t="str">
        <f>IF(D20="","",VLOOKUP(B20,Data!$B$5:$L$439,11,FALSE))</f>
        <v/>
      </c>
      <c r="H20" s="804" t="str">
        <f>IF(D20&gt;0,D20*G20,"-")</f>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916"/>
      <c r="Y20" s="916"/>
      <c r="Z20" s="708"/>
      <c r="AA20" s="708"/>
      <c r="AB20" s="708"/>
      <c r="AC20" s="708"/>
      <c r="AD20" s="708"/>
      <c r="AE20" s="708"/>
      <c r="AF20" s="708"/>
      <c r="AG20" s="708"/>
      <c r="AH20" s="708"/>
      <c r="AI20" s="708"/>
    </row>
    <row r="21" spans="1:35" s="917" customFormat="1" ht="20" customHeight="1">
      <c r="A21" s="984">
        <v>2</v>
      </c>
      <c r="B21" s="878" t="s">
        <v>387</v>
      </c>
      <c r="C21" s="800" t="str">
        <f>IF(D21="","",VLOOKUP(B21,Data!$B$5:$L$439,2,FALSE))</f>
        <v>VFV5560</v>
      </c>
      <c r="D21" s="875">
        <v>2</v>
      </c>
      <c r="E21" s="947" t="str">
        <f>IF(D21="","",VLOOKUP(B21,Data!$B$5:$Q$439,16,FALSE))</f>
        <v>PC</v>
      </c>
      <c r="F21" s="924" t="s">
        <v>1011</v>
      </c>
      <c r="G21" s="803">
        <f>IF(D21="","",VLOOKUP(B21,Data!$B$5:$L$439,11,FALSE))</f>
        <v>4224.12</v>
      </c>
      <c r="H21" s="804">
        <f t="shared" ref="H21:H27" si="1">IF(D21&gt;0,D21*G21,"-")</f>
        <v>8448.24</v>
      </c>
      <c r="I21" s="805" t="str">
        <f>IF(D21="","",VLOOKUP(B21,Data!$B$5:$D$439,3,FALSE))</f>
        <v>C/T</v>
      </c>
      <c r="J21" s="806" t="str">
        <f>IF(D21="","",VLOOKUP(B21,Data!$B$5:$M$439,12,FALSE))</f>
        <v>Indonesia</v>
      </c>
      <c r="K21" s="807" t="s">
        <v>1220</v>
      </c>
      <c r="L21" s="808">
        <f>IF(D21="","",VLOOKUP(B21,Data!$B$5:$E$439,4,FALSE)*D21)</f>
        <v>592</v>
      </c>
      <c r="M21" s="809">
        <f>IF(D21="","",VLOOKUP(B21,Data!$B$5:$F$439,5,FALSE)*D21)</f>
        <v>520</v>
      </c>
      <c r="N21" s="804"/>
      <c r="O21" s="810"/>
      <c r="P21" s="811"/>
      <c r="Q21" s="812"/>
      <c r="R21" s="812"/>
      <c r="S21" s="811"/>
      <c r="T21" s="811"/>
      <c r="U21" s="811"/>
      <c r="V21" s="813">
        <f>IF(D21="","",VLOOKUP(B21,Data!$B$5:$J$439,9,FALSE)*D21)</f>
        <v>3.0680000000000001</v>
      </c>
      <c r="W21" s="813">
        <f>IF(D21="","",VLOOKUP(B21,Data!$B$5:$J$439,9,FALSE)*D21)</f>
        <v>3.0680000000000001</v>
      </c>
      <c r="X21" s="916"/>
      <c r="Y21" s="916"/>
      <c r="Z21" s="708"/>
      <c r="AA21" s="708"/>
      <c r="AB21" s="708"/>
      <c r="AC21" s="708"/>
      <c r="AD21" s="708"/>
      <c r="AE21" s="708"/>
      <c r="AF21" s="708"/>
      <c r="AG21" s="708"/>
      <c r="AH21" s="708"/>
      <c r="AI21" s="708"/>
    </row>
    <row r="22" spans="1:35" s="917" customFormat="1" ht="20" customHeight="1">
      <c r="A22" s="984">
        <v>3</v>
      </c>
      <c r="B22" s="878" t="s">
        <v>389</v>
      </c>
      <c r="C22" s="800" t="str">
        <f>IF(D22="","",VLOOKUP(B22,Data!$B$5:$L$439,2,FALSE))</f>
        <v>VFV5570</v>
      </c>
      <c r="D22" s="875">
        <v>5</v>
      </c>
      <c r="E22" s="947" t="str">
        <f>IF(D22="","",VLOOKUP(B22,Data!$B$5:$Q$439,16,FALSE))</f>
        <v>PC</v>
      </c>
      <c r="F22" s="924"/>
      <c r="G22" s="803">
        <f>IF(D22="","",VLOOKUP(B22,Data!$B$5:$L$439,11,FALSE))</f>
        <v>4224.12</v>
      </c>
      <c r="H22" s="804">
        <f t="shared" si="1"/>
        <v>21120.6</v>
      </c>
      <c r="I22" s="805" t="str">
        <f>IF(D22="","",VLOOKUP(B22,Data!$B$5:$D$439,3,FALSE))</f>
        <v>C/T</v>
      </c>
      <c r="J22" s="806" t="str">
        <f>IF(D22="","",VLOOKUP(B22,Data!$B$5:$M$439,12,FALSE))</f>
        <v>Indonesia</v>
      </c>
      <c r="K22" s="807" t="s">
        <v>1220</v>
      </c>
      <c r="L22" s="808">
        <f>IF(D22="","",VLOOKUP(B22,Data!$B$5:$E$439,4,FALSE)*D22)</f>
        <v>1480</v>
      </c>
      <c r="M22" s="809">
        <f>IF(D22="","",VLOOKUP(B22,Data!$B$5:$F$439,5,FALSE)*D22)</f>
        <v>1300</v>
      </c>
      <c r="N22" s="804"/>
      <c r="O22" s="810"/>
      <c r="P22" s="811"/>
      <c r="Q22" s="812"/>
      <c r="R22" s="812"/>
      <c r="S22" s="811"/>
      <c r="T22" s="811"/>
      <c r="U22" s="811"/>
      <c r="V22" s="813">
        <f>IF(D22="","",VLOOKUP(B22,Data!$B$5:$J$439,9,FALSE)*D22)</f>
        <v>7.67</v>
      </c>
      <c r="W22" s="813">
        <f>IF(D22="","",VLOOKUP(B22,Data!$B$5:$J$439,9,FALSE)*D22)</f>
        <v>7.67</v>
      </c>
      <c r="X22" s="916"/>
      <c r="Y22" s="916"/>
      <c r="Z22" s="708"/>
      <c r="AA22" s="708"/>
      <c r="AB22" s="708"/>
      <c r="AC22" s="708"/>
      <c r="AD22" s="708"/>
      <c r="AE22" s="708"/>
      <c r="AF22" s="708"/>
      <c r="AG22" s="708"/>
      <c r="AH22" s="708"/>
      <c r="AI22" s="708"/>
    </row>
    <row r="23" spans="1:35" s="917" customFormat="1" ht="20" customHeight="1">
      <c r="A23" s="984">
        <v>4</v>
      </c>
      <c r="B23" s="878" t="s">
        <v>1136</v>
      </c>
      <c r="C23" s="800" t="str">
        <f>IF(D23="","",VLOOKUP(B23,Data!$B$5:$L$439,2,FALSE))</f>
        <v>ZJ54460</v>
      </c>
      <c r="D23" s="875">
        <v>1</v>
      </c>
      <c r="E23" s="947" t="str">
        <f>IF(D23="","",VLOOKUP(B23,Data!$B$5:$Q$439,16,FALSE))</f>
        <v>SETS</v>
      </c>
      <c r="F23" s="957" t="s">
        <v>1051</v>
      </c>
      <c r="G23" s="803">
        <f>IF(D23="","",VLOOKUP(B23,Data!$B$5:$L$439,11,FALSE))</f>
        <v>4587.26</v>
      </c>
      <c r="H23" s="804">
        <f t="shared" si="1"/>
        <v>4587.26</v>
      </c>
      <c r="I23" s="805" t="str">
        <f>IF(D23="","",VLOOKUP(B23,Data!$B$5:$D$439,3,FALSE))</f>
        <v>C/T</v>
      </c>
      <c r="J23" s="806" t="str">
        <f>IF(D23="","",VLOOKUP(B23,Data!$B$5:$M$439,12,FALSE))</f>
        <v>Indonesia</v>
      </c>
      <c r="K23" s="807" t="s">
        <v>1220</v>
      </c>
      <c r="L23" s="808">
        <f>IF(D23="","",VLOOKUP(B23,Data!$B$5:$E$439,4,FALSE)*D23)</f>
        <v>305</v>
      </c>
      <c r="M23" s="809">
        <f>IF(D23="","",VLOOKUP(B23,Data!$B$5:$F$439,5,FALSE)*D23)</f>
        <v>269</v>
      </c>
      <c r="N23" s="804"/>
      <c r="O23" s="810"/>
      <c r="P23" s="811"/>
      <c r="Q23" s="812"/>
      <c r="R23" s="812"/>
      <c r="S23" s="811"/>
      <c r="T23" s="811"/>
      <c r="U23" s="811"/>
      <c r="V23" s="813">
        <f>IF(D23="","",VLOOKUP(B23,Data!$B$5:$J$439,9,FALSE)*D23)</f>
        <v>1.534</v>
      </c>
      <c r="W23" s="813">
        <f>IF(D23="","",VLOOKUP(B23,Data!$B$5:$J$439,9,FALSE)*D23)</f>
        <v>1.534</v>
      </c>
      <c r="X23" s="916"/>
      <c r="Y23" s="916"/>
      <c r="Z23" s="708"/>
      <c r="AA23" s="708"/>
      <c r="AB23" s="708"/>
      <c r="AC23" s="708"/>
      <c r="AD23" s="708"/>
      <c r="AE23" s="708"/>
      <c r="AF23" s="708"/>
      <c r="AG23" s="708"/>
      <c r="AH23" s="708"/>
      <c r="AI23" s="708"/>
    </row>
    <row r="24" spans="1:35" s="917" customFormat="1" ht="20" customHeight="1">
      <c r="A24" s="984">
        <v>5</v>
      </c>
      <c r="B24" s="878" t="s">
        <v>400</v>
      </c>
      <c r="C24" s="800" t="str">
        <f>IF(D24="","",VLOOKUP(B24,Data!$B$5:$L$439,2,FALSE))</f>
        <v>VFV5590</v>
      </c>
      <c r="D24" s="875">
        <v>2</v>
      </c>
      <c r="E24" s="947" t="str">
        <f>IF(D24="","",VLOOKUP(B24,Data!$B$5:$Q$439,16,FALSE))</f>
        <v>PC</v>
      </c>
      <c r="F24" s="957"/>
      <c r="G24" s="803">
        <f>IF(D24="","",VLOOKUP(B24,Data!$B$5:$L$439,11,FALSE))</f>
        <v>4347.5600000000004</v>
      </c>
      <c r="H24" s="804">
        <f t="shared" si="1"/>
        <v>8695.1200000000008</v>
      </c>
      <c r="I24" s="805" t="str">
        <f>IF(D24="","",VLOOKUP(B24,Data!$B$5:$D$439,3,FALSE))</f>
        <v>C/T</v>
      </c>
      <c r="J24" s="806" t="str">
        <f>IF(D24="","",VLOOKUP(B24,Data!$B$5:$M$439,12,FALSE))</f>
        <v>Indonesia</v>
      </c>
      <c r="K24" s="807" t="s">
        <v>1220</v>
      </c>
      <c r="L24" s="808">
        <f>IF(D24="","",VLOOKUP(B24,Data!$B$5:$E$439,4,FALSE)*D24)</f>
        <v>636</v>
      </c>
      <c r="M24" s="809">
        <f>IF(D24="","",VLOOKUP(B24,Data!$B$5:$F$439,5,FALSE)*D24)</f>
        <v>564</v>
      </c>
      <c r="N24" s="804"/>
      <c r="O24" s="810"/>
      <c r="P24" s="811"/>
      <c r="Q24" s="812"/>
      <c r="R24" s="812"/>
      <c r="S24" s="811"/>
      <c r="T24" s="811"/>
      <c r="U24" s="811"/>
      <c r="V24" s="813">
        <f>IF(D24="","",VLOOKUP(B24,Data!$B$5:$J$439,9,FALSE)*D24)</f>
        <v>3.6120000000000001</v>
      </c>
      <c r="W24" s="813">
        <f>IF(D24="","",VLOOKUP(B24,Data!$B$5:$J$439,9,FALSE)*D24)</f>
        <v>3.6120000000000001</v>
      </c>
      <c r="X24" s="916"/>
      <c r="Y24" s="916"/>
      <c r="Z24" s="708"/>
      <c r="AA24" s="708"/>
      <c r="AB24" s="708"/>
      <c r="AC24" s="708"/>
      <c r="AD24" s="708"/>
      <c r="AE24" s="708"/>
      <c r="AF24" s="708"/>
      <c r="AG24" s="708"/>
      <c r="AH24" s="708"/>
      <c r="AI24" s="708"/>
    </row>
    <row r="25" spans="1:35" s="917" customFormat="1" ht="20" customHeight="1">
      <c r="A25" s="984">
        <v>6</v>
      </c>
      <c r="B25" s="878" t="s">
        <v>240</v>
      </c>
      <c r="C25" s="800" t="str">
        <f>IF(D25="","",VLOOKUP(B25,Data!$B$5:$L$439,2,FALSE))</f>
        <v>VFV5520</v>
      </c>
      <c r="D25" s="875">
        <v>2</v>
      </c>
      <c r="E25" s="947" t="str">
        <f>IF(D25="","",VLOOKUP(B25,Data!$B$5:$Q$439,16,FALSE))</f>
        <v>PC</v>
      </c>
      <c r="F25" s="957"/>
      <c r="G25" s="803">
        <f>IF(D25="","",VLOOKUP(B25,Data!$B$5:$L$439,11,FALSE))</f>
        <v>2589.08</v>
      </c>
      <c r="H25" s="804">
        <f t="shared" si="1"/>
        <v>5178.16</v>
      </c>
      <c r="I25" s="805" t="str">
        <f>IF(D25="","",VLOOKUP(B25,Data!$B$5:$D$439,3,FALSE))</f>
        <v>C/T</v>
      </c>
      <c r="J25" s="806" t="str">
        <f>IF(D25="","",VLOOKUP(B25,Data!$B$5:$M$439,12,FALSE))</f>
        <v>Indonesia</v>
      </c>
      <c r="K25" s="807" t="s">
        <v>1220</v>
      </c>
      <c r="L25" s="808">
        <f>IF(D25="","",VLOOKUP(B25,Data!$B$5:$E$439,4,FALSE)*D25)</f>
        <v>500</v>
      </c>
      <c r="M25" s="809">
        <f>IF(D25="","",VLOOKUP(B25,Data!$B$5:$F$439,5,FALSE)*D25)</f>
        <v>474</v>
      </c>
      <c r="N25" s="804"/>
      <c r="O25" s="810"/>
      <c r="P25" s="811"/>
      <c r="Q25" s="812"/>
      <c r="R25" s="812"/>
      <c r="S25" s="811"/>
      <c r="T25" s="811"/>
      <c r="U25" s="811"/>
      <c r="V25" s="813">
        <f>IF(D25="","",VLOOKUP(B25,Data!$B$5:$J$439,9,FALSE)*D25)</f>
        <v>2.6859999999999999</v>
      </c>
      <c r="W25" s="813">
        <f>IF(D25="","",VLOOKUP(B25,Data!$B$5:$J$439,9,FALSE)*D25)</f>
        <v>2.6859999999999999</v>
      </c>
      <c r="X25" s="916"/>
      <c r="Y25" s="916"/>
      <c r="Z25" s="708"/>
      <c r="AA25" s="708"/>
      <c r="AB25" s="708"/>
      <c r="AC25" s="708"/>
      <c r="AD25" s="708"/>
      <c r="AE25" s="708"/>
      <c r="AF25" s="708"/>
      <c r="AG25" s="708"/>
      <c r="AH25" s="708"/>
      <c r="AI25" s="708"/>
    </row>
    <row r="26" spans="1:35" s="917" customFormat="1" ht="20" customHeight="1">
      <c r="A26" s="984">
        <v>7</v>
      </c>
      <c r="B26" s="878" t="s">
        <v>241</v>
      </c>
      <c r="C26" s="800" t="str">
        <f>IF(D26="","",VLOOKUP(B26,Data!$B$5:$L$439,2,FALSE))</f>
        <v>VFV5530</v>
      </c>
      <c r="D26" s="875">
        <v>2</v>
      </c>
      <c r="E26" s="947" t="str">
        <f>IF(D26="","",VLOOKUP(B26,Data!$B$5:$Q$439,16,FALSE))</f>
        <v>PC</v>
      </c>
      <c r="F26" s="957"/>
      <c r="G26" s="803">
        <f>IF(D26="","",VLOOKUP(B26,Data!$B$5:$L$439,11,FALSE))</f>
        <v>2589.08</v>
      </c>
      <c r="H26" s="804">
        <f t="shared" si="1"/>
        <v>5178.16</v>
      </c>
      <c r="I26" s="805" t="str">
        <f>IF(D26="","",VLOOKUP(B26,Data!$B$5:$D$439,3,FALSE))</f>
        <v>C/T</v>
      </c>
      <c r="J26" s="806" t="str">
        <f>IF(D26="","",VLOOKUP(B26,Data!$B$5:$M$439,12,FALSE))</f>
        <v>Indonesia</v>
      </c>
      <c r="K26" s="807" t="s">
        <v>1220</v>
      </c>
      <c r="L26" s="808">
        <f>IF(D26="","",VLOOKUP(B26,Data!$B$5:$E$439,4,FALSE)*D26)</f>
        <v>500</v>
      </c>
      <c r="M26" s="809">
        <f>IF(D26="","",VLOOKUP(B26,Data!$B$5:$F$439,5,FALSE)*D26)</f>
        <v>474</v>
      </c>
      <c r="N26" s="804"/>
      <c r="O26" s="810"/>
      <c r="P26" s="811"/>
      <c r="Q26" s="812"/>
      <c r="R26" s="812"/>
      <c r="S26" s="811"/>
      <c r="T26" s="811"/>
      <c r="U26" s="811"/>
      <c r="V26" s="813">
        <f>IF(D26="","",VLOOKUP(B26,Data!$B$5:$J$439,9,FALSE)*D26)</f>
        <v>2.6859999999999999</v>
      </c>
      <c r="W26" s="813">
        <f>IF(D26="","",VLOOKUP(B26,Data!$B$5:$J$439,9,FALSE)*D26)</f>
        <v>2.6859999999999999</v>
      </c>
      <c r="X26" s="916"/>
      <c r="Y26" s="916"/>
      <c r="Z26" s="708"/>
      <c r="AA26" s="708"/>
      <c r="AB26" s="708"/>
      <c r="AC26" s="708"/>
      <c r="AD26" s="708"/>
      <c r="AE26" s="708"/>
      <c r="AF26" s="708"/>
      <c r="AG26" s="708"/>
      <c r="AH26" s="708"/>
      <c r="AI26" s="708"/>
    </row>
    <row r="27" spans="1:35" s="917" customFormat="1" ht="20" customHeight="1">
      <c r="A27" s="984"/>
      <c r="B27" s="878"/>
      <c r="C27" s="800" t="str">
        <f>IF(D27="","",VLOOKUP(B27,Data!$B$5:$L$439,2,FALSE))</f>
        <v/>
      </c>
      <c r="D27" s="875"/>
      <c r="E27" s="947" t="str">
        <f>IF(D27="","",VLOOKUP(B27,Data!$B$5:$Q$439,16,FALSE))</f>
        <v/>
      </c>
      <c r="F27" s="957"/>
      <c r="G27" s="803" t="str">
        <f>IF(D27="","",VLOOKUP(B27,Data!$B$5:$L$439,11,FALSE))</f>
        <v/>
      </c>
      <c r="H27" s="804" t="str">
        <f t="shared" si="1"/>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917" customFormat="1" ht="20" customHeight="1">
      <c r="A28" s="920"/>
      <c r="B28" s="878"/>
      <c r="C28" s="800" t="str">
        <f>IF(D28="","",VLOOKUP(B28,Data!$B$5:$L$439,2,FALSE))</f>
        <v/>
      </c>
      <c r="D28" s="875"/>
      <c r="E28" s="947" t="str">
        <f>IF(D28="","",VLOOKUP(B28,Data!$B$5:$Q$439,16,FALSE))</f>
        <v/>
      </c>
      <c r="F28" s="957"/>
      <c r="G28" s="803" t="str">
        <f>IF(D28="","",VLOOKUP(B28,Data!$B$5:$L$439,11,FALSE))</f>
        <v/>
      </c>
      <c r="H28" s="804" t="str">
        <f t="shared" si="0"/>
        <v>-</v>
      </c>
      <c r="I28" s="805" t="str">
        <f>IF(D28="","",VLOOKUP(B28,Data!$B$5:$D$439,3,FALSE))</f>
        <v/>
      </c>
      <c r="J28" s="806" t="str">
        <f>IF(D28="","",VLOOKUP(B28,Data!$B$5:$M$439,12,FALSE))</f>
        <v/>
      </c>
      <c r="K28" s="807"/>
      <c r="L28" s="808" t="str">
        <f>IF(D28="","",VLOOKUP(B28,Data!$B$5:$E$439,4,FALSE)*D28)</f>
        <v/>
      </c>
      <c r="M28" s="809" t="str">
        <f>IF(D28="","",VLOOKUP(B28,Data!$B$5:$F$439,5,FALSE)*D28)</f>
        <v/>
      </c>
      <c r="N28" s="804"/>
      <c r="O28" s="810"/>
      <c r="P28" s="811"/>
      <c r="Q28" s="812"/>
      <c r="R28" s="812"/>
      <c r="S28" s="811"/>
      <c r="T28" s="811"/>
      <c r="U28" s="811"/>
      <c r="V28" s="813" t="str">
        <f>IF(D28="","",VLOOKUP(B28,Data!$B$5:$J$439,9,FALSE)*D28)</f>
        <v/>
      </c>
      <c r="W28" s="813" t="str">
        <f>IF(D28="","",VLOOKUP(B28,Data!$B$5:$J$439,9,FALSE)*D28)</f>
        <v/>
      </c>
      <c r="X28" s="916"/>
      <c r="Y28" s="916"/>
      <c r="Z28" s="708"/>
      <c r="AA28" s="708"/>
      <c r="AB28" s="708"/>
      <c r="AC28" s="708"/>
      <c r="AD28" s="708"/>
      <c r="AE28" s="708"/>
      <c r="AF28" s="708"/>
      <c r="AG28" s="708"/>
      <c r="AH28" s="708"/>
      <c r="AI28" s="708"/>
    </row>
    <row r="29" spans="1:35" s="814" customFormat="1" ht="23" customHeight="1">
      <c r="A29" s="920"/>
      <c r="B29" s="535"/>
      <c r="C29" s="809"/>
      <c r="D29" s="875"/>
      <c r="E29" s="946" t="str">
        <f>IF(D29="","",VLOOKUP(B29,Data!$B$5:$Q$439,16,FALSE))</f>
        <v/>
      </c>
      <c r="F29" s="889"/>
      <c r="G29" s="821"/>
      <c r="H29" s="821"/>
      <c r="I29" s="821"/>
      <c r="J29" s="820"/>
      <c r="K29" s="807"/>
      <c r="L29" s="821"/>
      <c r="M29" s="821"/>
      <c r="N29" s="821"/>
      <c r="O29" s="822"/>
      <c r="P29" s="823"/>
      <c r="Q29" s="824"/>
      <c r="R29" s="823"/>
      <c r="S29" s="823"/>
      <c r="T29" s="824"/>
      <c r="U29" s="825"/>
      <c r="V29" s="824"/>
      <c r="W29" s="826"/>
      <c r="Z29" s="708"/>
      <c r="AA29" s="708"/>
      <c r="AB29" s="708"/>
      <c r="AC29" s="708"/>
      <c r="AD29" s="708"/>
      <c r="AE29" s="708"/>
      <c r="AF29" s="708"/>
      <c r="AG29" s="708"/>
      <c r="AH29" s="708"/>
      <c r="AI29" s="708"/>
    </row>
    <row r="30" spans="1:35" s="814" customFormat="1" ht="22" customHeight="1">
      <c r="A30" s="920"/>
      <c r="B30" s="1087"/>
      <c r="C30" s="1088"/>
      <c r="D30" s="827">
        <f>SUM(D18:D28)</f>
        <v>15</v>
      </c>
      <c r="E30" s="827"/>
      <c r="F30" s="895"/>
      <c r="G30" s="896"/>
      <c r="H30" s="829">
        <f>SUM(H18:H29)</f>
        <v>57555.200000000012</v>
      </c>
      <c r="I30" s="897"/>
      <c r="J30" s="897"/>
      <c r="K30" s="897"/>
      <c r="L30" s="829">
        <f>SUM(L18:L29)</f>
        <v>4331</v>
      </c>
      <c r="M30" s="829">
        <f>SUM(M18:M29)</f>
        <v>3883</v>
      </c>
      <c r="N30" s="896"/>
      <c r="O30" s="896"/>
      <c r="P30" s="896"/>
      <c r="Q30" s="896"/>
      <c r="R30" s="896"/>
      <c r="S30" s="896"/>
      <c r="T30" s="896"/>
      <c r="U30" s="896"/>
      <c r="V30" s="896"/>
      <c r="W30" s="830">
        <f>SUM(W18:W29)</f>
        <v>23.062000000000001</v>
      </c>
      <c r="Z30" s="708"/>
      <c r="AA30" s="708"/>
      <c r="AB30" s="708"/>
      <c r="AC30" s="708"/>
      <c r="AD30" s="708"/>
      <c r="AE30" s="708"/>
      <c r="AF30" s="708"/>
      <c r="AG30" s="708"/>
      <c r="AH30" s="708"/>
      <c r="AI30" s="708"/>
    </row>
    <row r="31" spans="1:35" ht="20" customHeight="1">
      <c r="A31" s="920"/>
      <c r="B31" s="1089"/>
      <c r="C31" s="1090"/>
      <c r="D31" s="831"/>
      <c r="E31" s="887"/>
      <c r="F31" s="754"/>
      <c r="G31" s="832" t="s">
        <v>534</v>
      </c>
      <c r="H31" s="758"/>
      <c r="I31" s="833"/>
      <c r="J31" s="833"/>
      <c r="K31" s="833"/>
      <c r="L31" s="834"/>
      <c r="M31" s="758"/>
      <c r="N31" s="756"/>
      <c r="O31" s="755"/>
      <c r="P31" s="755"/>
      <c r="Q31" s="755"/>
      <c r="R31" s="755"/>
      <c r="S31" s="755"/>
      <c r="T31" s="755"/>
      <c r="U31" s="756"/>
      <c r="V31" s="756"/>
      <c r="W31" s="760"/>
    </row>
    <row r="32" spans="1:35" ht="13">
      <c r="A32" s="721" t="s">
        <v>527</v>
      </c>
      <c r="B32" s="722"/>
      <c r="C32" s="835"/>
      <c r="D32" s="836" t="s">
        <v>82</v>
      </c>
      <c r="E32" s="836"/>
      <c r="F32" s="744"/>
      <c r="G32" s="725" t="s">
        <v>83</v>
      </c>
      <c r="H32" s="837"/>
      <c r="I32" s="772" t="s">
        <v>84</v>
      </c>
      <c r="J32" s="838"/>
      <c r="K32" s="743" t="s">
        <v>85</v>
      </c>
      <c r="L32" s="743"/>
      <c r="M32" s="1070" t="s">
        <v>86</v>
      </c>
      <c r="N32" s="1071"/>
      <c r="O32" s="1071"/>
      <c r="P32" s="1071"/>
      <c r="Q32" s="1071"/>
      <c r="R32" s="1071"/>
      <c r="S32" s="1071"/>
      <c r="T32" s="1071"/>
      <c r="U32" s="1071"/>
      <c r="V32" s="1071"/>
      <c r="W32" s="1072"/>
    </row>
    <row r="33" spans="1:23" ht="13">
      <c r="A33" s="731" t="s">
        <v>528</v>
      </c>
      <c r="C33" s="839"/>
      <c r="D33" s="709" t="s">
        <v>88</v>
      </c>
      <c r="G33" s="1073"/>
      <c r="H33" s="1074"/>
      <c r="I33" s="731" t="s">
        <v>89</v>
      </c>
      <c r="J33" s="840"/>
      <c r="K33" s="746" t="s">
        <v>90</v>
      </c>
      <c r="L33" s="746"/>
      <c r="M33" s="741"/>
      <c r="W33" s="747"/>
    </row>
    <row r="34" spans="1:23">
      <c r="A34" s="731" t="s">
        <v>529</v>
      </c>
      <c r="C34" s="732"/>
      <c r="G34" s="1073"/>
      <c r="H34" s="1074"/>
      <c r="I34" s="731"/>
      <c r="J34" s="840"/>
      <c r="K34" s="746" t="s">
        <v>94</v>
      </c>
      <c r="L34" s="746"/>
      <c r="M34" s="741"/>
      <c r="W34" s="747"/>
    </row>
    <row r="35" spans="1:23">
      <c r="A35" s="754"/>
      <c r="B35" s="755"/>
      <c r="C35" s="841"/>
      <c r="D35" s="709" t="s">
        <v>95</v>
      </c>
      <c r="G35" s="842"/>
      <c r="H35" s="843"/>
      <c r="I35" s="731" t="s">
        <v>96</v>
      </c>
      <c r="J35" s="840"/>
      <c r="K35" s="746"/>
      <c r="L35" s="746"/>
      <c r="M35" s="741"/>
      <c r="W35" s="747"/>
    </row>
    <row r="36" spans="1:23" ht="13">
      <c r="A36" s="721" t="s">
        <v>97</v>
      </c>
      <c r="B36" s="744"/>
      <c r="C36" s="723"/>
      <c r="D36" s="709" t="s">
        <v>98</v>
      </c>
      <c r="G36" s="844" t="s">
        <v>99</v>
      </c>
      <c r="H36" s="845"/>
      <c r="I36" s="731" t="s">
        <v>89</v>
      </c>
      <c r="J36" s="840"/>
      <c r="K36" s="746" t="s">
        <v>100</v>
      </c>
      <c r="L36" s="746"/>
      <c r="M36" s="741"/>
      <c r="W36" s="747"/>
    </row>
    <row r="37" spans="1:23" ht="13">
      <c r="A37" s="731" t="s">
        <v>552</v>
      </c>
      <c r="C37" s="732"/>
      <c r="D37" s="709" t="s">
        <v>101</v>
      </c>
      <c r="G37" s="846"/>
      <c r="H37" s="847"/>
      <c r="I37" s="731" t="s">
        <v>102</v>
      </c>
      <c r="J37" s="840"/>
      <c r="K37" s="746" t="s">
        <v>530</v>
      </c>
      <c r="L37" s="746"/>
      <c r="M37" s="1075" t="s">
        <v>104</v>
      </c>
      <c r="N37" s="1076"/>
      <c r="O37" s="1076"/>
      <c r="P37" s="1076"/>
      <c r="Q37" s="1076"/>
      <c r="R37" s="1076"/>
      <c r="S37" s="1076"/>
      <c r="T37" s="1076"/>
      <c r="U37" s="1076"/>
      <c r="V37" s="1076"/>
      <c r="W37" s="1077"/>
    </row>
    <row r="38" spans="1:23">
      <c r="A38" s="754"/>
      <c r="B38" s="755"/>
      <c r="C38" s="756"/>
      <c r="D38" s="848"/>
      <c r="E38" s="848"/>
      <c r="F38" s="755"/>
      <c r="G38" s="1046" t="s">
        <v>1230</v>
      </c>
      <c r="H38" s="1047"/>
      <c r="I38" s="1046" t="s">
        <v>1225</v>
      </c>
      <c r="J38" s="1047"/>
      <c r="K38" s="759" t="s">
        <v>105</v>
      </c>
      <c r="L38" s="759"/>
      <c r="M38" s="1062" t="s">
        <v>106</v>
      </c>
      <c r="N38" s="1063"/>
      <c r="O38" s="1063"/>
      <c r="P38" s="1063"/>
      <c r="Q38" s="1063"/>
      <c r="R38" s="1063"/>
      <c r="S38" s="1063"/>
      <c r="T38" s="1063"/>
      <c r="U38" s="1063"/>
      <c r="V38" s="1063"/>
      <c r="W38" s="1064"/>
    </row>
    <row r="44" spans="1:23" ht="23.25" customHeight="1">
      <c r="A44" s="849" t="s">
        <v>947</v>
      </c>
      <c r="B44" s="710"/>
      <c r="C44" s="849" t="s">
        <v>603</v>
      </c>
      <c r="D44" s="708"/>
      <c r="E44" s="708"/>
      <c r="G44" s="849" t="s">
        <v>941</v>
      </c>
      <c r="I44" s="849" t="s">
        <v>603</v>
      </c>
    </row>
    <row r="45" spans="1:23" ht="20">
      <c r="A45" s="849" t="s">
        <v>948</v>
      </c>
      <c r="B45" s="710"/>
      <c r="C45" s="849" t="s">
        <v>952</v>
      </c>
      <c r="D45" s="708"/>
      <c r="E45" s="708"/>
      <c r="G45" s="849" t="s">
        <v>942</v>
      </c>
      <c r="I45" s="849" t="s">
        <v>952</v>
      </c>
    </row>
    <row r="46" spans="1:23" ht="20">
      <c r="A46" s="849" t="s">
        <v>949</v>
      </c>
      <c r="B46" s="710"/>
      <c r="C46" s="849" t="s">
        <v>952</v>
      </c>
      <c r="D46" s="708"/>
      <c r="E46" s="708"/>
      <c r="G46" s="849" t="s">
        <v>943</v>
      </c>
      <c r="I46" s="849" t="s">
        <v>603</v>
      </c>
    </row>
    <row r="47" spans="1:23" ht="17.75" customHeight="1">
      <c r="A47" s="849" t="s">
        <v>950</v>
      </c>
      <c r="B47" s="710"/>
      <c r="C47" s="849" t="s">
        <v>603</v>
      </c>
      <c r="D47" s="708"/>
      <c r="E47" s="708"/>
      <c r="G47" s="849" t="s">
        <v>944</v>
      </c>
      <c r="I47" s="849" t="s">
        <v>603</v>
      </c>
    </row>
    <row r="48" spans="1:23" ht="17.75" customHeight="1">
      <c r="A48" s="849" t="s">
        <v>951</v>
      </c>
      <c r="B48" s="710"/>
      <c r="C48" s="849" t="s">
        <v>603</v>
      </c>
      <c r="D48" s="708"/>
      <c r="E48" s="708"/>
      <c r="G48" s="849" t="s">
        <v>946</v>
      </c>
      <c r="I48" s="849" t="s">
        <v>603</v>
      </c>
    </row>
    <row r="49" spans="2:9" ht="17.75" customHeight="1">
      <c r="G49" s="849" t="s">
        <v>945</v>
      </c>
      <c r="I49" s="849" t="s">
        <v>603</v>
      </c>
    </row>
    <row r="50" spans="2:9" ht="17.75" customHeight="1"/>
    <row r="51" spans="2:9" ht="17.75" customHeight="1"/>
    <row r="61" spans="2:9">
      <c r="B61" s="535"/>
    </row>
  </sheetData>
  <mergeCells count="10">
    <mergeCell ref="G38:H38"/>
    <mergeCell ref="I38:J38"/>
    <mergeCell ref="M38:W38"/>
    <mergeCell ref="R1:U1"/>
    <mergeCell ref="O2:R2"/>
    <mergeCell ref="B30:C31"/>
    <mergeCell ref="M32:W32"/>
    <mergeCell ref="G33:H33"/>
    <mergeCell ref="G34:H34"/>
    <mergeCell ref="M37:W37"/>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AF610-0405-415E-AF80-8CB3C2BA69F4}">
  <sheetPr>
    <pageSetUpPr fitToPage="1"/>
  </sheetPr>
  <dimension ref="A1:AI60"/>
  <sheetViews>
    <sheetView topLeftCell="A16" zoomScale="80" zoomScaleNormal="80" zoomScaleSheetLayoutView="115" workbookViewId="0">
      <selection activeCell="M24" sqref="M24"/>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1005"/>
      <c r="J10" s="1006"/>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775" t="s">
        <v>521</v>
      </c>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t="s">
        <v>12</v>
      </c>
      <c r="B18" s="906" t="s">
        <v>1216</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398</v>
      </c>
      <c r="C19" s="800" t="str">
        <f>IF(D19="","",VLOOKUP(B19,Data!$B$5:$L$439,2,FALSE))</f>
        <v>VFV5580</v>
      </c>
      <c r="D19" s="875">
        <v>2</v>
      </c>
      <c r="E19" s="947" t="str">
        <f>IF(D19="","",VLOOKUP(B19,Data!$B$5:$Q$439,16,FALSE))</f>
        <v>PC</v>
      </c>
      <c r="F19" s="924" t="s">
        <v>999</v>
      </c>
      <c r="G19" s="803">
        <f>IF(D19="","",VLOOKUP(B19,Data!$B$5:$L$439,11,FALSE))</f>
        <v>4347.66</v>
      </c>
      <c r="H19" s="804">
        <f t="shared" si="0"/>
        <v>8695.32</v>
      </c>
      <c r="I19" s="805" t="str">
        <f>IF(D19="","",VLOOKUP(B19,Data!$B$5:$D$439,3,FALSE))</f>
        <v>C/T</v>
      </c>
      <c r="J19" s="806" t="str">
        <f>IF(D19="","",VLOOKUP(B19,Data!$B$5:$M$439,12,FALSE))</f>
        <v>Indonesia</v>
      </c>
      <c r="K19" s="807" t="s">
        <v>1217</v>
      </c>
      <c r="L19" s="808">
        <f>IF(D19="","",VLOOKUP(B19,Data!$B$5:$E$439,4,FALSE)*D19)</f>
        <v>636</v>
      </c>
      <c r="M19" s="809">
        <f>IF(D19="","",VLOOKUP(B19,Data!$B$5:$F$439,5,FALSE)*D19)</f>
        <v>564</v>
      </c>
      <c r="N19" s="804"/>
      <c r="O19" s="810"/>
      <c r="P19" s="811"/>
      <c r="Q19" s="812"/>
      <c r="R19" s="812"/>
      <c r="S19" s="811"/>
      <c r="T19" s="811"/>
      <c r="U19" s="811"/>
      <c r="V19" s="813">
        <f>IF(D19="","",VLOOKUP(B19,Data!$B$5:$J$439,9,FALSE)*D19)</f>
        <v>3.6120000000000001</v>
      </c>
      <c r="W19" s="813">
        <f>IF(D19="","",VLOOKUP(B19,Data!$B$5:$J$439,9,FALSE)*D19)</f>
        <v>3.6120000000000001</v>
      </c>
      <c r="X19" s="916"/>
      <c r="Y19" s="916"/>
      <c r="Z19" s="708"/>
      <c r="AA19" s="708"/>
      <c r="AB19" s="708"/>
      <c r="AC19" s="708"/>
      <c r="AD19" s="708"/>
      <c r="AE19" s="708"/>
      <c r="AF19" s="708"/>
      <c r="AG19" s="708"/>
      <c r="AH19" s="708"/>
      <c r="AI19" s="708"/>
    </row>
    <row r="20" spans="1:35" s="917" customFormat="1" ht="20" customHeight="1">
      <c r="A20" s="920"/>
      <c r="B20" s="906" t="s">
        <v>1219</v>
      </c>
      <c r="C20" s="800" t="str">
        <f>IF(D20="","",VLOOKUP(B20,Data!$B$5:$L$439,2,FALSE))</f>
        <v/>
      </c>
      <c r="D20" s="875"/>
      <c r="E20" s="947" t="str">
        <f>IF(D20="","",VLOOKUP(B20,Data!$B$5:$Q$439,16,FALSE))</f>
        <v/>
      </c>
      <c r="F20" s="924"/>
      <c r="G20" s="803" t="str">
        <f>IF(D20="","",VLOOKUP(B20,Data!$B$5:$L$439,11,FALSE))</f>
        <v/>
      </c>
      <c r="H20" s="804" t="str">
        <f>IF(D20&gt;0,D20*G20,"-")</f>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916"/>
      <c r="Y20" s="916"/>
      <c r="Z20" s="708"/>
      <c r="AA20" s="708"/>
      <c r="AB20" s="708"/>
      <c r="AC20" s="708"/>
      <c r="AD20" s="708"/>
      <c r="AE20" s="708"/>
      <c r="AF20" s="708"/>
      <c r="AG20" s="708"/>
      <c r="AH20" s="708"/>
      <c r="AI20" s="708"/>
    </row>
    <row r="21" spans="1:35" s="917" customFormat="1" ht="20" customHeight="1">
      <c r="A21" s="984">
        <v>2</v>
      </c>
      <c r="B21" s="878" t="s">
        <v>354</v>
      </c>
      <c r="C21" s="800" t="str">
        <f>IF(D21="","",VLOOKUP(B21,Data!$B$5:$L$439,2,FALSE))</f>
        <v>VFV5540</v>
      </c>
      <c r="D21" s="875">
        <v>4</v>
      </c>
      <c r="E21" s="947" t="str">
        <f>IF(D21="","",VLOOKUP(B21,Data!$B$5:$Q$439,16,FALSE))</f>
        <v>PC</v>
      </c>
      <c r="F21" s="924" t="s">
        <v>1011</v>
      </c>
      <c r="G21" s="803">
        <f>IF(D21="","",VLOOKUP(B21,Data!$B$5:$L$439,11,FALSE))</f>
        <v>4274.5</v>
      </c>
      <c r="H21" s="804">
        <f t="shared" ref="H21:H23" si="1">IF(D21&gt;0,D21*G21,"-")</f>
        <v>17098</v>
      </c>
      <c r="I21" s="805" t="str">
        <f>IF(D21="","",VLOOKUP(B21,Data!$B$5:$D$439,3,FALSE))</f>
        <v>C/T</v>
      </c>
      <c r="J21" s="806" t="str">
        <f>IF(D21="","",VLOOKUP(B21,Data!$B$5:$M$439,12,FALSE))</f>
        <v>Indonesia</v>
      </c>
      <c r="K21" s="807" t="s">
        <v>1220</v>
      </c>
      <c r="L21" s="808">
        <f>IF(D21="","",VLOOKUP(B21,Data!$B$5:$E$439,4,FALSE)*D21)</f>
        <v>1220</v>
      </c>
      <c r="M21" s="809">
        <f>IF(D21="","",VLOOKUP(B21,Data!$B$5:$F$439,5,FALSE)*D21)</f>
        <v>1048</v>
      </c>
      <c r="N21" s="804"/>
      <c r="O21" s="810"/>
      <c r="P21" s="811"/>
      <c r="Q21" s="812"/>
      <c r="R21" s="812"/>
      <c r="S21" s="811"/>
      <c r="T21" s="811"/>
      <c r="U21" s="811"/>
      <c r="V21" s="813">
        <f>IF(D21="","",VLOOKUP(B21,Data!$B$5:$J$439,9,FALSE)*D21)</f>
        <v>6.1360000000000001</v>
      </c>
      <c r="W21" s="813">
        <f>IF(D21="","",VLOOKUP(B21,Data!$B$5:$J$439,9,FALSE)*D21)</f>
        <v>6.1360000000000001</v>
      </c>
      <c r="X21" s="916"/>
      <c r="Y21" s="916"/>
      <c r="Z21" s="708"/>
      <c r="AA21" s="708"/>
      <c r="AB21" s="708"/>
      <c r="AC21" s="708"/>
      <c r="AD21" s="708"/>
      <c r="AE21" s="708"/>
      <c r="AF21" s="708"/>
      <c r="AG21" s="708"/>
      <c r="AH21" s="708"/>
      <c r="AI21" s="708"/>
    </row>
    <row r="22" spans="1:35" s="917" customFormat="1" ht="20" customHeight="1">
      <c r="A22" s="984">
        <v>3</v>
      </c>
      <c r="B22" s="878" t="s">
        <v>358</v>
      </c>
      <c r="C22" s="800" t="str">
        <f>IF(D22="","",VLOOKUP(B22,Data!$B$5:$L$439,2,FALSE))</f>
        <v>VFV5550</v>
      </c>
      <c r="D22" s="875">
        <v>6</v>
      </c>
      <c r="E22" s="947" t="str">
        <f>IF(D22="","",VLOOKUP(B22,Data!$B$5:$Q$439,16,FALSE))</f>
        <v>PC</v>
      </c>
      <c r="F22" s="924"/>
      <c r="G22" s="803">
        <f>IF(D22="","",VLOOKUP(B22,Data!$B$5:$L$439,11,FALSE))</f>
        <v>4274.57</v>
      </c>
      <c r="H22" s="804">
        <f t="shared" si="1"/>
        <v>25647.42</v>
      </c>
      <c r="I22" s="805" t="str">
        <f>IF(D22="","",VLOOKUP(B22,Data!$B$5:$D$439,3,FALSE))</f>
        <v>C/T</v>
      </c>
      <c r="J22" s="806" t="str">
        <f>IF(D22="","",VLOOKUP(B22,Data!$B$5:$M$439,12,FALSE))</f>
        <v>Indonesia</v>
      </c>
      <c r="K22" s="807" t="s">
        <v>1220</v>
      </c>
      <c r="L22" s="808">
        <f>IF(D22="","",VLOOKUP(B22,Data!$B$5:$E$439,4,FALSE)*D22)</f>
        <v>1830</v>
      </c>
      <c r="M22" s="809">
        <f>IF(D22="","",VLOOKUP(B22,Data!$B$5:$F$439,5,FALSE)*D22)</f>
        <v>1572</v>
      </c>
      <c r="N22" s="804"/>
      <c r="O22" s="810"/>
      <c r="P22" s="811"/>
      <c r="Q22" s="812"/>
      <c r="R22" s="812"/>
      <c r="S22" s="811"/>
      <c r="T22" s="811"/>
      <c r="U22" s="811"/>
      <c r="V22" s="813">
        <f>IF(D22="","",VLOOKUP(B22,Data!$B$5:$J$439,9,FALSE)*D22)</f>
        <v>9.2040000000000006</v>
      </c>
      <c r="W22" s="813">
        <f>IF(D22="","",VLOOKUP(B22,Data!$B$5:$J$439,9,FALSE)*D22)</f>
        <v>9.2040000000000006</v>
      </c>
      <c r="X22" s="916"/>
      <c r="Y22" s="916"/>
      <c r="Z22" s="708"/>
      <c r="AA22" s="708"/>
      <c r="AB22" s="708"/>
      <c r="AC22" s="708"/>
      <c r="AD22" s="708"/>
      <c r="AE22" s="708"/>
      <c r="AF22" s="708"/>
      <c r="AG22" s="708"/>
      <c r="AH22" s="708"/>
      <c r="AI22" s="708"/>
    </row>
    <row r="23" spans="1:35" s="917" customFormat="1" ht="20" customHeight="1">
      <c r="A23" s="984">
        <v>4</v>
      </c>
      <c r="B23" s="878" t="s">
        <v>1191</v>
      </c>
      <c r="C23" s="800" t="str">
        <f>IF(D23="","",VLOOKUP(B23,Data!$B$5:$L$439,2,FALSE))</f>
        <v>WQ78310</v>
      </c>
      <c r="D23" s="875">
        <v>1</v>
      </c>
      <c r="E23" s="947" t="str">
        <f>IF(D23="","",VLOOKUP(B23,Data!$B$5:$Q$439,16,FALSE))</f>
        <v>SETS</v>
      </c>
      <c r="F23" s="957" t="s">
        <v>1051</v>
      </c>
      <c r="G23" s="803">
        <f>IF(D23="","",VLOOKUP(B23,Data!$B$5:$L$439,11,FALSE))</f>
        <v>6409.6</v>
      </c>
      <c r="H23" s="804">
        <f t="shared" si="1"/>
        <v>6409.6</v>
      </c>
      <c r="I23" s="805" t="str">
        <f>IF(D23="","",VLOOKUP(B23,Data!$B$5:$D$439,3,FALSE))</f>
        <v>C/T</v>
      </c>
      <c r="J23" s="806" t="str">
        <f>IF(D23="","",VLOOKUP(B23,Data!$B$5:$M$439,12,FALSE))</f>
        <v>Indonesia</v>
      </c>
      <c r="K23" s="807" t="s">
        <v>1220</v>
      </c>
      <c r="L23" s="808">
        <f>IF(D23="","",VLOOKUP(B23,Data!$B$5:$E$439,4,FALSE)*D23)</f>
        <v>317</v>
      </c>
      <c r="M23" s="809">
        <f>IF(D23="","",VLOOKUP(B23,Data!$B$5:$F$439,5,FALSE)*D23)</f>
        <v>279</v>
      </c>
      <c r="N23" s="804"/>
      <c r="O23" s="810"/>
      <c r="P23" s="811"/>
      <c r="Q23" s="812"/>
      <c r="R23" s="812"/>
      <c r="S23" s="811"/>
      <c r="T23" s="811"/>
      <c r="U23" s="811"/>
      <c r="V23" s="813">
        <f>IF(D23="","",VLOOKUP(B23,Data!$B$5:$J$439,9,FALSE)*D23)</f>
        <v>1.806</v>
      </c>
      <c r="W23" s="813">
        <f>IF(D23="","",VLOOKUP(B23,Data!$B$5:$J$439,9,FALSE)*D23)</f>
        <v>1.806</v>
      </c>
      <c r="X23" s="916"/>
      <c r="Y23" s="916"/>
      <c r="Z23" s="708"/>
      <c r="AA23" s="708"/>
      <c r="AB23" s="708"/>
      <c r="AC23" s="708"/>
      <c r="AD23" s="708"/>
      <c r="AE23" s="708"/>
      <c r="AF23" s="708"/>
      <c r="AG23" s="708"/>
      <c r="AH23" s="708"/>
      <c r="AI23" s="708"/>
    </row>
    <row r="24" spans="1:35" s="917" customFormat="1" ht="20" customHeight="1">
      <c r="A24" s="984">
        <v>5</v>
      </c>
      <c r="B24" s="878" t="s">
        <v>398</v>
      </c>
      <c r="C24" s="800" t="str">
        <f>IF(D24="","",VLOOKUP(B24,Data!$B$5:$L$439,2,FALSE))</f>
        <v>VFV5580</v>
      </c>
      <c r="D24" s="875">
        <v>4</v>
      </c>
      <c r="E24" s="947" t="str">
        <f>IF(D24="","",VLOOKUP(B24,Data!$B$5:$Q$439,16,FALSE))</f>
        <v>PC</v>
      </c>
      <c r="F24" s="957"/>
      <c r="G24" s="803">
        <f>IF(D24="","",VLOOKUP(B24,Data!$B$5:$L$439,11,FALSE))</f>
        <v>4347.66</v>
      </c>
      <c r="H24" s="804">
        <f t="shared" ref="H24:H26" si="2">IF(D24&gt;0,D24*G24,"-")</f>
        <v>17390.64</v>
      </c>
      <c r="I24" s="805" t="str">
        <f>IF(D24="","",VLOOKUP(B24,Data!$B$5:$D$439,3,FALSE))</f>
        <v>C/T</v>
      </c>
      <c r="J24" s="806" t="str">
        <f>IF(D24="","",VLOOKUP(B24,Data!$B$5:$M$439,12,FALSE))</f>
        <v>Indonesia</v>
      </c>
      <c r="K24" s="807" t="s">
        <v>1220</v>
      </c>
      <c r="L24" s="808">
        <f>IF(D24="","",VLOOKUP(B24,Data!$B$5:$E$439,4,FALSE)*D24)</f>
        <v>1272</v>
      </c>
      <c r="M24" s="809">
        <f>IF(D24="","",VLOOKUP(B24,Data!$B$5:$F$439,5,FALSE)*D24)</f>
        <v>1128</v>
      </c>
      <c r="N24" s="804"/>
      <c r="O24" s="810"/>
      <c r="P24" s="811"/>
      <c r="Q24" s="812"/>
      <c r="R24" s="812"/>
      <c r="S24" s="811"/>
      <c r="T24" s="811"/>
      <c r="U24" s="811"/>
      <c r="V24" s="813">
        <f>IF(D24="","",VLOOKUP(B24,Data!$B$5:$J$439,9,FALSE)*D24)</f>
        <v>7.2240000000000002</v>
      </c>
      <c r="W24" s="813">
        <f>IF(D24="","",VLOOKUP(B24,Data!$B$5:$J$439,9,FALSE)*D24)</f>
        <v>7.2240000000000002</v>
      </c>
      <c r="X24" s="916"/>
      <c r="Y24" s="916"/>
      <c r="Z24" s="708"/>
      <c r="AA24" s="708"/>
      <c r="AB24" s="708"/>
      <c r="AC24" s="708"/>
      <c r="AD24" s="708"/>
      <c r="AE24" s="708"/>
      <c r="AF24" s="708"/>
      <c r="AG24" s="708"/>
      <c r="AH24" s="708"/>
      <c r="AI24" s="708"/>
    </row>
    <row r="25" spans="1:35" s="917" customFormat="1" ht="20" customHeight="1">
      <c r="A25" s="984">
        <v>6</v>
      </c>
      <c r="B25" s="878" t="s">
        <v>400</v>
      </c>
      <c r="C25" s="800" t="str">
        <f>IF(D25="","",VLOOKUP(B25,Data!$B$5:$L$439,2,FALSE))</f>
        <v>VFV5590</v>
      </c>
      <c r="D25" s="875">
        <v>3</v>
      </c>
      <c r="E25" s="947" t="str">
        <f>IF(D25="","",VLOOKUP(B25,Data!$B$5:$Q$439,16,FALSE))</f>
        <v>PC</v>
      </c>
      <c r="F25" s="957"/>
      <c r="G25" s="803">
        <f>IF(D25="","",VLOOKUP(B25,Data!$B$5:$L$439,11,FALSE))</f>
        <v>4347.5600000000004</v>
      </c>
      <c r="H25" s="804">
        <f t="shared" si="2"/>
        <v>13042.68</v>
      </c>
      <c r="I25" s="805" t="str">
        <f>IF(D25="","",VLOOKUP(B25,Data!$B$5:$D$439,3,FALSE))</f>
        <v>C/T</v>
      </c>
      <c r="J25" s="806" t="str">
        <f>IF(D25="","",VLOOKUP(B25,Data!$B$5:$M$439,12,FALSE))</f>
        <v>Indonesia</v>
      </c>
      <c r="K25" s="807" t="s">
        <v>1220</v>
      </c>
      <c r="L25" s="808">
        <f>IF(D25="","",VLOOKUP(B25,Data!$B$5:$E$439,4,FALSE)*D25)</f>
        <v>954</v>
      </c>
      <c r="M25" s="809">
        <f>IF(D25="","",VLOOKUP(B25,Data!$B$5:$F$439,5,FALSE)*D25)</f>
        <v>846</v>
      </c>
      <c r="N25" s="804"/>
      <c r="O25" s="810"/>
      <c r="P25" s="811"/>
      <c r="Q25" s="812"/>
      <c r="R25" s="812"/>
      <c r="S25" s="811"/>
      <c r="T25" s="811"/>
      <c r="U25" s="811"/>
      <c r="V25" s="813">
        <f>IF(D25="","",VLOOKUP(B25,Data!$B$5:$J$439,9,FALSE)*D25)</f>
        <v>5.4180000000000001</v>
      </c>
      <c r="W25" s="813">
        <f>IF(D25="","",VLOOKUP(B25,Data!$B$5:$J$439,9,FALSE)*D25)</f>
        <v>5.4180000000000001</v>
      </c>
      <c r="X25" s="916"/>
      <c r="Y25" s="916"/>
      <c r="Z25" s="708"/>
      <c r="AA25" s="708"/>
      <c r="AB25" s="708"/>
      <c r="AC25" s="708"/>
      <c r="AD25" s="708"/>
      <c r="AE25" s="708"/>
      <c r="AF25" s="708"/>
      <c r="AG25" s="708"/>
      <c r="AH25" s="708"/>
      <c r="AI25" s="708"/>
    </row>
    <row r="26" spans="1:35" s="917" customFormat="1" ht="20" customHeight="1">
      <c r="A26" s="984">
        <v>7</v>
      </c>
      <c r="B26" s="878" t="s">
        <v>1159</v>
      </c>
      <c r="C26" s="800" t="str">
        <f>IF(D26="","",VLOOKUP(B26,Data!$B$5:$L$439,2,FALSE))</f>
        <v>ZJ54480</v>
      </c>
      <c r="D26" s="875">
        <v>1</v>
      </c>
      <c r="E26" s="947" t="str">
        <f>IF(D26="","",VLOOKUP(B26,Data!$B$5:$Q$439,16,FALSE))</f>
        <v>SETS</v>
      </c>
      <c r="F26" s="957"/>
      <c r="G26" s="803">
        <f>IF(D26="","",VLOOKUP(B26,Data!$B$5:$L$439,11,FALSE))</f>
        <v>4787.6899999999996</v>
      </c>
      <c r="H26" s="804">
        <f t="shared" si="2"/>
        <v>4787.6899999999996</v>
      </c>
      <c r="I26" s="805" t="str">
        <f>IF(D26="","",VLOOKUP(B26,Data!$B$5:$D$439,3,FALSE))</f>
        <v>C/T</v>
      </c>
      <c r="J26" s="806" t="str">
        <f>IF(D26="","",VLOOKUP(B26,Data!$B$5:$M$439,12,FALSE))</f>
        <v>Indonesia</v>
      </c>
      <c r="K26" s="807" t="s">
        <v>1220</v>
      </c>
      <c r="L26" s="808">
        <f>IF(D26="","",VLOOKUP(B26,Data!$B$5:$E$439,4,FALSE)*D26)</f>
        <v>328</v>
      </c>
      <c r="M26" s="809">
        <f>IF(D26="","",VLOOKUP(B26,Data!$B$5:$F$439,5,FALSE)*D26)</f>
        <v>292</v>
      </c>
      <c r="N26" s="804"/>
      <c r="O26" s="810"/>
      <c r="P26" s="811"/>
      <c r="Q26" s="812"/>
      <c r="R26" s="812"/>
      <c r="S26" s="811"/>
      <c r="T26" s="811"/>
      <c r="U26" s="811"/>
      <c r="V26" s="813">
        <f>IF(D26="","",VLOOKUP(B26,Data!$B$5:$J$439,9,FALSE)*D26)</f>
        <v>1.806</v>
      </c>
      <c r="W26" s="813">
        <f>IF(D26="","",VLOOKUP(B26,Data!$B$5:$J$439,9,FALSE)*D26)</f>
        <v>1.806</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c r="C29" s="1088"/>
      <c r="D29" s="827">
        <f>SUM(D18:D27)</f>
        <v>21</v>
      </c>
      <c r="E29" s="827"/>
      <c r="F29" s="895"/>
      <c r="G29" s="896"/>
      <c r="H29" s="829">
        <f>SUM(H18:H28)</f>
        <v>93071.35</v>
      </c>
      <c r="I29" s="897"/>
      <c r="J29" s="897"/>
      <c r="K29" s="897"/>
      <c r="L29" s="829">
        <f>SUM(L18:L28)</f>
        <v>6557</v>
      </c>
      <c r="M29" s="829">
        <f>SUM(M18:M28)</f>
        <v>5729</v>
      </c>
      <c r="N29" s="896"/>
      <c r="O29" s="896"/>
      <c r="P29" s="896"/>
      <c r="Q29" s="896"/>
      <c r="R29" s="896"/>
      <c r="S29" s="896"/>
      <c r="T29" s="896"/>
      <c r="U29" s="896"/>
      <c r="V29" s="896"/>
      <c r="W29" s="830">
        <f>SUM(W18:W28)</f>
        <v>35.206000000000003</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1232</v>
      </c>
      <c r="H37" s="1047"/>
      <c r="I37" s="1046" t="s">
        <v>1231</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B29:C30"/>
    <mergeCell ref="M31:W31"/>
    <mergeCell ref="G32:H32"/>
    <mergeCell ref="G33:H33"/>
    <mergeCell ref="M36:W36"/>
    <mergeCell ref="G37:H37"/>
    <mergeCell ref="I37:J37"/>
    <mergeCell ref="M37:W37"/>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02C0B-2CE3-43D7-BC80-FF88D05ECC53}">
  <sheetPr>
    <pageSetUpPr fitToPage="1"/>
  </sheetPr>
  <dimension ref="A1:AI58"/>
  <sheetViews>
    <sheetView topLeftCell="A6" zoomScale="80" zoomScaleNormal="80" zoomScaleSheetLayoutView="115" workbookViewId="0">
      <selection activeCell="L26" sqref="L26"/>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1007"/>
      <c r="J10" s="1008"/>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c r="B18" s="906" t="s">
        <v>1219</v>
      </c>
      <c r="C18" s="800" t="str">
        <f>IF(D18="","",VLOOKUP(B18,Data!$B$5:$L$439,2,FALSE))</f>
        <v/>
      </c>
      <c r="D18" s="875"/>
      <c r="E18" s="947" t="str">
        <f>IF(D18="","",VLOOKUP(B18,Data!$B$5:$Q$439,16,FALSE))</f>
        <v/>
      </c>
      <c r="F18" s="924"/>
      <c r="G18" s="803" t="str">
        <f>IF(D18="","",VLOOKUP(B18,Data!$B$5:$L$439,11,FALSE))</f>
        <v/>
      </c>
      <c r="H18" s="804" t="str">
        <f t="shared" ref="H18:H25"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387</v>
      </c>
      <c r="C19" s="800" t="str">
        <f>IF(D19="","",VLOOKUP(B19,Data!$B$5:$L$439,2,FALSE))</f>
        <v>VFV5560</v>
      </c>
      <c r="D19" s="875">
        <v>23</v>
      </c>
      <c r="E19" s="947" t="str">
        <f>IF(D19="","",VLOOKUP(B19,Data!$B$5:$Q$439,16,FALSE))</f>
        <v>PC</v>
      </c>
      <c r="F19" s="924" t="s">
        <v>999</v>
      </c>
      <c r="G19" s="803">
        <f>IF(D19="","",VLOOKUP(B19,Data!$B$5:$L$439,11,FALSE))</f>
        <v>4224.12</v>
      </c>
      <c r="H19" s="804">
        <f t="shared" si="0"/>
        <v>97154.76</v>
      </c>
      <c r="I19" s="805" t="str">
        <f>IF(D19="","",VLOOKUP(B19,Data!$B$5:$D$439,3,FALSE))</f>
        <v>C/T</v>
      </c>
      <c r="J19" s="806" t="str">
        <f>IF(D19="","",VLOOKUP(B19,Data!$B$5:$M$439,12,FALSE))</f>
        <v>Indonesia</v>
      </c>
      <c r="K19" s="807" t="s">
        <v>1220</v>
      </c>
      <c r="L19" s="808">
        <f>IF(D19="","",VLOOKUP(B19,Data!$B$5:$E$439,4,FALSE)*D19)</f>
        <v>6808</v>
      </c>
      <c r="M19" s="809">
        <f>IF(D19="","",VLOOKUP(B19,Data!$B$5:$F$439,5,FALSE)*D19)</f>
        <v>5980</v>
      </c>
      <c r="N19" s="804"/>
      <c r="O19" s="810"/>
      <c r="P19" s="811"/>
      <c r="Q19" s="812"/>
      <c r="R19" s="812"/>
      <c r="S19" s="811"/>
      <c r="T19" s="811"/>
      <c r="U19" s="811"/>
      <c r="V19" s="813">
        <f>IF(D19="","",VLOOKUP(B19,Data!$B$5:$J$439,9,FALSE)*D19)</f>
        <v>35.282000000000004</v>
      </c>
      <c r="W19" s="813">
        <f>IF(D19="","",VLOOKUP(B19,Data!$B$5:$J$439,9,FALSE)*D19)</f>
        <v>35.282000000000004</v>
      </c>
      <c r="X19" s="916"/>
      <c r="Y19" s="916"/>
      <c r="Z19" s="708"/>
      <c r="AA19" s="708"/>
      <c r="AB19" s="708"/>
      <c r="AC19" s="708"/>
      <c r="AD19" s="708"/>
      <c r="AE19" s="708"/>
      <c r="AF19" s="708"/>
      <c r="AG19" s="708"/>
      <c r="AH19" s="708"/>
      <c r="AI19" s="708"/>
    </row>
    <row r="20" spans="1:35" s="917" customFormat="1" ht="20" customHeight="1">
      <c r="A20" s="984">
        <v>2</v>
      </c>
      <c r="B20" s="878" t="s">
        <v>389</v>
      </c>
      <c r="C20" s="800" t="str">
        <f>IF(D20="","",VLOOKUP(B20,Data!$B$5:$L$439,2,FALSE))</f>
        <v>VFV5570</v>
      </c>
      <c r="D20" s="875">
        <v>19</v>
      </c>
      <c r="E20" s="947" t="str">
        <f>IF(D20="","",VLOOKUP(B20,Data!$B$5:$Q$439,16,FALSE))</f>
        <v>PC</v>
      </c>
      <c r="F20" s="924"/>
      <c r="G20" s="803">
        <f>IF(D20="","",VLOOKUP(B20,Data!$B$5:$L$439,11,FALSE))</f>
        <v>4224.12</v>
      </c>
      <c r="H20" s="804">
        <f t="shared" si="0"/>
        <v>80258.28</v>
      </c>
      <c r="I20" s="805" t="str">
        <f>IF(D20="","",VLOOKUP(B20,Data!$B$5:$D$439,3,FALSE))</f>
        <v>C/T</v>
      </c>
      <c r="J20" s="806" t="str">
        <f>IF(D20="","",VLOOKUP(B20,Data!$B$5:$M$439,12,FALSE))</f>
        <v>Indonesia</v>
      </c>
      <c r="K20" s="807" t="s">
        <v>1220</v>
      </c>
      <c r="L20" s="808">
        <f>IF(D20="","",VLOOKUP(B20,Data!$B$5:$E$439,4,FALSE)*D20)</f>
        <v>5624</v>
      </c>
      <c r="M20" s="809">
        <f>IF(D20="","",VLOOKUP(B20,Data!$B$5:$F$439,5,FALSE)*D20)</f>
        <v>4940</v>
      </c>
      <c r="N20" s="804"/>
      <c r="O20" s="810"/>
      <c r="P20" s="811"/>
      <c r="Q20" s="812"/>
      <c r="R20" s="812"/>
      <c r="S20" s="811"/>
      <c r="T20" s="811"/>
      <c r="U20" s="811"/>
      <c r="V20" s="813">
        <f>IF(D20="","",VLOOKUP(B20,Data!$B$5:$J$439,9,FALSE)*D20)</f>
        <v>29.146000000000001</v>
      </c>
      <c r="W20" s="813">
        <f>IF(D20="","",VLOOKUP(B20,Data!$B$5:$J$439,9,FALSE)*D20)</f>
        <v>29.146000000000001</v>
      </c>
      <c r="X20" s="916"/>
      <c r="Y20" s="916"/>
      <c r="Z20" s="708"/>
      <c r="AA20" s="708"/>
      <c r="AB20" s="708"/>
      <c r="AC20" s="708"/>
      <c r="AD20" s="708"/>
      <c r="AE20" s="708"/>
      <c r="AF20" s="708"/>
      <c r="AG20" s="708"/>
      <c r="AH20" s="708"/>
      <c r="AI20" s="708"/>
    </row>
    <row r="21" spans="1:35" s="917" customFormat="1" ht="20" customHeight="1">
      <c r="A21" s="984">
        <v>3</v>
      </c>
      <c r="B21" s="878" t="s">
        <v>398</v>
      </c>
      <c r="C21" s="800" t="str">
        <f>IF(D21="","",VLOOKUP(B21,Data!$B$5:$L$439,2,FALSE))</f>
        <v>VFV5580</v>
      </c>
      <c r="D21" s="875">
        <v>2</v>
      </c>
      <c r="E21" s="947" t="str">
        <f>IF(D21="","",VLOOKUP(B21,Data!$B$5:$Q$439,16,FALSE))</f>
        <v>PC</v>
      </c>
      <c r="F21" s="924" t="s">
        <v>1011</v>
      </c>
      <c r="G21" s="803">
        <f>IF(D21="","",VLOOKUP(B21,Data!$B$5:$L$439,11,FALSE))</f>
        <v>4347.66</v>
      </c>
      <c r="H21" s="804">
        <f t="shared" si="0"/>
        <v>8695.32</v>
      </c>
      <c r="I21" s="805" t="str">
        <f>IF(D21="","",VLOOKUP(B21,Data!$B$5:$D$439,3,FALSE))</f>
        <v>C/T</v>
      </c>
      <c r="J21" s="806" t="str">
        <f>IF(D21="","",VLOOKUP(B21,Data!$B$5:$M$439,12,FALSE))</f>
        <v>Indonesia</v>
      </c>
      <c r="K21" s="807" t="s">
        <v>1220</v>
      </c>
      <c r="L21" s="808">
        <f>IF(D21="","",VLOOKUP(B21,Data!$B$5:$E$439,4,FALSE)*D21)</f>
        <v>636</v>
      </c>
      <c r="M21" s="809">
        <f>IF(D21="","",VLOOKUP(B21,Data!$B$5:$F$439,5,FALSE)*D21)</f>
        <v>564</v>
      </c>
      <c r="N21" s="804"/>
      <c r="O21" s="810"/>
      <c r="P21" s="811"/>
      <c r="Q21" s="812"/>
      <c r="R21" s="812"/>
      <c r="S21" s="811"/>
      <c r="T21" s="811"/>
      <c r="U21" s="811"/>
      <c r="V21" s="813">
        <f>IF(D21="","",VLOOKUP(B21,Data!$B$5:$J$439,9,FALSE)*D21)</f>
        <v>3.6120000000000001</v>
      </c>
      <c r="W21" s="813">
        <f>IF(D21="","",VLOOKUP(B21,Data!$B$5:$J$439,9,FALSE)*D21)</f>
        <v>3.6120000000000001</v>
      </c>
      <c r="X21" s="916"/>
      <c r="Y21" s="916"/>
      <c r="Z21" s="708"/>
      <c r="AA21" s="708"/>
      <c r="AB21" s="708"/>
      <c r="AC21" s="708"/>
      <c r="AD21" s="708"/>
      <c r="AE21" s="708"/>
      <c r="AF21" s="708"/>
      <c r="AG21" s="708"/>
      <c r="AH21" s="708"/>
      <c r="AI21" s="708"/>
    </row>
    <row r="22" spans="1:35" s="917" customFormat="1" ht="20" customHeight="1">
      <c r="A22" s="984">
        <v>4</v>
      </c>
      <c r="B22" s="878" t="s">
        <v>400</v>
      </c>
      <c r="C22" s="800" t="str">
        <f>IF(D22="","",VLOOKUP(B22,Data!$B$5:$L$439,2,FALSE))</f>
        <v>VFV5590</v>
      </c>
      <c r="D22" s="875">
        <v>4</v>
      </c>
      <c r="E22" s="947" t="str">
        <f>IF(D22="","",VLOOKUP(B22,Data!$B$5:$Q$439,16,FALSE))</f>
        <v>PC</v>
      </c>
      <c r="F22" s="924"/>
      <c r="G22" s="803">
        <f>IF(D22="","",VLOOKUP(B22,Data!$B$5:$L$439,11,FALSE))</f>
        <v>4347.5600000000004</v>
      </c>
      <c r="H22" s="804">
        <f t="shared" si="0"/>
        <v>17390.240000000002</v>
      </c>
      <c r="I22" s="805" t="str">
        <f>IF(D22="","",VLOOKUP(B22,Data!$B$5:$D$439,3,FALSE))</f>
        <v>C/T</v>
      </c>
      <c r="J22" s="806" t="str">
        <f>IF(D22="","",VLOOKUP(B22,Data!$B$5:$M$439,12,FALSE))</f>
        <v>Indonesia</v>
      </c>
      <c r="K22" s="807" t="s">
        <v>1220</v>
      </c>
      <c r="L22" s="808">
        <f>IF(D22="","",VLOOKUP(B22,Data!$B$5:$E$439,4,FALSE)*D22)</f>
        <v>1272</v>
      </c>
      <c r="M22" s="809">
        <f>IF(D22="","",VLOOKUP(B22,Data!$B$5:$F$439,5,FALSE)*D22)</f>
        <v>1128</v>
      </c>
      <c r="N22" s="804"/>
      <c r="O22" s="810"/>
      <c r="P22" s="811"/>
      <c r="Q22" s="812"/>
      <c r="R22" s="812"/>
      <c r="S22" s="811"/>
      <c r="T22" s="811"/>
      <c r="U22" s="811"/>
      <c r="V22" s="813">
        <f>IF(D22="","",VLOOKUP(B22,Data!$B$5:$J$439,9,FALSE)*D22)</f>
        <v>7.2240000000000002</v>
      </c>
      <c r="W22" s="813">
        <f>IF(D22="","",VLOOKUP(B22,Data!$B$5:$J$439,9,FALSE)*D22)</f>
        <v>7.2240000000000002</v>
      </c>
      <c r="X22" s="916"/>
      <c r="Y22" s="916"/>
      <c r="Z22" s="708"/>
      <c r="AA22" s="708"/>
      <c r="AB22" s="708"/>
      <c r="AC22" s="708"/>
      <c r="AD22" s="708"/>
      <c r="AE22" s="708"/>
      <c r="AF22" s="708"/>
      <c r="AG22" s="708"/>
      <c r="AH22" s="708"/>
      <c r="AI22" s="708"/>
    </row>
    <row r="23" spans="1:35" s="917" customFormat="1" ht="20" customHeight="1">
      <c r="A23" s="984">
        <v>5</v>
      </c>
      <c r="B23" s="878" t="s">
        <v>240</v>
      </c>
      <c r="C23" s="800" t="str">
        <f>IF(D23="","",VLOOKUP(B23,Data!$B$5:$L$439,2,FALSE))</f>
        <v>VFV5520</v>
      </c>
      <c r="D23" s="875">
        <v>2</v>
      </c>
      <c r="E23" s="947" t="str">
        <f>IF(D23="","",VLOOKUP(B23,Data!$B$5:$Q$439,16,FALSE))</f>
        <v>PC</v>
      </c>
      <c r="F23" s="957" t="s">
        <v>1057</v>
      </c>
      <c r="G23" s="803">
        <f>IF(D23="","",VLOOKUP(B23,Data!$B$5:$L$439,11,FALSE))</f>
        <v>2589.08</v>
      </c>
      <c r="H23" s="804">
        <f t="shared" si="0"/>
        <v>5178.16</v>
      </c>
      <c r="I23" s="805" t="str">
        <f>IF(D23="","",VLOOKUP(B23,Data!$B$5:$D$439,3,FALSE))</f>
        <v>C/T</v>
      </c>
      <c r="J23" s="806" t="str">
        <f>IF(D23="","",VLOOKUP(B23,Data!$B$5:$M$439,12,FALSE))</f>
        <v>Indonesia</v>
      </c>
      <c r="K23" s="807" t="s">
        <v>1220</v>
      </c>
      <c r="L23" s="808">
        <f>IF(D23="","",VLOOKUP(B23,Data!$B$5:$E$439,4,FALSE)*D23)</f>
        <v>500</v>
      </c>
      <c r="M23" s="809">
        <f>IF(D23="","",VLOOKUP(B23,Data!$B$5:$F$439,5,FALSE)*D23)</f>
        <v>474</v>
      </c>
      <c r="N23" s="804"/>
      <c r="O23" s="810"/>
      <c r="P23" s="811"/>
      <c r="Q23" s="812"/>
      <c r="R23" s="812"/>
      <c r="S23" s="811"/>
      <c r="T23" s="811"/>
      <c r="U23" s="811"/>
      <c r="V23" s="813">
        <f>IF(D23="","",VLOOKUP(B23,Data!$B$5:$J$439,9,FALSE)*D23)</f>
        <v>2.6859999999999999</v>
      </c>
      <c r="W23" s="813">
        <f>IF(D23="","",VLOOKUP(B23,Data!$B$5:$J$439,9,FALSE)*D23)</f>
        <v>2.6859999999999999</v>
      </c>
      <c r="X23" s="916"/>
      <c r="Y23" s="916"/>
      <c r="Z23" s="708"/>
      <c r="AA23" s="708"/>
      <c r="AB23" s="708"/>
      <c r="AC23" s="708"/>
      <c r="AD23" s="708"/>
      <c r="AE23" s="708"/>
      <c r="AF23" s="708"/>
      <c r="AG23" s="708"/>
      <c r="AH23" s="708"/>
      <c r="AI23" s="708"/>
    </row>
    <row r="24" spans="1:35" s="917" customFormat="1" ht="20" customHeight="1">
      <c r="A24" s="984">
        <v>6</v>
      </c>
      <c r="B24" s="878" t="s">
        <v>241</v>
      </c>
      <c r="C24" s="800" t="str">
        <f>IF(D24="","",VLOOKUP(B24,Data!$B$5:$L$439,2,FALSE))</f>
        <v>VFV5530</v>
      </c>
      <c r="D24" s="875">
        <v>3</v>
      </c>
      <c r="E24" s="947" t="str">
        <f>IF(D24="","",VLOOKUP(B24,Data!$B$5:$Q$439,16,FALSE))</f>
        <v>PC</v>
      </c>
      <c r="F24" s="957"/>
      <c r="G24" s="803">
        <f>IF(D24="","",VLOOKUP(B24,Data!$B$5:$L$439,11,FALSE))</f>
        <v>2589.08</v>
      </c>
      <c r="H24" s="804">
        <f t="shared" si="0"/>
        <v>7767.24</v>
      </c>
      <c r="I24" s="805" t="str">
        <f>IF(D24="","",VLOOKUP(B24,Data!$B$5:$D$439,3,FALSE))</f>
        <v>C/T</v>
      </c>
      <c r="J24" s="806" t="str">
        <f>IF(D24="","",VLOOKUP(B24,Data!$B$5:$M$439,12,FALSE))</f>
        <v>Indonesia</v>
      </c>
      <c r="K24" s="807" t="s">
        <v>1220</v>
      </c>
      <c r="L24" s="808">
        <f>IF(D24="","",VLOOKUP(B24,Data!$B$5:$E$439,4,FALSE)*D24)</f>
        <v>750</v>
      </c>
      <c r="M24" s="809">
        <f>IF(D24="","",VLOOKUP(B24,Data!$B$5:$F$439,5,FALSE)*D24)</f>
        <v>711</v>
      </c>
      <c r="N24" s="804"/>
      <c r="O24" s="810"/>
      <c r="P24" s="811"/>
      <c r="Q24" s="812"/>
      <c r="R24" s="812"/>
      <c r="S24" s="811"/>
      <c r="T24" s="811"/>
      <c r="U24" s="811"/>
      <c r="V24" s="813">
        <f>IF(D24="","",VLOOKUP(B24,Data!$B$5:$J$439,9,FALSE)*D24)</f>
        <v>4.0289999999999999</v>
      </c>
      <c r="W24" s="813">
        <f>IF(D24="","",VLOOKUP(B24,Data!$B$5:$J$439,9,FALSE)*D24)</f>
        <v>4.0289999999999999</v>
      </c>
      <c r="X24" s="916"/>
      <c r="Y24" s="916"/>
      <c r="Z24" s="708"/>
      <c r="AA24" s="708"/>
      <c r="AB24" s="708"/>
      <c r="AC24" s="708"/>
      <c r="AD24" s="708"/>
      <c r="AE24" s="708"/>
      <c r="AF24" s="708"/>
      <c r="AG24" s="708"/>
      <c r="AH24" s="708"/>
      <c r="AI24" s="708"/>
    </row>
    <row r="25" spans="1:35" s="917" customFormat="1" ht="20" customHeight="1">
      <c r="A25" s="920"/>
      <c r="B25" s="878"/>
      <c r="C25" s="800" t="str">
        <f>IF(D25="","",VLOOKUP(B25,Data!$B$5:$L$439,2,FALSE))</f>
        <v/>
      </c>
      <c r="D25" s="875"/>
      <c r="E25" s="947" t="str">
        <f>IF(D25="","",VLOOKUP(B25,Data!$B$5:$Q$439,16,FALSE))</f>
        <v/>
      </c>
      <c r="F25" s="957"/>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814" customFormat="1" ht="23" customHeight="1">
      <c r="A26" s="920"/>
      <c r="B26" s="535"/>
      <c r="C26" s="809"/>
      <c r="D26" s="875"/>
      <c r="E26" s="946" t="str">
        <f>IF(D26="","",VLOOKUP(B26,Data!$B$5:$Q$439,16,FALSE))</f>
        <v/>
      </c>
      <c r="F26" s="889"/>
      <c r="G26" s="821"/>
      <c r="H26" s="821"/>
      <c r="I26" s="821"/>
      <c r="J26" s="820"/>
      <c r="K26" s="807"/>
      <c r="L26" s="821"/>
      <c r="M26" s="821"/>
      <c r="N26" s="821"/>
      <c r="O26" s="822"/>
      <c r="P26" s="823"/>
      <c r="Q26" s="824"/>
      <c r="R26" s="823"/>
      <c r="S26" s="823"/>
      <c r="T26" s="824"/>
      <c r="U26" s="825"/>
      <c r="V26" s="824"/>
      <c r="W26" s="826"/>
      <c r="Z26" s="708"/>
      <c r="AA26" s="708"/>
      <c r="AB26" s="708"/>
      <c r="AC26" s="708"/>
      <c r="AD26" s="708"/>
      <c r="AE26" s="708"/>
      <c r="AF26" s="708"/>
      <c r="AG26" s="708"/>
      <c r="AH26" s="708"/>
      <c r="AI26" s="708"/>
    </row>
    <row r="27" spans="1:35" s="814" customFormat="1" ht="22" customHeight="1">
      <c r="A27" s="920"/>
      <c r="B27" s="1087"/>
      <c r="C27" s="1088"/>
      <c r="D27" s="827">
        <f>SUM(D18:D25)</f>
        <v>53</v>
      </c>
      <c r="E27" s="827"/>
      <c r="F27" s="895"/>
      <c r="G27" s="896"/>
      <c r="H27" s="829">
        <f>SUM(H18:H26)</f>
        <v>216443.99999999997</v>
      </c>
      <c r="I27" s="897"/>
      <c r="J27" s="897"/>
      <c r="K27" s="897"/>
      <c r="L27" s="829">
        <f>SUM(L18:L26)</f>
        <v>15590</v>
      </c>
      <c r="M27" s="829">
        <f>SUM(M18:M26)</f>
        <v>13797</v>
      </c>
      <c r="N27" s="896"/>
      <c r="O27" s="896"/>
      <c r="P27" s="896"/>
      <c r="Q27" s="896"/>
      <c r="R27" s="896"/>
      <c r="S27" s="896"/>
      <c r="T27" s="896"/>
      <c r="U27" s="896"/>
      <c r="V27" s="896"/>
      <c r="W27" s="830">
        <f>SUM(W18:W26)</f>
        <v>81.978999999999985</v>
      </c>
      <c r="Z27" s="708"/>
      <c r="AA27" s="708"/>
      <c r="AB27" s="708"/>
      <c r="AC27" s="708"/>
      <c r="AD27" s="708"/>
      <c r="AE27" s="708"/>
      <c r="AF27" s="708"/>
      <c r="AG27" s="708"/>
      <c r="AH27" s="708"/>
      <c r="AI27" s="708"/>
    </row>
    <row r="28" spans="1:35" ht="20" customHeight="1">
      <c r="A28" s="920"/>
      <c r="B28" s="1089"/>
      <c r="C28" s="1090"/>
      <c r="D28" s="831"/>
      <c r="E28" s="887"/>
      <c r="F28" s="754"/>
      <c r="G28" s="832" t="s">
        <v>534</v>
      </c>
      <c r="H28" s="758"/>
      <c r="I28" s="833"/>
      <c r="J28" s="833"/>
      <c r="K28" s="833"/>
      <c r="L28" s="834"/>
      <c r="M28" s="758"/>
      <c r="N28" s="756"/>
      <c r="O28" s="755"/>
      <c r="P28" s="755"/>
      <c r="Q28" s="755"/>
      <c r="R28" s="755"/>
      <c r="S28" s="755"/>
      <c r="T28" s="755"/>
      <c r="U28" s="756"/>
      <c r="V28" s="756"/>
      <c r="W28" s="760"/>
    </row>
    <row r="29" spans="1:35" ht="13">
      <c r="A29" s="721" t="s">
        <v>527</v>
      </c>
      <c r="B29" s="722"/>
      <c r="C29" s="835"/>
      <c r="D29" s="836" t="s">
        <v>82</v>
      </c>
      <c r="E29" s="836"/>
      <c r="F29" s="744"/>
      <c r="G29" s="725" t="s">
        <v>83</v>
      </c>
      <c r="H29" s="837"/>
      <c r="I29" s="772" t="s">
        <v>84</v>
      </c>
      <c r="J29" s="838"/>
      <c r="K29" s="743" t="s">
        <v>85</v>
      </c>
      <c r="L29" s="743"/>
      <c r="M29" s="1070" t="s">
        <v>86</v>
      </c>
      <c r="N29" s="1071"/>
      <c r="O29" s="1071"/>
      <c r="P29" s="1071"/>
      <c r="Q29" s="1071"/>
      <c r="R29" s="1071"/>
      <c r="S29" s="1071"/>
      <c r="T29" s="1071"/>
      <c r="U29" s="1071"/>
      <c r="V29" s="1071"/>
      <c r="W29" s="1072"/>
    </row>
    <row r="30" spans="1:35" ht="13">
      <c r="A30" s="731" t="s">
        <v>528</v>
      </c>
      <c r="C30" s="839"/>
      <c r="D30" s="709" t="s">
        <v>88</v>
      </c>
      <c r="G30" s="1073"/>
      <c r="H30" s="1074"/>
      <c r="I30" s="731" t="s">
        <v>89</v>
      </c>
      <c r="J30" s="840"/>
      <c r="K30" s="746" t="s">
        <v>90</v>
      </c>
      <c r="L30" s="746"/>
      <c r="M30" s="741"/>
      <c r="W30" s="747"/>
    </row>
    <row r="31" spans="1:35">
      <c r="A31" s="731" t="s">
        <v>529</v>
      </c>
      <c r="C31" s="732"/>
      <c r="G31" s="1073"/>
      <c r="H31" s="1074"/>
      <c r="I31" s="731"/>
      <c r="J31" s="840"/>
      <c r="K31" s="746" t="s">
        <v>94</v>
      </c>
      <c r="L31" s="746"/>
      <c r="M31" s="741"/>
      <c r="W31" s="747"/>
    </row>
    <row r="32" spans="1:35">
      <c r="A32" s="754"/>
      <c r="B32" s="755"/>
      <c r="C32" s="841"/>
      <c r="D32" s="709" t="s">
        <v>95</v>
      </c>
      <c r="G32" s="842"/>
      <c r="H32" s="843"/>
      <c r="I32" s="731" t="s">
        <v>96</v>
      </c>
      <c r="J32" s="840"/>
      <c r="K32" s="746"/>
      <c r="L32" s="746"/>
      <c r="M32" s="741"/>
      <c r="W32" s="747"/>
    </row>
    <row r="33" spans="1:23" ht="13">
      <c r="A33" s="721" t="s">
        <v>97</v>
      </c>
      <c r="B33" s="744"/>
      <c r="C33" s="723"/>
      <c r="D33" s="709" t="s">
        <v>98</v>
      </c>
      <c r="G33" s="844" t="s">
        <v>99</v>
      </c>
      <c r="H33" s="845"/>
      <c r="I33" s="731" t="s">
        <v>89</v>
      </c>
      <c r="J33" s="840"/>
      <c r="K33" s="746" t="s">
        <v>100</v>
      </c>
      <c r="L33" s="746"/>
      <c r="M33" s="741"/>
      <c r="W33" s="747"/>
    </row>
    <row r="34" spans="1:23" ht="13">
      <c r="A34" s="731" t="s">
        <v>552</v>
      </c>
      <c r="C34" s="732"/>
      <c r="D34" s="709" t="s">
        <v>101</v>
      </c>
      <c r="G34" s="846"/>
      <c r="H34" s="847"/>
      <c r="I34" s="731" t="s">
        <v>102</v>
      </c>
      <c r="J34" s="840"/>
      <c r="K34" s="746" t="s">
        <v>530</v>
      </c>
      <c r="L34" s="746"/>
      <c r="M34" s="1075" t="s">
        <v>104</v>
      </c>
      <c r="N34" s="1076"/>
      <c r="O34" s="1076"/>
      <c r="P34" s="1076"/>
      <c r="Q34" s="1076"/>
      <c r="R34" s="1076"/>
      <c r="S34" s="1076"/>
      <c r="T34" s="1076"/>
      <c r="U34" s="1076"/>
      <c r="V34" s="1076"/>
      <c r="W34" s="1077"/>
    </row>
    <row r="35" spans="1:23">
      <c r="A35" s="754"/>
      <c r="B35" s="755"/>
      <c r="C35" s="756"/>
      <c r="D35" s="848"/>
      <c r="E35" s="848"/>
      <c r="F35" s="755"/>
      <c r="G35" s="1046" t="s">
        <v>1232</v>
      </c>
      <c r="H35" s="1047"/>
      <c r="I35" s="1046" t="s">
        <v>1233</v>
      </c>
      <c r="J35" s="1047"/>
      <c r="K35" s="759" t="s">
        <v>105</v>
      </c>
      <c r="L35" s="759"/>
      <c r="M35" s="1062" t="s">
        <v>106</v>
      </c>
      <c r="N35" s="1063"/>
      <c r="O35" s="1063"/>
      <c r="P35" s="1063"/>
      <c r="Q35" s="1063"/>
      <c r="R35" s="1063"/>
      <c r="S35" s="1063"/>
      <c r="T35" s="1063"/>
      <c r="U35" s="1063"/>
      <c r="V35" s="1063"/>
      <c r="W35" s="1064"/>
    </row>
    <row r="41" spans="1:23" ht="23.25" customHeight="1">
      <c r="A41" s="849" t="s">
        <v>947</v>
      </c>
      <c r="B41" s="710"/>
      <c r="C41" s="849" t="s">
        <v>603</v>
      </c>
      <c r="D41" s="708"/>
      <c r="E41" s="708"/>
      <c r="G41" s="849" t="s">
        <v>941</v>
      </c>
      <c r="I41" s="849" t="s">
        <v>603</v>
      </c>
    </row>
    <row r="42" spans="1:23" ht="20">
      <c r="A42" s="849" t="s">
        <v>948</v>
      </c>
      <c r="B42" s="710"/>
      <c r="C42" s="849" t="s">
        <v>952</v>
      </c>
      <c r="D42" s="708"/>
      <c r="E42" s="708"/>
      <c r="G42" s="849" t="s">
        <v>942</v>
      </c>
      <c r="I42" s="849" t="s">
        <v>952</v>
      </c>
    </row>
    <row r="43" spans="1:23" ht="20">
      <c r="A43" s="849" t="s">
        <v>949</v>
      </c>
      <c r="B43" s="710"/>
      <c r="C43" s="849" t="s">
        <v>952</v>
      </c>
      <c r="D43" s="708"/>
      <c r="E43" s="708"/>
      <c r="G43" s="849" t="s">
        <v>943</v>
      </c>
      <c r="I43" s="849" t="s">
        <v>603</v>
      </c>
    </row>
    <row r="44" spans="1:23" ht="17.75" customHeight="1">
      <c r="A44" s="849" t="s">
        <v>950</v>
      </c>
      <c r="B44" s="710"/>
      <c r="C44" s="849" t="s">
        <v>603</v>
      </c>
      <c r="D44" s="708"/>
      <c r="E44" s="708"/>
      <c r="G44" s="849" t="s">
        <v>944</v>
      </c>
      <c r="I44" s="849" t="s">
        <v>603</v>
      </c>
    </row>
    <row r="45" spans="1:23" ht="17.75" customHeight="1">
      <c r="A45" s="849" t="s">
        <v>951</v>
      </c>
      <c r="B45" s="710"/>
      <c r="C45" s="849" t="s">
        <v>603</v>
      </c>
      <c r="D45" s="708"/>
      <c r="E45" s="708"/>
      <c r="G45" s="849" t="s">
        <v>946</v>
      </c>
      <c r="I45" s="849" t="s">
        <v>603</v>
      </c>
    </row>
    <row r="46" spans="1:23" ht="17.75" customHeight="1">
      <c r="G46" s="849" t="s">
        <v>945</v>
      </c>
      <c r="I46" s="849" t="s">
        <v>603</v>
      </c>
    </row>
    <row r="47" spans="1:23" ht="17.75" customHeight="1"/>
    <row r="48" spans="1:23" ht="17.75" customHeight="1"/>
    <row r="58" spans="2:2">
      <c r="B58" s="535"/>
    </row>
  </sheetData>
  <mergeCells count="10">
    <mergeCell ref="G35:H35"/>
    <mergeCell ref="I35:J35"/>
    <mergeCell ref="M35:W35"/>
    <mergeCell ref="R1:U1"/>
    <mergeCell ref="O2:R2"/>
    <mergeCell ref="B27:C28"/>
    <mergeCell ref="M29:W29"/>
    <mergeCell ref="G30:H30"/>
    <mergeCell ref="G31:H31"/>
    <mergeCell ref="M34:W34"/>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912F9-AE10-45B3-92CA-838D5395B712}">
  <sheetPr>
    <pageSetUpPr fitToPage="1"/>
  </sheetPr>
  <dimension ref="A1:AI60"/>
  <sheetViews>
    <sheetView topLeftCell="A16" zoomScale="80" zoomScaleNormal="80" zoomScaleSheetLayoutView="115" workbookViewId="0">
      <selection activeCell="B25" sqref="B25"/>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1009"/>
      <c r="J10" s="1010"/>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535"/>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c r="B18" s="906" t="s">
        <v>1219</v>
      </c>
      <c r="C18" s="800" t="str">
        <f>IF(D18="","",VLOOKUP(B18,Data!$B$5:$L$439,2,FALSE))</f>
        <v/>
      </c>
      <c r="D18" s="875"/>
      <c r="E18" s="947" t="str">
        <f>IF(D18="","",VLOOKUP(B18,Data!$B$5:$Q$439,16,FALSE))</f>
        <v/>
      </c>
      <c r="F18" s="924"/>
      <c r="G18" s="803" t="str">
        <f>IF(D18="","",VLOOKUP(B18,Data!$B$5:$L$439,11,FALSE))</f>
        <v/>
      </c>
      <c r="H18" s="804" t="str">
        <f t="shared" ref="H18:H27"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v>1</v>
      </c>
      <c r="B19" s="878" t="s">
        <v>748</v>
      </c>
      <c r="C19" s="800" t="str">
        <f>IF(D19="","",VLOOKUP(B19,Data!$B$5:$L$439,2,FALSE))</f>
        <v>VAR8150</v>
      </c>
      <c r="D19" s="875">
        <v>3</v>
      </c>
      <c r="E19" s="947" t="str">
        <f>IF(D19="","",VLOOKUP(B19,Data!$B$5:$Q$439,16,FALSE))</f>
        <v>PC</v>
      </c>
      <c r="F19" s="924" t="s">
        <v>999</v>
      </c>
      <c r="G19" s="803">
        <f>IF(D19="","",VLOOKUP(B19,Data!$B$5:$L$439,11,FALSE))</f>
        <v>2209.64</v>
      </c>
      <c r="H19" s="804">
        <f t="shared" si="0"/>
        <v>6628.92</v>
      </c>
      <c r="I19" s="805" t="str">
        <f>IF(D19="","",VLOOKUP(B19,Data!$B$5:$D$439,3,FALSE))</f>
        <v>C/T</v>
      </c>
      <c r="J19" s="806" t="str">
        <f>IF(D19="","",VLOOKUP(B19,Data!$B$5:$M$439,12,FALSE))</f>
        <v>Indonesia</v>
      </c>
      <c r="K19" s="807" t="s">
        <v>1220</v>
      </c>
      <c r="L19" s="808">
        <f>IF(D19="","",VLOOKUP(B19,Data!$B$5:$E$439,4,FALSE)*D19)</f>
        <v>714</v>
      </c>
      <c r="M19" s="809">
        <f>IF(D19="","",VLOOKUP(B19,Data!$B$5:$F$439,5,FALSE)*D19)</f>
        <v>648</v>
      </c>
      <c r="N19" s="804"/>
      <c r="O19" s="810"/>
      <c r="P19" s="811"/>
      <c r="Q19" s="812"/>
      <c r="R19" s="812"/>
      <c r="S19" s="811"/>
      <c r="T19" s="811"/>
      <c r="U19" s="811"/>
      <c r="V19" s="813">
        <f>IF(D19="","",VLOOKUP(B19,Data!$B$5:$J$439,9,FALSE)*D19)</f>
        <v>3.9420000000000002</v>
      </c>
      <c r="W19" s="813">
        <f>IF(D19="","",VLOOKUP(B19,Data!$B$5:$J$439,9,FALSE)*D19)</f>
        <v>3.9420000000000002</v>
      </c>
      <c r="X19" s="916"/>
      <c r="Y19" s="916"/>
      <c r="Z19" s="708"/>
      <c r="AA19" s="708"/>
      <c r="AB19" s="708"/>
      <c r="AC19" s="708"/>
      <c r="AD19" s="708"/>
      <c r="AE19" s="708"/>
      <c r="AF19" s="708"/>
      <c r="AG19" s="708"/>
      <c r="AH19" s="708"/>
      <c r="AI19" s="708"/>
    </row>
    <row r="20" spans="1:35" s="917" customFormat="1" ht="20" customHeight="1">
      <c r="A20" s="920"/>
      <c r="B20" s="906" t="s">
        <v>1236</v>
      </c>
      <c r="C20" s="800" t="str">
        <f>IF(D20="","",VLOOKUP(B20,Data!$B$5:$L$439,2,FALSE))</f>
        <v/>
      </c>
      <c r="D20" s="875"/>
      <c r="E20" s="947" t="str">
        <f>IF(D20="","",VLOOKUP(B20,Data!$B$5:$Q$439,16,FALSE))</f>
        <v/>
      </c>
      <c r="F20" s="924"/>
      <c r="G20" s="803" t="str">
        <f>IF(D20="","",VLOOKUP(B20,Data!$B$5:$L$439,11,FALSE))</f>
        <v/>
      </c>
      <c r="H20" s="804" t="str">
        <f t="shared" ref="H20:H21" si="1">IF(D20&gt;0,D20*G20,"-")</f>
        <v>-</v>
      </c>
      <c r="I20" s="805" t="str">
        <f>IF(D20="","",VLOOKUP(B20,Data!$B$5:$D$439,3,FALSE))</f>
        <v/>
      </c>
      <c r="J20" s="806" t="str">
        <f>IF(D20="","",VLOOKUP(B20,Data!$B$5:$M$439,12,FALSE))</f>
        <v/>
      </c>
      <c r="K20" s="807"/>
      <c r="L20" s="808" t="str">
        <f>IF(D20="","",VLOOKUP(B20,Data!$B$5:$E$439,4,FALSE)*D20)</f>
        <v/>
      </c>
      <c r="M20" s="809" t="str">
        <f>IF(D20="","",VLOOKUP(B20,Data!$B$5:$F$439,5,FALSE)*D20)</f>
        <v/>
      </c>
      <c r="N20" s="804"/>
      <c r="O20" s="810"/>
      <c r="P20" s="811"/>
      <c r="Q20" s="812"/>
      <c r="R20" s="812"/>
      <c r="S20" s="811"/>
      <c r="T20" s="811"/>
      <c r="U20" s="811"/>
      <c r="V20" s="813" t="str">
        <f>IF(D20="","",VLOOKUP(B20,Data!$B$5:$J$439,9,FALSE)*D20)</f>
        <v/>
      </c>
      <c r="W20" s="813" t="str">
        <f>IF(D20="","",VLOOKUP(B20,Data!$B$5:$J$439,9,FALSE)*D20)</f>
        <v/>
      </c>
      <c r="X20" s="916"/>
      <c r="Y20" s="916"/>
      <c r="Z20" s="708"/>
      <c r="AA20" s="708"/>
      <c r="AB20" s="708"/>
      <c r="AC20" s="708"/>
      <c r="AD20" s="708"/>
      <c r="AE20" s="708"/>
      <c r="AF20" s="708"/>
      <c r="AG20" s="708"/>
      <c r="AH20" s="708"/>
      <c r="AI20" s="708"/>
    </row>
    <row r="21" spans="1:35" s="917" customFormat="1" ht="20" customHeight="1">
      <c r="A21" s="984">
        <v>2</v>
      </c>
      <c r="B21" s="878" t="s">
        <v>661</v>
      </c>
      <c r="C21" s="800" t="str">
        <f>IF(D21="","",VLOOKUP(B21,Data!$B$5:$L$439,2,FALSE))</f>
        <v>VAN1290</v>
      </c>
      <c r="D21" s="875">
        <v>38</v>
      </c>
      <c r="E21" s="947" t="str">
        <f>IF(D21="","",VLOOKUP(B21,Data!$B$5:$Q$439,16,FALSE))</f>
        <v>PC</v>
      </c>
      <c r="F21" s="924" t="s">
        <v>1011</v>
      </c>
      <c r="G21" s="803">
        <f>IF(D21="","",VLOOKUP(B21,Data!$B$5:$L$439,11,FALSE))</f>
        <v>2162.66</v>
      </c>
      <c r="H21" s="804">
        <f t="shared" si="1"/>
        <v>82181.079999999987</v>
      </c>
      <c r="I21" s="805" t="str">
        <f>IF(D21="","",VLOOKUP(B21,Data!$B$5:$D$439,3,FALSE))</f>
        <v>C/T</v>
      </c>
      <c r="J21" s="806" t="str">
        <f>IF(D21="","",VLOOKUP(B21,Data!$B$5:$M$439,12,FALSE))</f>
        <v>Indonesia</v>
      </c>
      <c r="K21" s="807" t="s">
        <v>1237</v>
      </c>
      <c r="L21" s="808">
        <f>IF(D21="","",VLOOKUP(B21,Data!$B$5:$E$439,4,FALSE)*D21)</f>
        <v>9956</v>
      </c>
      <c r="M21" s="809">
        <f>IF(D21="","",VLOOKUP(B21,Data!$B$5:$F$439,5,FALSE)*D21)</f>
        <v>9006</v>
      </c>
      <c r="N21" s="804"/>
      <c r="O21" s="810"/>
      <c r="P21" s="811"/>
      <c r="Q21" s="812"/>
      <c r="R21" s="812"/>
      <c r="S21" s="811"/>
      <c r="T21" s="811"/>
      <c r="U21" s="811"/>
      <c r="V21" s="813">
        <f>IF(D21="","",VLOOKUP(B21,Data!$B$5:$J$439,9,FALSE)*D21)</f>
        <v>56.543999999999997</v>
      </c>
      <c r="W21" s="813">
        <f>IF(D21="","",VLOOKUP(B21,Data!$B$5:$J$439,9,FALSE)*D21)</f>
        <v>56.543999999999997</v>
      </c>
      <c r="X21" s="916"/>
      <c r="Y21" s="916"/>
      <c r="Z21" s="708"/>
      <c r="AA21" s="708"/>
      <c r="AB21" s="708"/>
      <c r="AC21" s="708"/>
      <c r="AD21" s="708"/>
      <c r="AE21" s="708"/>
      <c r="AF21" s="708"/>
      <c r="AG21" s="708"/>
      <c r="AH21" s="708"/>
      <c r="AI21" s="708"/>
    </row>
    <row r="22" spans="1:35" s="917" customFormat="1" ht="20" customHeight="1">
      <c r="A22" s="984">
        <v>3</v>
      </c>
      <c r="B22" s="878" t="s">
        <v>749</v>
      </c>
      <c r="C22" s="800" t="str">
        <f>IF(D22="","",VLOOKUP(B22,Data!$B$5:$L$439,2,FALSE))</f>
        <v>VAR8160</v>
      </c>
      <c r="D22" s="875">
        <v>16</v>
      </c>
      <c r="E22" s="947" t="str">
        <f>IF(D22="","",VLOOKUP(B22,Data!$B$5:$Q$439,16,FALSE))</f>
        <v>PC</v>
      </c>
      <c r="F22" s="924"/>
      <c r="G22" s="803">
        <f>IF(D22="","",VLOOKUP(B22,Data!$B$5:$L$439,11,FALSE))</f>
        <v>2438.41</v>
      </c>
      <c r="H22" s="804">
        <f t="shared" si="0"/>
        <v>39014.559999999998</v>
      </c>
      <c r="I22" s="805" t="str">
        <f>IF(D22="","",VLOOKUP(B22,Data!$B$5:$D$439,3,FALSE))</f>
        <v>C/T</v>
      </c>
      <c r="J22" s="806" t="str">
        <f>IF(D22="","",VLOOKUP(B22,Data!$B$5:$M$439,12,FALSE))</f>
        <v>Indonesia</v>
      </c>
      <c r="K22" s="807" t="s">
        <v>1237</v>
      </c>
      <c r="L22" s="808">
        <f>IF(D22="","",VLOOKUP(B22,Data!$B$5:$E$439,4,FALSE)*D22)</f>
        <v>4064</v>
      </c>
      <c r="M22" s="809">
        <f>IF(D22="","",VLOOKUP(B22,Data!$B$5:$F$439,5,FALSE)*D22)</f>
        <v>3664</v>
      </c>
      <c r="N22" s="804"/>
      <c r="O22" s="810"/>
      <c r="P22" s="811"/>
      <c r="Q22" s="812"/>
      <c r="R22" s="812"/>
      <c r="S22" s="811"/>
      <c r="T22" s="811"/>
      <c r="U22" s="811"/>
      <c r="V22" s="813">
        <f>IF(D22="","",VLOOKUP(B22,Data!$B$5:$J$439,9,FALSE)*D22)</f>
        <v>23.744</v>
      </c>
      <c r="W22" s="813">
        <f>IF(D22="","",VLOOKUP(B22,Data!$B$5:$J$439,9,FALSE)*D22)</f>
        <v>23.744</v>
      </c>
      <c r="X22" s="916"/>
      <c r="Y22" s="916"/>
      <c r="Z22" s="708"/>
      <c r="AA22" s="708"/>
      <c r="AB22" s="708"/>
      <c r="AC22" s="708"/>
      <c r="AD22" s="708"/>
      <c r="AE22" s="708"/>
      <c r="AF22" s="708"/>
      <c r="AG22" s="708"/>
      <c r="AH22" s="708"/>
      <c r="AI22" s="708"/>
    </row>
    <row r="23" spans="1:35" s="917" customFormat="1" ht="20" customHeight="1">
      <c r="A23" s="984">
        <v>4</v>
      </c>
      <c r="B23" s="878" t="s">
        <v>750</v>
      </c>
      <c r="C23" s="800" t="str">
        <f>IF(D23="","",VLOOKUP(B23,Data!$B$5:$L$439,2,FALSE))</f>
        <v>VAR8170</v>
      </c>
      <c r="D23" s="875">
        <v>11</v>
      </c>
      <c r="E23" s="947" t="str">
        <f>IF(D23="","",VLOOKUP(B23,Data!$B$5:$Q$439,16,FALSE))</f>
        <v>PC</v>
      </c>
      <c r="F23" s="957" t="s">
        <v>1057</v>
      </c>
      <c r="G23" s="803">
        <f>IF(D23="","",VLOOKUP(B23,Data!$B$5:$L$439,11,FALSE))</f>
        <v>2438.41</v>
      </c>
      <c r="H23" s="804">
        <f t="shared" si="0"/>
        <v>26822.51</v>
      </c>
      <c r="I23" s="805" t="str">
        <f>IF(D23="","",VLOOKUP(B23,Data!$B$5:$D$439,3,FALSE))</f>
        <v>C/T</v>
      </c>
      <c r="J23" s="806" t="str">
        <f>IF(D23="","",VLOOKUP(B23,Data!$B$5:$M$439,12,FALSE))</f>
        <v>Indonesia</v>
      </c>
      <c r="K23" s="807" t="s">
        <v>1237</v>
      </c>
      <c r="L23" s="808">
        <f>IF(D23="","",VLOOKUP(B23,Data!$B$5:$E$439,4,FALSE)*D23)</f>
        <v>2794</v>
      </c>
      <c r="M23" s="809">
        <f>IF(D23="","",VLOOKUP(B23,Data!$B$5:$F$439,5,FALSE)*D23)</f>
        <v>2519</v>
      </c>
      <c r="N23" s="804"/>
      <c r="O23" s="810"/>
      <c r="P23" s="811"/>
      <c r="Q23" s="812"/>
      <c r="R23" s="812"/>
      <c r="S23" s="811"/>
      <c r="T23" s="811"/>
      <c r="U23" s="811"/>
      <c r="V23" s="813">
        <f>IF(D23="","",VLOOKUP(B23,Data!$B$5:$J$439,9,FALSE)*D23)</f>
        <v>16.323999999999998</v>
      </c>
      <c r="W23" s="813">
        <f>IF(D23="","",VLOOKUP(B23,Data!$B$5:$J$439,9,FALSE)*D23)</f>
        <v>16.323999999999998</v>
      </c>
      <c r="X23" s="916"/>
      <c r="Y23" s="916"/>
      <c r="Z23" s="708"/>
      <c r="AA23" s="708"/>
      <c r="AB23" s="708"/>
      <c r="AC23" s="708"/>
      <c r="AD23" s="708"/>
      <c r="AE23" s="708"/>
      <c r="AF23" s="708"/>
      <c r="AG23" s="708"/>
      <c r="AH23" s="708"/>
      <c r="AI23" s="708"/>
    </row>
    <row r="24" spans="1:35" s="917" customFormat="1" ht="20" customHeight="1">
      <c r="A24" s="984">
        <v>5</v>
      </c>
      <c r="B24" s="878" t="s">
        <v>240</v>
      </c>
      <c r="C24" s="800" t="str">
        <f>IF(D24="","",VLOOKUP(B24,Data!$B$5:$L$439,2,FALSE))</f>
        <v>VFV5520</v>
      </c>
      <c r="D24" s="875">
        <v>3</v>
      </c>
      <c r="E24" s="947" t="str">
        <f>IF(D24="","",VLOOKUP(B24,Data!$B$5:$Q$439,16,FALSE))</f>
        <v>PC</v>
      </c>
      <c r="F24" s="924"/>
      <c r="G24" s="803">
        <f>IF(D24="","",VLOOKUP(B24,Data!$B$5:$L$439,11,FALSE))</f>
        <v>2589.08</v>
      </c>
      <c r="H24" s="804">
        <f t="shared" si="0"/>
        <v>7767.24</v>
      </c>
      <c r="I24" s="805" t="str">
        <f>IF(D24="","",VLOOKUP(B24,Data!$B$5:$D$439,3,FALSE))</f>
        <v>C/T</v>
      </c>
      <c r="J24" s="806" t="str">
        <f>IF(D24="","",VLOOKUP(B24,Data!$B$5:$M$439,12,FALSE))</f>
        <v>Indonesia</v>
      </c>
      <c r="K24" s="807" t="s">
        <v>1237</v>
      </c>
      <c r="L24" s="808">
        <f>IF(D24="","",VLOOKUP(B24,Data!$B$5:$E$439,4,FALSE)*D24)</f>
        <v>750</v>
      </c>
      <c r="M24" s="809">
        <f>IF(D24="","",VLOOKUP(B24,Data!$B$5:$F$439,5,FALSE)*D24)</f>
        <v>711</v>
      </c>
      <c r="N24" s="804"/>
      <c r="O24" s="810"/>
      <c r="P24" s="811"/>
      <c r="Q24" s="812"/>
      <c r="R24" s="812"/>
      <c r="S24" s="811"/>
      <c r="T24" s="811"/>
      <c r="U24" s="811"/>
      <c r="V24" s="813">
        <f>IF(D24="","",VLOOKUP(B24,Data!$B$5:$J$439,9,FALSE)*D24)</f>
        <v>4.0289999999999999</v>
      </c>
      <c r="W24" s="813">
        <f>IF(D24="","",VLOOKUP(B24,Data!$B$5:$J$439,9,FALSE)*D24)</f>
        <v>4.0289999999999999</v>
      </c>
      <c r="X24" s="916"/>
      <c r="Y24" s="916"/>
      <c r="Z24" s="708"/>
      <c r="AA24" s="708"/>
      <c r="AB24" s="708"/>
      <c r="AC24" s="708"/>
      <c r="AD24" s="708"/>
      <c r="AE24" s="708"/>
      <c r="AF24" s="708"/>
      <c r="AG24" s="708"/>
      <c r="AH24" s="708"/>
      <c r="AI24" s="708"/>
    </row>
    <row r="25" spans="1:35" s="917" customFormat="1" ht="20" customHeight="1">
      <c r="A25" s="984">
        <v>6</v>
      </c>
      <c r="B25" s="878" t="s">
        <v>241</v>
      </c>
      <c r="C25" s="800" t="str">
        <f>IF(D25="","",VLOOKUP(B25,Data!$B$5:$L$439,2,FALSE))</f>
        <v>VFV5530</v>
      </c>
      <c r="D25" s="875">
        <v>19</v>
      </c>
      <c r="E25" s="947" t="str">
        <f>IF(D25="","",VLOOKUP(B25,Data!$B$5:$Q$439,16,FALSE))</f>
        <v>PC</v>
      </c>
      <c r="F25" s="957"/>
      <c r="G25" s="803">
        <f>IF(D25="","",VLOOKUP(B25,Data!$B$5:$L$439,11,FALSE))</f>
        <v>2589.08</v>
      </c>
      <c r="H25" s="804">
        <f t="shared" si="0"/>
        <v>49192.52</v>
      </c>
      <c r="I25" s="805" t="str">
        <f>IF(D25="","",VLOOKUP(B25,Data!$B$5:$D$439,3,FALSE))</f>
        <v>C/T</v>
      </c>
      <c r="J25" s="806" t="str">
        <f>IF(D25="","",VLOOKUP(B25,Data!$B$5:$M$439,12,FALSE))</f>
        <v>Indonesia</v>
      </c>
      <c r="K25" s="807" t="s">
        <v>1237</v>
      </c>
      <c r="L25" s="808">
        <f>IF(D25="","",VLOOKUP(B25,Data!$B$5:$E$439,4,FALSE)*D25)</f>
        <v>4750</v>
      </c>
      <c r="M25" s="809">
        <f>IF(D25="","",VLOOKUP(B25,Data!$B$5:$F$439,5,FALSE)*D25)</f>
        <v>4503</v>
      </c>
      <c r="N25" s="804"/>
      <c r="O25" s="810"/>
      <c r="P25" s="811"/>
      <c r="Q25" s="812"/>
      <c r="R25" s="812"/>
      <c r="S25" s="811"/>
      <c r="T25" s="811"/>
      <c r="U25" s="811"/>
      <c r="V25" s="813">
        <f>IF(D25="","",VLOOKUP(B25,Data!$B$5:$J$439,9,FALSE)*D25)</f>
        <v>25.516999999999999</v>
      </c>
      <c r="W25" s="813">
        <f>IF(D25="","",VLOOKUP(B25,Data!$B$5:$J$439,9,FALSE)*D25)</f>
        <v>25.516999999999999</v>
      </c>
      <c r="X25" s="916"/>
      <c r="Y25" s="916"/>
      <c r="Z25" s="708"/>
      <c r="AA25" s="708"/>
      <c r="AB25" s="708"/>
      <c r="AC25" s="708"/>
      <c r="AD25" s="708"/>
      <c r="AE25" s="708"/>
      <c r="AF25" s="708"/>
      <c r="AG25" s="708"/>
      <c r="AH25" s="708"/>
      <c r="AI25" s="708"/>
    </row>
    <row r="26" spans="1:35" s="917" customFormat="1" ht="20" customHeight="1">
      <c r="A26" s="984"/>
      <c r="B26" s="878"/>
      <c r="C26" s="800" t="str">
        <f>IF(D26="","",VLOOKUP(B26,Data!$B$5:$L$439,2,FALSE))</f>
        <v/>
      </c>
      <c r="D26" s="875"/>
      <c r="E26" s="947" t="str">
        <f>IF(D26="","",VLOOKUP(B26,Data!$B$5:$Q$439,16,FALSE))</f>
        <v/>
      </c>
      <c r="F26" s="957"/>
      <c r="G26" s="803" t="str">
        <f>IF(D26="","",VLOOKUP(B26,Data!$B$5:$L$439,11,FALSE))</f>
        <v/>
      </c>
      <c r="H26" s="804" t="str">
        <f t="shared" si="0"/>
        <v>-</v>
      </c>
      <c r="I26" s="805" t="str">
        <f>IF(D26="","",VLOOKUP(B26,Data!$B$5:$D$439,3,FALSE))</f>
        <v/>
      </c>
      <c r="J26" s="806" t="str">
        <f>IF(D26="","",VLOOKUP(B26,Data!$B$5:$M$439,12,FALSE))</f>
        <v/>
      </c>
      <c r="K26" s="807"/>
      <c r="L26" s="808" t="str">
        <f>IF(D26="","",VLOOKUP(B26,Data!$B$5:$E$439,4,FALSE)*D26)</f>
        <v/>
      </c>
      <c r="M26" s="809" t="str">
        <f>IF(D26="","",VLOOKUP(B26,Data!$B$5:$F$439,5,FALSE)*D26)</f>
        <v/>
      </c>
      <c r="N26" s="804"/>
      <c r="O26" s="810"/>
      <c r="P26" s="811"/>
      <c r="Q26" s="812"/>
      <c r="R26" s="812"/>
      <c r="S26" s="811"/>
      <c r="T26" s="811"/>
      <c r="U26" s="811"/>
      <c r="V26" s="813" t="str">
        <f>IF(D26="","",VLOOKUP(B26,Data!$B$5:$J$439,9,FALSE)*D26)</f>
        <v/>
      </c>
      <c r="W26" s="813" t="str">
        <f>IF(D26="","",VLOOKUP(B26,Data!$B$5:$J$439,9,FALSE)*D26)</f>
        <v/>
      </c>
      <c r="X26" s="916"/>
      <c r="Y26" s="916"/>
      <c r="Z26" s="708"/>
      <c r="AA26" s="708"/>
      <c r="AB26" s="708"/>
      <c r="AC26" s="708"/>
      <c r="AD26" s="708"/>
      <c r="AE26" s="708"/>
      <c r="AF26" s="708"/>
      <c r="AG26" s="708"/>
      <c r="AH26" s="708"/>
      <c r="AI26" s="708"/>
    </row>
    <row r="27" spans="1:35" s="917" customFormat="1" ht="20" customHeight="1">
      <c r="A27" s="920"/>
      <c r="B27" s="878"/>
      <c r="C27" s="800" t="str">
        <f>IF(D27="","",VLOOKUP(B27,Data!$B$5:$L$439,2,FALSE))</f>
        <v/>
      </c>
      <c r="D27" s="875"/>
      <c r="E27" s="947" t="str">
        <f>IF(D27="","",VLOOKUP(B27,Data!$B$5:$Q$439,16,FALSE))</f>
        <v/>
      </c>
      <c r="F27" s="957"/>
      <c r="G27" s="803" t="str">
        <f>IF(D27="","",VLOOKUP(B27,Data!$B$5:$L$439,11,FALSE))</f>
        <v/>
      </c>
      <c r="H27" s="804" t="str">
        <f t="shared" si="0"/>
        <v>-</v>
      </c>
      <c r="I27" s="805" t="str">
        <f>IF(D27="","",VLOOKUP(B27,Data!$B$5:$D$439,3,FALSE))</f>
        <v/>
      </c>
      <c r="J27" s="806" t="str">
        <f>IF(D27="","",VLOOKUP(B27,Data!$B$5:$M$439,12,FALSE))</f>
        <v/>
      </c>
      <c r="K27" s="807"/>
      <c r="L27" s="808" t="str">
        <f>IF(D27="","",VLOOKUP(B27,Data!$B$5:$E$439,4,FALSE)*D27)</f>
        <v/>
      </c>
      <c r="M27" s="809" t="str">
        <f>IF(D27="","",VLOOKUP(B27,Data!$B$5:$F$439,5,FALSE)*D27)</f>
        <v/>
      </c>
      <c r="N27" s="804"/>
      <c r="O27" s="810"/>
      <c r="P27" s="811"/>
      <c r="Q27" s="812"/>
      <c r="R27" s="812"/>
      <c r="S27" s="811"/>
      <c r="T27" s="811"/>
      <c r="U27" s="811"/>
      <c r="V27" s="813" t="str">
        <f>IF(D27="","",VLOOKUP(B27,Data!$B$5:$J$439,9,FALSE)*D27)</f>
        <v/>
      </c>
      <c r="W27" s="813" t="str">
        <f>IF(D27="","",VLOOKUP(B27,Data!$B$5:$J$439,9,FALSE)*D27)</f>
        <v/>
      </c>
      <c r="X27" s="916"/>
      <c r="Y27" s="916"/>
      <c r="Z27" s="708"/>
      <c r="AA27" s="708"/>
      <c r="AB27" s="708"/>
      <c r="AC27" s="708"/>
      <c r="AD27" s="708"/>
      <c r="AE27" s="708"/>
      <c r="AF27" s="708"/>
      <c r="AG27" s="708"/>
      <c r="AH27" s="708"/>
      <c r="AI27" s="708"/>
    </row>
    <row r="28" spans="1:35" s="814" customFormat="1" ht="23" customHeight="1">
      <c r="A28" s="920"/>
      <c r="B28" s="535"/>
      <c r="C28" s="809"/>
      <c r="D28" s="875"/>
      <c r="E28" s="946" t="str">
        <f>IF(D28="","",VLOOKUP(B28,Data!$B$5:$Q$439,16,FALSE))</f>
        <v/>
      </c>
      <c r="F28" s="889"/>
      <c r="G28" s="821"/>
      <c r="H28" s="821"/>
      <c r="I28" s="821"/>
      <c r="J28" s="820"/>
      <c r="K28" s="807"/>
      <c r="L28" s="821"/>
      <c r="M28" s="821"/>
      <c r="N28" s="821"/>
      <c r="O28" s="822"/>
      <c r="P28" s="823"/>
      <c r="Q28" s="824"/>
      <c r="R28" s="823"/>
      <c r="S28" s="823"/>
      <c r="T28" s="824"/>
      <c r="U28" s="825"/>
      <c r="V28" s="824"/>
      <c r="W28" s="826"/>
      <c r="Z28" s="708"/>
      <c r="AA28" s="708"/>
      <c r="AB28" s="708"/>
      <c r="AC28" s="708"/>
      <c r="AD28" s="708"/>
      <c r="AE28" s="708"/>
      <c r="AF28" s="708"/>
      <c r="AG28" s="708"/>
      <c r="AH28" s="708"/>
      <c r="AI28" s="708"/>
    </row>
    <row r="29" spans="1:35" s="814" customFormat="1" ht="22" customHeight="1">
      <c r="A29" s="920"/>
      <c r="B29" s="1087" t="s">
        <v>1239</v>
      </c>
      <c r="C29" s="1088"/>
      <c r="D29" s="827">
        <f>SUM(D18:D27)</f>
        <v>90</v>
      </c>
      <c r="E29" s="827"/>
      <c r="F29" s="895"/>
      <c r="G29" s="896"/>
      <c r="H29" s="829">
        <f>SUM(H18:H28)</f>
        <v>211606.82999999996</v>
      </c>
      <c r="I29" s="897"/>
      <c r="J29" s="897"/>
      <c r="K29" s="897"/>
      <c r="L29" s="829">
        <f>SUM(L18:L28)</f>
        <v>23028</v>
      </c>
      <c r="M29" s="829">
        <f>SUM(M18:M28)</f>
        <v>21051</v>
      </c>
      <c r="N29" s="896"/>
      <c r="O29" s="896"/>
      <c r="P29" s="896"/>
      <c r="Q29" s="896"/>
      <c r="R29" s="896"/>
      <c r="S29" s="896"/>
      <c r="T29" s="896"/>
      <c r="U29" s="896"/>
      <c r="V29" s="896"/>
      <c r="W29" s="830">
        <f>SUM(W18:W28)</f>
        <v>130.1</v>
      </c>
      <c r="Z29" s="708"/>
      <c r="AA29" s="708"/>
      <c r="AB29" s="708"/>
      <c r="AC29" s="708"/>
      <c r="AD29" s="708"/>
      <c r="AE29" s="708"/>
      <c r="AF29" s="708"/>
      <c r="AG29" s="708"/>
      <c r="AH29" s="708"/>
      <c r="AI29" s="708"/>
    </row>
    <row r="30" spans="1:35" ht="20" customHeight="1">
      <c r="A30" s="920"/>
      <c r="B30" s="1089"/>
      <c r="C30" s="1090"/>
      <c r="D30" s="831"/>
      <c r="E30" s="887"/>
      <c r="F30" s="754"/>
      <c r="G30" s="832" t="s">
        <v>534</v>
      </c>
      <c r="H30" s="758"/>
      <c r="I30" s="833"/>
      <c r="J30" s="833"/>
      <c r="K30" s="833"/>
      <c r="L30" s="834"/>
      <c r="M30" s="758"/>
      <c r="N30" s="756"/>
      <c r="O30" s="755"/>
      <c r="P30" s="755"/>
      <c r="Q30" s="755"/>
      <c r="R30" s="755"/>
      <c r="S30" s="755"/>
      <c r="T30" s="755"/>
      <c r="U30" s="756"/>
      <c r="V30" s="756"/>
      <c r="W30" s="760"/>
    </row>
    <row r="31" spans="1:35" ht="13">
      <c r="A31" s="721" t="s">
        <v>527</v>
      </c>
      <c r="B31" s="722"/>
      <c r="C31" s="835"/>
      <c r="D31" s="836" t="s">
        <v>82</v>
      </c>
      <c r="E31" s="836"/>
      <c r="F31" s="744"/>
      <c r="G31" s="725" t="s">
        <v>83</v>
      </c>
      <c r="H31" s="837"/>
      <c r="I31" s="772" t="s">
        <v>84</v>
      </c>
      <c r="J31" s="838"/>
      <c r="K31" s="743" t="s">
        <v>85</v>
      </c>
      <c r="L31" s="743"/>
      <c r="M31" s="1070" t="s">
        <v>86</v>
      </c>
      <c r="N31" s="1071"/>
      <c r="O31" s="1071"/>
      <c r="P31" s="1071"/>
      <c r="Q31" s="1071"/>
      <c r="R31" s="1071"/>
      <c r="S31" s="1071"/>
      <c r="T31" s="1071"/>
      <c r="U31" s="1071"/>
      <c r="V31" s="1071"/>
      <c r="W31" s="1072"/>
    </row>
    <row r="32" spans="1:35" ht="13">
      <c r="A32" s="731" t="s">
        <v>528</v>
      </c>
      <c r="C32" s="839"/>
      <c r="D32" s="709" t="s">
        <v>88</v>
      </c>
      <c r="G32" s="1073"/>
      <c r="H32" s="1074"/>
      <c r="I32" s="731" t="s">
        <v>89</v>
      </c>
      <c r="J32" s="840"/>
      <c r="K32" s="746" t="s">
        <v>90</v>
      </c>
      <c r="L32" s="746"/>
      <c r="M32" s="741"/>
      <c r="W32" s="747"/>
    </row>
    <row r="33" spans="1:23">
      <c r="A33" s="731" t="s">
        <v>529</v>
      </c>
      <c r="C33" s="732"/>
      <c r="G33" s="1073"/>
      <c r="H33" s="1074"/>
      <c r="I33" s="731"/>
      <c r="J33" s="840"/>
      <c r="K33" s="746" t="s">
        <v>94</v>
      </c>
      <c r="L33" s="746"/>
      <c r="M33" s="741"/>
      <c r="W33" s="747"/>
    </row>
    <row r="34" spans="1:23">
      <c r="A34" s="754"/>
      <c r="B34" s="755"/>
      <c r="C34" s="841"/>
      <c r="D34" s="709" t="s">
        <v>95</v>
      </c>
      <c r="G34" s="842"/>
      <c r="H34" s="843"/>
      <c r="I34" s="731" t="s">
        <v>96</v>
      </c>
      <c r="J34" s="840"/>
      <c r="K34" s="746"/>
      <c r="L34" s="746"/>
      <c r="M34" s="741"/>
      <c r="W34" s="747"/>
    </row>
    <row r="35" spans="1:23" ht="13">
      <c r="A35" s="721" t="s">
        <v>97</v>
      </c>
      <c r="B35" s="744"/>
      <c r="C35" s="723"/>
      <c r="D35" s="709" t="s">
        <v>98</v>
      </c>
      <c r="G35" s="844" t="s">
        <v>99</v>
      </c>
      <c r="H35" s="845"/>
      <c r="I35" s="731" t="s">
        <v>89</v>
      </c>
      <c r="J35" s="840"/>
      <c r="K35" s="746" t="s">
        <v>100</v>
      </c>
      <c r="L35" s="746"/>
      <c r="M35" s="741"/>
      <c r="W35" s="747"/>
    </row>
    <row r="36" spans="1:23" ht="13">
      <c r="A36" s="731" t="s">
        <v>552</v>
      </c>
      <c r="C36" s="732"/>
      <c r="D36" s="709" t="s">
        <v>101</v>
      </c>
      <c r="G36" s="846"/>
      <c r="H36" s="847"/>
      <c r="I36" s="731" t="s">
        <v>102</v>
      </c>
      <c r="J36" s="840"/>
      <c r="K36" s="746" t="s">
        <v>530</v>
      </c>
      <c r="L36" s="746"/>
      <c r="M36" s="1075" t="s">
        <v>104</v>
      </c>
      <c r="N36" s="1076"/>
      <c r="O36" s="1076"/>
      <c r="P36" s="1076"/>
      <c r="Q36" s="1076"/>
      <c r="R36" s="1076"/>
      <c r="S36" s="1076"/>
      <c r="T36" s="1076"/>
      <c r="U36" s="1076"/>
      <c r="V36" s="1076"/>
      <c r="W36" s="1077"/>
    </row>
    <row r="37" spans="1:23">
      <c r="A37" s="754"/>
      <c r="B37" s="755"/>
      <c r="C37" s="756"/>
      <c r="D37" s="848"/>
      <c r="E37" s="848"/>
      <c r="F37" s="755"/>
      <c r="G37" s="1046" t="s">
        <v>1235</v>
      </c>
      <c r="H37" s="1047"/>
      <c r="I37" s="1046" t="s">
        <v>1234</v>
      </c>
      <c r="J37" s="1047"/>
      <c r="K37" s="759" t="s">
        <v>105</v>
      </c>
      <c r="L37" s="759"/>
      <c r="M37" s="1062" t="s">
        <v>106</v>
      </c>
      <c r="N37" s="1063"/>
      <c r="O37" s="1063"/>
      <c r="P37" s="1063"/>
      <c r="Q37" s="1063"/>
      <c r="R37" s="1063"/>
      <c r="S37" s="1063"/>
      <c r="T37" s="1063"/>
      <c r="U37" s="1063"/>
      <c r="V37" s="1063"/>
      <c r="W37" s="1064"/>
    </row>
    <row r="43" spans="1:23" ht="23.25" customHeight="1">
      <c r="A43" s="849" t="s">
        <v>947</v>
      </c>
      <c r="B43" s="710"/>
      <c r="C43" s="849" t="s">
        <v>603</v>
      </c>
      <c r="D43" s="708"/>
      <c r="E43" s="708"/>
      <c r="G43" s="849" t="s">
        <v>941</v>
      </c>
      <c r="I43" s="849" t="s">
        <v>603</v>
      </c>
    </row>
    <row r="44" spans="1:23" ht="20">
      <c r="A44" s="849" t="s">
        <v>948</v>
      </c>
      <c r="B44" s="710"/>
      <c r="C44" s="849" t="s">
        <v>952</v>
      </c>
      <c r="D44" s="708"/>
      <c r="E44" s="708"/>
      <c r="G44" s="849" t="s">
        <v>942</v>
      </c>
      <c r="I44" s="849" t="s">
        <v>952</v>
      </c>
    </row>
    <row r="45" spans="1:23" ht="20">
      <c r="A45" s="849" t="s">
        <v>949</v>
      </c>
      <c r="B45" s="710"/>
      <c r="C45" s="849" t="s">
        <v>952</v>
      </c>
      <c r="D45" s="708"/>
      <c r="E45" s="708"/>
      <c r="G45" s="849" t="s">
        <v>943</v>
      </c>
      <c r="I45" s="849" t="s">
        <v>603</v>
      </c>
    </row>
    <row r="46" spans="1:23" ht="17.75" customHeight="1">
      <c r="A46" s="849" t="s">
        <v>950</v>
      </c>
      <c r="B46" s="710"/>
      <c r="C46" s="849" t="s">
        <v>603</v>
      </c>
      <c r="D46" s="708"/>
      <c r="E46" s="708"/>
      <c r="G46" s="849" t="s">
        <v>944</v>
      </c>
      <c r="I46" s="849" t="s">
        <v>603</v>
      </c>
    </row>
    <row r="47" spans="1:23" ht="17.75" customHeight="1">
      <c r="A47" s="849" t="s">
        <v>951</v>
      </c>
      <c r="B47" s="710"/>
      <c r="C47" s="849" t="s">
        <v>603</v>
      </c>
      <c r="D47" s="708"/>
      <c r="E47" s="708"/>
      <c r="G47" s="849" t="s">
        <v>946</v>
      </c>
      <c r="I47" s="849" t="s">
        <v>603</v>
      </c>
    </row>
    <row r="48" spans="1:23" ht="17.75" customHeight="1">
      <c r="G48" s="849" t="s">
        <v>945</v>
      </c>
      <c r="I48" s="849" t="s">
        <v>603</v>
      </c>
    </row>
    <row r="49" spans="2:2" ht="17.75" customHeight="1"/>
    <row r="50" spans="2:2" ht="17.75" customHeight="1"/>
    <row r="60" spans="2:2">
      <c r="B60" s="535"/>
    </row>
  </sheetData>
  <mergeCells count="10">
    <mergeCell ref="B29:C30"/>
    <mergeCell ref="M31:W31"/>
    <mergeCell ref="G32:H32"/>
    <mergeCell ref="G33:H33"/>
    <mergeCell ref="M36:W36"/>
    <mergeCell ref="G37:H37"/>
    <mergeCell ref="I37:J37"/>
    <mergeCell ref="M37:W37"/>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58EA1-0C25-404D-BB01-774772AE45BB}">
  <sheetPr>
    <pageSetUpPr fitToPage="1"/>
  </sheetPr>
  <dimension ref="A1:AI58"/>
  <sheetViews>
    <sheetView tabSelected="1" topLeftCell="A13" zoomScale="80" zoomScaleNormal="80" zoomScaleSheetLayoutView="115" workbookViewId="0">
      <selection activeCell="B23" sqref="B23"/>
    </sheetView>
  </sheetViews>
  <sheetFormatPr defaultColWidth="9.1796875" defaultRowHeight="12.5"/>
  <cols>
    <col min="1" max="1" width="6.54296875" style="708" customWidth="1"/>
    <col min="2" max="2" width="41.90625" style="708" bestFit="1" customWidth="1"/>
    <col min="3" max="3" width="12.1796875" style="708" customWidth="1"/>
    <col min="4" max="4" width="8.1796875" style="709" customWidth="1"/>
    <col min="5" max="5" width="9" style="709" customWidth="1"/>
    <col min="6" max="6" width="13.453125" style="708" customWidth="1"/>
    <col min="7" max="7" width="13.54296875" style="710" customWidth="1"/>
    <col min="8" max="8" width="15.81640625" style="710" customWidth="1"/>
    <col min="9" max="9" width="6.81640625" style="708" customWidth="1"/>
    <col min="10" max="10" width="13.453125" style="708" bestFit="1" customWidth="1"/>
    <col min="11" max="11" width="15.453125" style="708" customWidth="1"/>
    <col min="12" max="13" width="13.54296875" style="710" customWidth="1"/>
    <col min="14" max="14" width="0.1796875" style="708" customWidth="1"/>
    <col min="15" max="21" width="3.1796875" style="708" customWidth="1"/>
    <col min="22" max="22" width="0.36328125" style="708" customWidth="1"/>
    <col min="23" max="23" width="13.1796875" style="711" customWidth="1"/>
    <col min="24" max="24" width="7" style="708" customWidth="1"/>
    <col min="25" max="25" width="12.81640625" style="708" bestFit="1" customWidth="1"/>
    <col min="26" max="26" width="9.1796875" style="708"/>
    <col min="27" max="27" width="22.453125" style="708" bestFit="1" customWidth="1"/>
    <col min="28" max="31" width="9.1796875" style="708"/>
    <col min="32" max="32" width="8.6328125" style="708" bestFit="1" customWidth="1"/>
    <col min="33" max="33" width="12.08984375" style="708" bestFit="1" customWidth="1"/>
    <col min="34" max="34" width="41.90625" style="708" bestFit="1" customWidth="1"/>
    <col min="35" max="35" width="4.81640625" style="708" bestFit="1" customWidth="1"/>
    <col min="36" max="16384" width="9.1796875" style="708"/>
  </cols>
  <sheetData>
    <row r="1" spans="1:23" ht="13">
      <c r="A1" s="707"/>
      <c r="B1" s="707"/>
      <c r="R1" s="1065"/>
      <c r="S1" s="1065"/>
      <c r="T1" s="1065"/>
      <c r="U1" s="1065"/>
    </row>
    <row r="2" spans="1:23" ht="20">
      <c r="O2" s="1078"/>
      <c r="P2" s="1078"/>
      <c r="Q2" s="1078"/>
      <c r="R2" s="1078"/>
      <c r="S2" s="712"/>
      <c r="T2" s="712"/>
      <c r="U2" s="712"/>
    </row>
    <row r="3" spans="1:23" ht="20">
      <c r="A3" s="713" t="s">
        <v>42</v>
      </c>
      <c r="B3" s="713"/>
      <c r="C3" s="713"/>
      <c r="D3" s="714"/>
      <c r="E3" s="714"/>
      <c r="F3" s="713"/>
      <c r="G3" s="715"/>
      <c r="H3" s="715"/>
      <c r="I3" s="713"/>
      <c r="J3" s="713"/>
      <c r="K3" s="713"/>
      <c r="L3" s="715"/>
      <c r="M3" s="715"/>
      <c r="N3" s="713"/>
      <c r="O3" s="713"/>
      <c r="P3" s="713"/>
      <c r="Q3" s="713"/>
      <c r="R3" s="713"/>
      <c r="S3" s="713"/>
      <c r="T3" s="713"/>
      <c r="U3" s="713"/>
      <c r="V3" s="713"/>
      <c r="W3" s="716"/>
    </row>
    <row r="4" spans="1:23" ht="3.75" customHeight="1"/>
    <row r="5" spans="1:23">
      <c r="A5" s="708" t="s">
        <v>503</v>
      </c>
      <c r="I5" s="717" t="s">
        <v>44</v>
      </c>
      <c r="J5" s="718">
        <f ca="1">TODAY()</f>
        <v>44823</v>
      </c>
      <c r="K5" s="718"/>
      <c r="L5" s="719"/>
      <c r="M5" s="720"/>
      <c r="N5" s="717"/>
      <c r="O5" s="717"/>
      <c r="P5" s="717"/>
      <c r="Q5" s="717"/>
      <c r="R5" s="717"/>
      <c r="S5" s="717"/>
      <c r="T5" s="717"/>
      <c r="U5" s="717"/>
      <c r="V5" s="717"/>
    </row>
    <row r="6" spans="1:23" ht="13">
      <c r="A6" s="721" t="s">
        <v>45</v>
      </c>
      <c r="B6" s="722"/>
      <c r="C6" s="723"/>
      <c r="D6" s="724"/>
      <c r="E6" s="883"/>
      <c r="F6" s="722"/>
      <c r="G6" s="725" t="s">
        <v>46</v>
      </c>
      <c r="H6" s="726"/>
      <c r="I6" s="727" t="s">
        <v>47</v>
      </c>
      <c r="J6" s="728"/>
      <c r="K6" s="729"/>
      <c r="L6" s="725" t="s">
        <v>48</v>
      </c>
      <c r="M6" s="726"/>
      <c r="N6" s="729"/>
      <c r="O6" s="729"/>
      <c r="P6" s="721"/>
      <c r="Q6" s="729"/>
      <c r="R6" s="729"/>
      <c r="S6" s="729"/>
      <c r="T6" s="729"/>
      <c r="U6" s="722"/>
      <c r="V6" s="722"/>
      <c r="W6" s="730"/>
    </row>
    <row r="7" spans="1:23" ht="13">
      <c r="A7" s="731" t="s">
        <v>544</v>
      </c>
      <c r="C7" s="732"/>
      <c r="D7" s="733" t="s">
        <v>49</v>
      </c>
      <c r="E7" s="884"/>
      <c r="F7" s="734"/>
      <c r="G7" s="735" t="s">
        <v>50</v>
      </c>
      <c r="H7" s="736"/>
      <c r="I7" s="737" t="s">
        <v>51</v>
      </c>
      <c r="J7" s="738"/>
      <c r="K7" s="734"/>
      <c r="L7" s="735" t="s">
        <v>52</v>
      </c>
      <c r="M7" s="736"/>
      <c r="N7" s="734"/>
      <c r="O7" s="734"/>
      <c r="P7" s="737" t="s">
        <v>53</v>
      </c>
      <c r="Q7" s="734"/>
      <c r="R7" s="734"/>
      <c r="S7" s="734"/>
      <c r="T7" s="734"/>
      <c r="U7" s="734"/>
      <c r="V7" s="734"/>
      <c r="W7" s="739"/>
    </row>
    <row r="8" spans="1:23">
      <c r="A8" s="731" t="s">
        <v>545</v>
      </c>
      <c r="C8" s="732"/>
      <c r="D8" s="740"/>
      <c r="E8" s="885"/>
      <c r="G8" s="741"/>
      <c r="H8" s="742"/>
      <c r="I8" s="731"/>
      <c r="K8" s="723"/>
      <c r="L8" s="741"/>
      <c r="M8" s="743"/>
      <c r="O8" s="723"/>
      <c r="U8" s="744"/>
      <c r="V8" s="744"/>
      <c r="W8" s="745"/>
    </row>
    <row r="9" spans="1:23">
      <c r="A9" s="731" t="s">
        <v>546</v>
      </c>
      <c r="C9" s="732"/>
      <c r="D9" s="740" t="s">
        <v>54</v>
      </c>
      <c r="E9" s="885"/>
      <c r="G9" s="741" t="s">
        <v>55</v>
      </c>
      <c r="H9" s="742"/>
      <c r="I9" s="731" t="s">
        <v>56</v>
      </c>
      <c r="K9" s="732"/>
      <c r="L9" s="741" t="s">
        <v>547</v>
      </c>
      <c r="M9" s="746"/>
      <c r="O9" s="732"/>
      <c r="P9" s="708" t="s">
        <v>58</v>
      </c>
      <c r="W9" s="747"/>
    </row>
    <row r="10" spans="1:23" ht="13">
      <c r="A10" s="731" t="s">
        <v>548</v>
      </c>
      <c r="C10" s="748" t="s">
        <v>549</v>
      </c>
      <c r="D10" s="740" t="s">
        <v>59</v>
      </c>
      <c r="E10" s="885"/>
      <c r="G10" s="741"/>
      <c r="H10" s="742"/>
      <c r="I10" s="1009"/>
      <c r="J10" s="1010"/>
      <c r="K10" s="751"/>
      <c r="L10" s="741"/>
      <c r="M10" s="746"/>
      <c r="O10" s="732"/>
      <c r="W10" s="747"/>
    </row>
    <row r="11" spans="1:23" ht="13">
      <c r="A11" s="731" t="s">
        <v>550</v>
      </c>
      <c r="C11" s="732"/>
      <c r="D11" s="752"/>
      <c r="E11" s="836"/>
      <c r="F11" s="753"/>
      <c r="G11" s="741" t="s">
        <v>60</v>
      </c>
      <c r="H11" s="742"/>
      <c r="I11" s="731" t="s">
        <v>61</v>
      </c>
      <c r="K11" s="732"/>
      <c r="L11" s="741" t="s">
        <v>551</v>
      </c>
      <c r="M11" s="746"/>
      <c r="O11" s="732"/>
      <c r="P11" s="708" t="s">
        <v>63</v>
      </c>
      <c r="W11" s="747"/>
    </row>
    <row r="12" spans="1:23">
      <c r="A12" s="754" t="s">
        <v>64</v>
      </c>
      <c r="C12" s="732"/>
      <c r="D12" s="740" t="s">
        <v>65</v>
      </c>
      <c r="E12" s="885"/>
      <c r="G12" s="741"/>
      <c r="H12" s="742"/>
      <c r="I12" s="731"/>
      <c r="K12" s="732"/>
      <c r="L12" s="741"/>
      <c r="M12" s="746"/>
      <c r="O12" s="732"/>
      <c r="W12" s="747"/>
    </row>
    <row r="13" spans="1:23">
      <c r="A13" s="754"/>
      <c r="B13" s="755"/>
      <c r="C13" s="756"/>
      <c r="D13" s="740" t="s">
        <v>66</v>
      </c>
      <c r="E13" s="885"/>
      <c r="G13" s="757"/>
      <c r="H13" s="758"/>
      <c r="I13" s="754"/>
      <c r="J13" s="755"/>
      <c r="K13" s="756"/>
      <c r="L13" s="757"/>
      <c r="M13" s="759"/>
      <c r="N13" s="755"/>
      <c r="O13" s="756"/>
      <c r="P13" s="755"/>
      <c r="Q13" s="755"/>
      <c r="R13" s="755"/>
      <c r="S13" s="755"/>
      <c r="T13" s="755"/>
      <c r="U13" s="755"/>
      <c r="V13" s="755"/>
      <c r="W13" s="760"/>
    </row>
    <row r="14" spans="1:23">
      <c r="A14" s="761" t="s">
        <v>505</v>
      </c>
      <c r="B14" s="762" t="s">
        <v>506</v>
      </c>
      <c r="C14" s="762"/>
      <c r="D14" s="763" t="s">
        <v>507</v>
      </c>
      <c r="E14" s="773"/>
      <c r="F14" s="764" t="s">
        <v>508</v>
      </c>
      <c r="G14" s="765" t="s">
        <v>509</v>
      </c>
      <c r="H14" s="765" t="s">
        <v>72</v>
      </c>
      <c r="I14" s="766" t="s">
        <v>510</v>
      </c>
      <c r="J14" s="766" t="s">
        <v>511</v>
      </c>
      <c r="K14" s="767" t="s">
        <v>512</v>
      </c>
      <c r="L14" s="768" t="s">
        <v>513</v>
      </c>
      <c r="M14" s="768" t="s">
        <v>514</v>
      </c>
      <c r="N14" s="769"/>
      <c r="O14" s="769" t="s">
        <v>515</v>
      </c>
      <c r="P14" s="761"/>
      <c r="Q14" s="761"/>
      <c r="R14" s="761"/>
      <c r="S14" s="761"/>
      <c r="T14" s="761"/>
      <c r="U14" s="761"/>
      <c r="V14" s="761"/>
      <c r="W14" s="770" t="s">
        <v>516</v>
      </c>
    </row>
    <row r="15" spans="1:23">
      <c r="A15" s="771"/>
      <c r="B15" s="772"/>
      <c r="C15" s="723"/>
      <c r="D15" s="773"/>
      <c r="E15" s="773" t="s">
        <v>517</v>
      </c>
      <c r="F15" s="774" t="s">
        <v>520</v>
      </c>
      <c r="G15" s="535"/>
      <c r="H15" s="775" t="s">
        <v>521</v>
      </c>
      <c r="I15" s="764"/>
      <c r="J15" s="764"/>
      <c r="K15" s="764"/>
      <c r="L15" s="775" t="s">
        <v>522</v>
      </c>
      <c r="M15" s="776" t="s">
        <v>522</v>
      </c>
      <c r="N15" s="777"/>
      <c r="O15" s="778" t="s">
        <v>523</v>
      </c>
      <c r="P15" s="779"/>
      <c r="Q15" s="779"/>
      <c r="R15" s="779"/>
      <c r="S15" s="779"/>
      <c r="T15" s="779"/>
      <c r="U15" s="780"/>
      <c r="V15" s="780"/>
      <c r="W15" s="781" t="s">
        <v>76</v>
      </c>
    </row>
    <row r="16" spans="1:23" ht="14">
      <c r="A16" s="782"/>
      <c r="B16" s="783" t="s">
        <v>524</v>
      </c>
      <c r="C16" s="784"/>
      <c r="D16" s="785"/>
      <c r="E16" s="785"/>
      <c r="F16" s="782"/>
      <c r="G16" s="786"/>
      <c r="H16" s="786"/>
      <c r="I16" s="782"/>
      <c r="J16" s="782"/>
      <c r="K16" s="782"/>
      <c r="L16" s="786"/>
      <c r="M16" s="787"/>
      <c r="N16" s="788"/>
      <c r="O16" s="789"/>
      <c r="P16" s="789"/>
      <c r="Q16" s="789"/>
      <c r="R16" s="789"/>
      <c r="S16" s="789"/>
      <c r="T16" s="789"/>
      <c r="U16" s="788"/>
      <c r="V16" s="788"/>
      <c r="W16" s="790"/>
    </row>
    <row r="17" spans="1:35" ht="16.5">
      <c r="A17" s="782"/>
      <c r="B17" s="876"/>
      <c r="C17" s="789"/>
      <c r="D17" s="785"/>
      <c r="E17" s="785"/>
      <c r="F17" s="782"/>
      <c r="G17" s="786"/>
      <c r="H17" s="786"/>
      <c r="I17" s="792"/>
      <c r="J17" s="792"/>
      <c r="K17" s="622"/>
      <c r="L17" s="793"/>
      <c r="M17" s="794"/>
      <c r="N17" s="795"/>
      <c r="O17" s="796"/>
      <c r="P17" s="796"/>
      <c r="Q17" s="796"/>
      <c r="R17" s="796"/>
      <c r="S17" s="796"/>
      <c r="T17" s="796"/>
      <c r="U17" s="795"/>
      <c r="V17" s="795"/>
      <c r="W17" s="797"/>
    </row>
    <row r="18" spans="1:35" s="917" customFormat="1" ht="20" customHeight="1">
      <c r="A18" s="920"/>
      <c r="B18" s="906" t="s">
        <v>1236</v>
      </c>
      <c r="C18" s="800" t="str">
        <f>IF(D18="","",VLOOKUP(B18,Data!$B$5:$L$439,2,FALSE))</f>
        <v/>
      </c>
      <c r="D18" s="875"/>
      <c r="E18" s="947" t="str">
        <f>IF(D18="","",VLOOKUP(B18,Data!$B$5:$Q$439,16,FALSE))</f>
        <v/>
      </c>
      <c r="F18" s="924"/>
      <c r="G18" s="803" t="str">
        <f>IF(D18="","",VLOOKUP(B18,Data!$B$5:$L$439,11,FALSE))</f>
        <v/>
      </c>
      <c r="H18" s="804" t="str">
        <f t="shared" ref="H18:H25" si="0">IF(D18&gt;0,D18*G18,"-")</f>
        <v>-</v>
      </c>
      <c r="I18" s="805" t="str">
        <f>IF(D18="","",VLOOKUP(B18,Data!$B$5:$D$439,3,FALSE))</f>
        <v/>
      </c>
      <c r="J18" s="806" t="str">
        <f>IF(D18="","",VLOOKUP(B18,Data!$B$5:$M$439,12,FALSE))</f>
        <v/>
      </c>
      <c r="K18" s="807"/>
      <c r="L18" s="808" t="str">
        <f>IF(D18="","",VLOOKUP(B18,Data!$B$5:$E$439,4,FALSE)*D18)</f>
        <v/>
      </c>
      <c r="M18" s="809" t="str">
        <f>IF(D18="","",VLOOKUP(B18,Data!$B$5:$F$439,5,FALSE)*D18)</f>
        <v/>
      </c>
      <c r="N18" s="804"/>
      <c r="O18" s="810"/>
      <c r="P18" s="811"/>
      <c r="Q18" s="812"/>
      <c r="R18" s="812"/>
      <c r="S18" s="811"/>
      <c r="T18" s="811"/>
      <c r="U18" s="811"/>
      <c r="V18" s="813" t="str">
        <f>IF(D18="","",VLOOKUP(B18,Data!$B$5:$J$439,9,FALSE)*D18)</f>
        <v/>
      </c>
      <c r="W18" s="813" t="str">
        <f>IF(D18="","",VLOOKUP(B18,Data!$B$5:$J$439,9,FALSE)*D18)</f>
        <v/>
      </c>
      <c r="X18" s="916"/>
      <c r="Y18" s="916"/>
      <c r="Z18" s="708"/>
      <c r="AA18" s="708"/>
      <c r="AB18" s="708"/>
      <c r="AC18" s="708"/>
      <c r="AD18" s="708"/>
      <c r="AE18" s="708"/>
      <c r="AF18" s="708"/>
      <c r="AG18" s="708"/>
      <c r="AH18" s="708"/>
      <c r="AI18" s="708"/>
    </row>
    <row r="19" spans="1:35" s="917" customFormat="1" ht="20" customHeight="1">
      <c r="A19" s="984"/>
      <c r="B19" s="878" t="s">
        <v>660</v>
      </c>
      <c r="C19" s="800" t="str">
        <f>IF(D19="","",VLOOKUP(B19,Data!$B$5:$L$439,2,FALSE))</f>
        <v>VAN1280</v>
      </c>
      <c r="D19" s="875">
        <v>88</v>
      </c>
      <c r="E19" s="947" t="str">
        <f>IF(D19="","",VLOOKUP(B19,Data!$B$5:$Q$439,16,FALSE))</f>
        <v>PC</v>
      </c>
      <c r="F19" s="924" t="s">
        <v>999</v>
      </c>
      <c r="G19" s="803">
        <f>IF(D19="","",VLOOKUP(B19,Data!$B$5:$L$439,11,FALSE))</f>
        <v>2162.66</v>
      </c>
      <c r="H19" s="804">
        <f t="shared" si="0"/>
        <v>190314.08</v>
      </c>
      <c r="I19" s="805" t="str">
        <f>IF(D19="","",VLOOKUP(B19,Data!$B$5:$D$439,3,FALSE))</f>
        <v>C/T</v>
      </c>
      <c r="J19" s="806" t="str">
        <f>IF(D19="","",VLOOKUP(B19,Data!$B$5:$M$439,12,FALSE))</f>
        <v>Indonesia</v>
      </c>
      <c r="K19" s="807" t="s">
        <v>1237</v>
      </c>
      <c r="L19" s="808">
        <f>IF(D19="","",VLOOKUP(B19,Data!$B$5:$E$439,4,FALSE)*D19)</f>
        <v>23056</v>
      </c>
      <c r="M19" s="809">
        <f>IF(D19="","",VLOOKUP(B19,Data!$B$5:$F$439,5,FALSE)*D19)</f>
        <v>20856</v>
      </c>
      <c r="N19" s="804"/>
      <c r="O19" s="810"/>
      <c r="P19" s="811"/>
      <c r="Q19" s="812"/>
      <c r="R19" s="812"/>
      <c r="S19" s="811"/>
      <c r="T19" s="811"/>
      <c r="U19" s="811"/>
      <c r="V19" s="813">
        <f>IF(D19="","",VLOOKUP(B19,Data!$B$5:$J$439,9,FALSE)*D19)</f>
        <v>130.94399999999999</v>
      </c>
      <c r="W19" s="813">
        <f>IF(D19="","",VLOOKUP(B19,Data!$B$5:$J$439,9,FALSE)*D19)</f>
        <v>130.94399999999999</v>
      </c>
      <c r="X19" s="916"/>
      <c r="Y19" s="916"/>
      <c r="Z19" s="708"/>
      <c r="AA19" s="708"/>
      <c r="AB19" s="708"/>
      <c r="AC19" s="708"/>
      <c r="AD19" s="708"/>
      <c r="AE19" s="708"/>
      <c r="AF19" s="708"/>
      <c r="AG19" s="708"/>
      <c r="AH19" s="708"/>
      <c r="AI19" s="708"/>
    </row>
    <row r="20" spans="1:35" s="917" customFormat="1" ht="20" customHeight="1">
      <c r="A20" s="984"/>
      <c r="B20" s="878" t="s">
        <v>661</v>
      </c>
      <c r="C20" s="800" t="str">
        <f>IF(D20="","",VLOOKUP(B20,Data!$B$5:$L$439,2,FALSE))</f>
        <v>VAN1290</v>
      </c>
      <c r="D20" s="875">
        <v>2</v>
      </c>
      <c r="E20" s="947" t="str">
        <f>IF(D20="","",VLOOKUP(B20,Data!$B$5:$Q$439,16,FALSE))</f>
        <v>PC</v>
      </c>
      <c r="F20" s="924"/>
      <c r="G20" s="803">
        <f>IF(D20="","",VLOOKUP(B20,Data!$B$5:$L$439,11,FALSE))</f>
        <v>2162.66</v>
      </c>
      <c r="H20" s="804">
        <f t="shared" si="0"/>
        <v>4325.32</v>
      </c>
      <c r="I20" s="805" t="str">
        <f>IF(D20="","",VLOOKUP(B20,Data!$B$5:$D$439,3,FALSE))</f>
        <v>C/T</v>
      </c>
      <c r="J20" s="806" t="str">
        <f>IF(D20="","",VLOOKUP(B20,Data!$B$5:$M$439,12,FALSE))</f>
        <v>Indonesia</v>
      </c>
      <c r="K20" s="807" t="s">
        <v>1237</v>
      </c>
      <c r="L20" s="808">
        <f>IF(D20="","",VLOOKUP(B20,Data!$B$5:$E$439,4,FALSE)*D20)</f>
        <v>524</v>
      </c>
      <c r="M20" s="809">
        <f>IF(D20="","",VLOOKUP(B20,Data!$B$5:$F$439,5,FALSE)*D20)</f>
        <v>474</v>
      </c>
      <c r="N20" s="804"/>
      <c r="O20" s="810"/>
      <c r="P20" s="811"/>
      <c r="Q20" s="812"/>
      <c r="R20" s="812"/>
      <c r="S20" s="811"/>
      <c r="T20" s="811"/>
      <c r="U20" s="811"/>
      <c r="V20" s="813">
        <f>IF(D20="","",VLOOKUP(B20,Data!$B$5:$J$439,9,FALSE)*D20)</f>
        <v>2.976</v>
      </c>
      <c r="W20" s="813">
        <f>IF(D20="","",VLOOKUP(B20,Data!$B$5:$J$439,9,FALSE)*D20)</f>
        <v>2.976</v>
      </c>
      <c r="X20" s="916"/>
      <c r="Y20" s="916"/>
      <c r="Z20" s="708"/>
      <c r="AA20" s="708"/>
      <c r="AB20" s="708"/>
      <c r="AC20" s="708"/>
      <c r="AD20" s="708"/>
      <c r="AE20" s="708"/>
      <c r="AF20" s="708"/>
      <c r="AG20" s="708"/>
      <c r="AH20" s="708"/>
      <c r="AI20" s="708"/>
    </row>
    <row r="21" spans="1:35" s="917" customFormat="1" ht="20" customHeight="1">
      <c r="A21" s="984"/>
      <c r="B21" s="878"/>
      <c r="C21" s="800" t="str">
        <f>IF(D21="","",VLOOKUP(B21,Data!$B$5:$L$439,2,FALSE))</f>
        <v/>
      </c>
      <c r="D21" s="875"/>
      <c r="E21" s="947" t="str">
        <f>IF(D21="","",VLOOKUP(B21,Data!$B$5:$Q$439,16,FALSE))</f>
        <v/>
      </c>
      <c r="F21" s="924" t="s">
        <v>1011</v>
      </c>
      <c r="G21" s="803" t="str">
        <f>IF(D21="","",VLOOKUP(B21,Data!$B$5:$L$439,11,FALSE))</f>
        <v/>
      </c>
      <c r="H21" s="804" t="str">
        <f t="shared" si="0"/>
        <v>-</v>
      </c>
      <c r="I21" s="805" t="str">
        <f>IF(D21="","",VLOOKUP(B21,Data!$B$5:$D$439,3,FALSE))</f>
        <v/>
      </c>
      <c r="J21" s="806" t="str">
        <f>IF(D21="","",VLOOKUP(B21,Data!$B$5:$M$439,12,FALSE))</f>
        <v/>
      </c>
      <c r="K21" s="807"/>
      <c r="L21" s="808" t="str">
        <f>IF(D21="","",VLOOKUP(B21,Data!$B$5:$E$439,4,FALSE)*D21)</f>
        <v/>
      </c>
      <c r="M21" s="809" t="str">
        <f>IF(D21="","",VLOOKUP(B21,Data!$B$5:$F$439,5,FALSE)*D21)</f>
        <v/>
      </c>
      <c r="N21" s="804"/>
      <c r="O21" s="810"/>
      <c r="P21" s="811"/>
      <c r="Q21" s="812"/>
      <c r="R21" s="812"/>
      <c r="S21" s="811"/>
      <c r="T21" s="811"/>
      <c r="U21" s="811"/>
      <c r="V21" s="813" t="str">
        <f>IF(D21="","",VLOOKUP(B21,Data!$B$5:$J$439,9,FALSE)*D21)</f>
        <v/>
      </c>
      <c r="W21" s="813" t="str">
        <f>IF(D21="","",VLOOKUP(B21,Data!$B$5:$J$439,9,FALSE)*D21)</f>
        <v/>
      </c>
      <c r="X21" s="916"/>
      <c r="Y21" s="916"/>
      <c r="Z21" s="708"/>
      <c r="AA21" s="708"/>
      <c r="AB21" s="708"/>
      <c r="AC21" s="708"/>
      <c r="AD21" s="708"/>
      <c r="AE21" s="708"/>
      <c r="AF21" s="708"/>
      <c r="AG21" s="708"/>
      <c r="AH21" s="708"/>
      <c r="AI21" s="708"/>
    </row>
    <row r="22" spans="1:35" s="917" customFormat="1" ht="20" customHeight="1">
      <c r="A22" s="984"/>
      <c r="B22" s="878"/>
      <c r="C22" s="800" t="str">
        <f>IF(D22="","",VLOOKUP(B22,Data!$B$5:$L$439,2,FALSE))</f>
        <v/>
      </c>
      <c r="D22" s="875"/>
      <c r="E22" s="947" t="str">
        <f>IF(D22="","",VLOOKUP(B22,Data!$B$5:$Q$439,16,FALSE))</f>
        <v/>
      </c>
      <c r="F22" s="924"/>
      <c r="G22" s="803" t="str">
        <f>IF(D22="","",VLOOKUP(B22,Data!$B$5:$L$439,11,FALSE))</f>
        <v/>
      </c>
      <c r="H22" s="804" t="str">
        <f t="shared" si="0"/>
        <v>-</v>
      </c>
      <c r="I22" s="805" t="str">
        <f>IF(D22="","",VLOOKUP(B22,Data!$B$5:$D$439,3,FALSE))</f>
        <v/>
      </c>
      <c r="J22" s="806" t="str">
        <f>IF(D22="","",VLOOKUP(B22,Data!$B$5:$M$439,12,FALSE))</f>
        <v/>
      </c>
      <c r="K22" s="807"/>
      <c r="L22" s="808" t="str">
        <f>IF(D22="","",VLOOKUP(B22,Data!$B$5:$E$439,4,FALSE)*D22)</f>
        <v/>
      </c>
      <c r="M22" s="809" t="str">
        <f>IF(D22="","",VLOOKUP(B22,Data!$B$5:$F$439,5,FALSE)*D22)</f>
        <v/>
      </c>
      <c r="N22" s="804"/>
      <c r="O22" s="810"/>
      <c r="P22" s="811"/>
      <c r="Q22" s="812"/>
      <c r="R22" s="812"/>
      <c r="S22" s="811"/>
      <c r="T22" s="811"/>
      <c r="U22" s="811"/>
      <c r="V22" s="813" t="str">
        <f>IF(D22="","",VLOOKUP(B22,Data!$B$5:$J$439,9,FALSE)*D22)</f>
        <v/>
      </c>
      <c r="W22" s="813" t="str">
        <f>IF(D22="","",VLOOKUP(B22,Data!$B$5:$J$439,9,FALSE)*D22)</f>
        <v/>
      </c>
      <c r="X22" s="916"/>
      <c r="Y22" s="916"/>
      <c r="Z22" s="708"/>
      <c r="AA22" s="708"/>
      <c r="AB22" s="708"/>
      <c r="AC22" s="708"/>
      <c r="AD22" s="708"/>
      <c r="AE22" s="708"/>
      <c r="AF22" s="708"/>
      <c r="AG22" s="708"/>
      <c r="AH22" s="708"/>
      <c r="AI22" s="708"/>
    </row>
    <row r="23" spans="1:35" s="917" customFormat="1" ht="20" customHeight="1">
      <c r="A23" s="984"/>
      <c r="B23" s="878"/>
      <c r="C23" s="800" t="str">
        <f>IF(D23="","",VLOOKUP(B23,Data!$B$5:$L$439,2,FALSE))</f>
        <v/>
      </c>
      <c r="D23" s="875"/>
      <c r="E23" s="947" t="str">
        <f>IF(D23="","",VLOOKUP(B23,Data!$B$5:$Q$439,16,FALSE))</f>
        <v/>
      </c>
      <c r="F23" s="957" t="s">
        <v>1057</v>
      </c>
      <c r="G23" s="803" t="str">
        <f>IF(D23="","",VLOOKUP(B23,Data!$B$5:$L$439,11,FALSE))</f>
        <v/>
      </c>
      <c r="H23" s="804" t="str">
        <f t="shared" si="0"/>
        <v>-</v>
      </c>
      <c r="I23" s="805" t="str">
        <f>IF(D23="","",VLOOKUP(B23,Data!$B$5:$D$439,3,FALSE))</f>
        <v/>
      </c>
      <c r="J23" s="806" t="str">
        <f>IF(D23="","",VLOOKUP(B23,Data!$B$5:$M$439,12,FALSE))</f>
        <v/>
      </c>
      <c r="K23" s="807"/>
      <c r="L23" s="808" t="str">
        <f>IF(D23="","",VLOOKUP(B23,Data!$B$5:$E$439,4,FALSE)*D23)</f>
        <v/>
      </c>
      <c r="M23" s="809" t="str">
        <f>IF(D23="","",VLOOKUP(B23,Data!$B$5:$F$439,5,FALSE)*D23)</f>
        <v/>
      </c>
      <c r="N23" s="804"/>
      <c r="O23" s="810"/>
      <c r="P23" s="811"/>
      <c r="Q23" s="812"/>
      <c r="R23" s="812"/>
      <c r="S23" s="811"/>
      <c r="T23" s="811"/>
      <c r="U23" s="811"/>
      <c r="V23" s="813" t="str">
        <f>IF(D23="","",VLOOKUP(B23,Data!$B$5:$J$439,9,FALSE)*D23)</f>
        <v/>
      </c>
      <c r="W23" s="813" t="str">
        <f>IF(D23="","",VLOOKUP(B23,Data!$B$5:$J$439,9,FALSE)*D23)</f>
        <v/>
      </c>
      <c r="X23" s="916"/>
      <c r="Y23" s="916"/>
      <c r="Z23" s="708"/>
      <c r="AA23" s="708"/>
      <c r="AB23" s="708"/>
      <c r="AC23" s="708"/>
      <c r="AD23" s="708"/>
      <c r="AE23" s="708"/>
      <c r="AF23" s="708"/>
      <c r="AG23" s="708"/>
      <c r="AH23" s="708"/>
      <c r="AI23" s="708"/>
    </row>
    <row r="24" spans="1:35" s="917" customFormat="1" ht="20" customHeight="1">
      <c r="A24" s="984"/>
      <c r="B24" s="878"/>
      <c r="C24" s="800" t="str">
        <f>IF(D24="","",VLOOKUP(B24,Data!$B$5:$L$439,2,FALSE))</f>
        <v/>
      </c>
      <c r="D24" s="875"/>
      <c r="E24" s="947" t="str">
        <f>IF(D24="","",VLOOKUP(B24,Data!$B$5:$Q$439,16,FALSE))</f>
        <v/>
      </c>
      <c r="F24" s="957"/>
      <c r="G24" s="803" t="str">
        <f>IF(D24="","",VLOOKUP(B24,Data!$B$5:$L$439,11,FALSE))</f>
        <v/>
      </c>
      <c r="H24" s="804" t="str">
        <f t="shared" si="0"/>
        <v>-</v>
      </c>
      <c r="I24" s="805" t="str">
        <f>IF(D24="","",VLOOKUP(B24,Data!$B$5:$D$439,3,FALSE))</f>
        <v/>
      </c>
      <c r="J24" s="806" t="str">
        <f>IF(D24="","",VLOOKUP(B24,Data!$B$5:$M$439,12,FALSE))</f>
        <v/>
      </c>
      <c r="K24" s="807"/>
      <c r="L24" s="808" t="str">
        <f>IF(D24="","",VLOOKUP(B24,Data!$B$5:$E$439,4,FALSE)*D24)</f>
        <v/>
      </c>
      <c r="M24" s="809" t="str">
        <f>IF(D24="","",VLOOKUP(B24,Data!$B$5:$F$439,5,FALSE)*D24)</f>
        <v/>
      </c>
      <c r="N24" s="804"/>
      <c r="O24" s="810"/>
      <c r="P24" s="811"/>
      <c r="Q24" s="812"/>
      <c r="R24" s="812"/>
      <c r="S24" s="811"/>
      <c r="T24" s="811"/>
      <c r="U24" s="811"/>
      <c r="V24" s="813" t="str">
        <f>IF(D24="","",VLOOKUP(B24,Data!$B$5:$J$439,9,FALSE)*D24)</f>
        <v/>
      </c>
      <c r="W24" s="813" t="str">
        <f>IF(D24="","",VLOOKUP(B24,Data!$B$5:$J$439,9,FALSE)*D24)</f>
        <v/>
      </c>
      <c r="X24" s="916"/>
      <c r="Y24" s="916"/>
      <c r="Z24" s="708"/>
      <c r="AA24" s="708"/>
      <c r="AB24" s="708"/>
      <c r="AC24" s="708"/>
      <c r="AD24" s="708"/>
      <c r="AE24" s="708"/>
      <c r="AF24" s="708"/>
      <c r="AG24" s="708"/>
      <c r="AH24" s="708"/>
      <c r="AI24" s="708"/>
    </row>
    <row r="25" spans="1:35" s="917" customFormat="1" ht="20" customHeight="1">
      <c r="A25" s="920"/>
      <c r="B25" s="878"/>
      <c r="C25" s="800" t="str">
        <f>IF(D25="","",VLOOKUP(B25,Data!$B$5:$L$439,2,FALSE))</f>
        <v/>
      </c>
      <c r="D25" s="875"/>
      <c r="E25" s="947" t="str">
        <f>IF(D25="","",VLOOKUP(B25,Data!$B$5:$Q$439,16,FALSE))</f>
        <v/>
      </c>
      <c r="F25" s="957"/>
      <c r="G25" s="803" t="str">
        <f>IF(D25="","",VLOOKUP(B25,Data!$B$5:$L$439,11,FALSE))</f>
        <v/>
      </c>
      <c r="H25" s="804" t="str">
        <f t="shared" si="0"/>
        <v>-</v>
      </c>
      <c r="I25" s="805" t="str">
        <f>IF(D25="","",VLOOKUP(B25,Data!$B$5:$D$439,3,FALSE))</f>
        <v/>
      </c>
      <c r="J25" s="806" t="str">
        <f>IF(D25="","",VLOOKUP(B25,Data!$B$5:$M$439,12,FALSE))</f>
        <v/>
      </c>
      <c r="K25" s="807"/>
      <c r="L25" s="808" t="str">
        <f>IF(D25="","",VLOOKUP(B25,Data!$B$5:$E$439,4,FALSE)*D25)</f>
        <v/>
      </c>
      <c r="M25" s="809" t="str">
        <f>IF(D25="","",VLOOKUP(B25,Data!$B$5:$F$439,5,FALSE)*D25)</f>
        <v/>
      </c>
      <c r="N25" s="804"/>
      <c r="O25" s="810"/>
      <c r="P25" s="811"/>
      <c r="Q25" s="812"/>
      <c r="R25" s="812"/>
      <c r="S25" s="811"/>
      <c r="T25" s="811"/>
      <c r="U25" s="811"/>
      <c r="V25" s="813" t="str">
        <f>IF(D25="","",VLOOKUP(B25,Data!$B$5:$J$439,9,FALSE)*D25)</f>
        <v/>
      </c>
      <c r="W25" s="813" t="str">
        <f>IF(D25="","",VLOOKUP(B25,Data!$B$5:$J$439,9,FALSE)*D25)</f>
        <v/>
      </c>
      <c r="X25" s="916"/>
      <c r="Y25" s="916"/>
      <c r="Z25" s="708"/>
      <c r="AA25" s="708"/>
      <c r="AB25" s="708"/>
      <c r="AC25" s="708"/>
      <c r="AD25" s="708"/>
      <c r="AE25" s="708"/>
      <c r="AF25" s="708"/>
      <c r="AG25" s="708"/>
      <c r="AH25" s="708"/>
      <c r="AI25" s="708"/>
    </row>
    <row r="26" spans="1:35" s="814" customFormat="1" ht="23" customHeight="1">
      <c r="A26" s="920"/>
      <c r="B26" s="535"/>
      <c r="C26" s="809"/>
      <c r="D26" s="875"/>
      <c r="E26" s="946" t="str">
        <f>IF(D26="","",VLOOKUP(B26,Data!$B$5:$Q$439,16,FALSE))</f>
        <v/>
      </c>
      <c r="F26" s="889"/>
      <c r="G26" s="821"/>
      <c r="H26" s="821"/>
      <c r="I26" s="821"/>
      <c r="J26" s="820"/>
      <c r="K26" s="807"/>
      <c r="L26" s="821"/>
      <c r="M26" s="821"/>
      <c r="N26" s="821"/>
      <c r="O26" s="822"/>
      <c r="P26" s="823"/>
      <c r="Q26" s="824"/>
      <c r="R26" s="823"/>
      <c r="S26" s="823"/>
      <c r="T26" s="824"/>
      <c r="U26" s="825"/>
      <c r="V26" s="824"/>
      <c r="W26" s="826"/>
      <c r="Z26" s="708"/>
      <c r="AA26" s="708"/>
      <c r="AB26" s="708"/>
      <c r="AC26" s="708"/>
      <c r="AD26" s="708"/>
      <c r="AE26" s="708"/>
      <c r="AF26" s="708"/>
      <c r="AG26" s="708"/>
      <c r="AH26" s="708"/>
      <c r="AI26" s="708"/>
    </row>
    <row r="27" spans="1:35" s="814" customFormat="1" ht="22" customHeight="1">
      <c r="A27" s="920"/>
      <c r="B27" s="1087" t="s">
        <v>1238</v>
      </c>
      <c r="C27" s="1088"/>
      <c r="D27" s="827">
        <f>SUM(D18:D25)</f>
        <v>90</v>
      </c>
      <c r="E27" s="827"/>
      <c r="F27" s="895"/>
      <c r="G27" s="896"/>
      <c r="H27" s="829">
        <f>SUM(H18:H26)</f>
        <v>194639.4</v>
      </c>
      <c r="I27" s="897"/>
      <c r="J27" s="897"/>
      <c r="K27" s="897"/>
      <c r="L27" s="829">
        <f>SUM(L18:L26)</f>
        <v>23580</v>
      </c>
      <c r="M27" s="829">
        <f>SUM(M18:M26)</f>
        <v>21330</v>
      </c>
      <c r="N27" s="896"/>
      <c r="O27" s="896"/>
      <c r="P27" s="896"/>
      <c r="Q27" s="896"/>
      <c r="R27" s="896"/>
      <c r="S27" s="896"/>
      <c r="T27" s="896"/>
      <c r="U27" s="896"/>
      <c r="V27" s="896"/>
      <c r="W27" s="830">
        <f>SUM(W18:W26)</f>
        <v>133.91999999999999</v>
      </c>
      <c r="Z27" s="708"/>
      <c r="AA27" s="708"/>
      <c r="AB27" s="708"/>
      <c r="AC27" s="708"/>
      <c r="AD27" s="708"/>
      <c r="AE27" s="708"/>
      <c r="AF27" s="708"/>
      <c r="AG27" s="708"/>
      <c r="AH27" s="708"/>
      <c r="AI27" s="708"/>
    </row>
    <row r="28" spans="1:35" ht="20" customHeight="1">
      <c r="A28" s="920"/>
      <c r="B28" s="1089"/>
      <c r="C28" s="1090"/>
      <c r="D28" s="831"/>
      <c r="E28" s="887"/>
      <c r="F28" s="754"/>
      <c r="G28" s="832" t="s">
        <v>534</v>
      </c>
      <c r="H28" s="758"/>
      <c r="I28" s="833"/>
      <c r="J28" s="833"/>
      <c r="K28" s="833"/>
      <c r="L28" s="834"/>
      <c r="M28" s="758"/>
      <c r="N28" s="756"/>
      <c r="O28" s="755"/>
      <c r="P28" s="755"/>
      <c r="Q28" s="755"/>
      <c r="R28" s="755"/>
      <c r="S28" s="755"/>
      <c r="T28" s="755"/>
      <c r="U28" s="756"/>
      <c r="V28" s="756"/>
      <c r="W28" s="760"/>
    </row>
    <row r="29" spans="1:35" ht="13">
      <c r="A29" s="721" t="s">
        <v>527</v>
      </c>
      <c r="B29" s="722"/>
      <c r="C29" s="835"/>
      <c r="D29" s="836" t="s">
        <v>82</v>
      </c>
      <c r="E29" s="836"/>
      <c r="F29" s="744"/>
      <c r="G29" s="725" t="s">
        <v>83</v>
      </c>
      <c r="H29" s="837"/>
      <c r="I29" s="772" t="s">
        <v>84</v>
      </c>
      <c r="J29" s="838"/>
      <c r="K29" s="743" t="s">
        <v>85</v>
      </c>
      <c r="L29" s="743"/>
      <c r="M29" s="1070" t="s">
        <v>86</v>
      </c>
      <c r="N29" s="1071"/>
      <c r="O29" s="1071"/>
      <c r="P29" s="1071"/>
      <c r="Q29" s="1071"/>
      <c r="R29" s="1071"/>
      <c r="S29" s="1071"/>
      <c r="T29" s="1071"/>
      <c r="U29" s="1071"/>
      <c r="V29" s="1071"/>
      <c r="W29" s="1072"/>
    </row>
    <row r="30" spans="1:35" ht="13">
      <c r="A30" s="731" t="s">
        <v>528</v>
      </c>
      <c r="C30" s="839"/>
      <c r="D30" s="709" t="s">
        <v>88</v>
      </c>
      <c r="G30" s="1073"/>
      <c r="H30" s="1074"/>
      <c r="I30" s="731" t="s">
        <v>89</v>
      </c>
      <c r="J30" s="840"/>
      <c r="K30" s="746" t="s">
        <v>90</v>
      </c>
      <c r="L30" s="746"/>
      <c r="M30" s="741"/>
      <c r="W30" s="747"/>
    </row>
    <row r="31" spans="1:35">
      <c r="A31" s="731" t="s">
        <v>529</v>
      </c>
      <c r="C31" s="732"/>
      <c r="G31" s="1073"/>
      <c r="H31" s="1074"/>
      <c r="I31" s="731"/>
      <c r="J31" s="840"/>
      <c r="K31" s="746" t="s">
        <v>94</v>
      </c>
      <c r="L31" s="746"/>
      <c r="M31" s="741"/>
      <c r="W31" s="747"/>
    </row>
    <row r="32" spans="1:35">
      <c r="A32" s="754"/>
      <c r="B32" s="755"/>
      <c r="C32" s="841"/>
      <c r="D32" s="709" t="s">
        <v>95</v>
      </c>
      <c r="G32" s="842"/>
      <c r="H32" s="843"/>
      <c r="I32" s="731" t="s">
        <v>96</v>
      </c>
      <c r="J32" s="840"/>
      <c r="K32" s="746"/>
      <c r="L32" s="746"/>
      <c r="M32" s="741"/>
      <c r="W32" s="747"/>
    </row>
    <row r="33" spans="1:23" ht="13">
      <c r="A33" s="721" t="s">
        <v>97</v>
      </c>
      <c r="B33" s="744"/>
      <c r="C33" s="723"/>
      <c r="D33" s="709" t="s">
        <v>98</v>
      </c>
      <c r="G33" s="844" t="s">
        <v>99</v>
      </c>
      <c r="H33" s="845"/>
      <c r="I33" s="731" t="s">
        <v>89</v>
      </c>
      <c r="J33" s="840"/>
      <c r="K33" s="746" t="s">
        <v>100</v>
      </c>
      <c r="L33" s="746"/>
      <c r="M33" s="741"/>
      <c r="W33" s="747"/>
    </row>
    <row r="34" spans="1:23" ht="13">
      <c r="A34" s="731" t="s">
        <v>552</v>
      </c>
      <c r="C34" s="732"/>
      <c r="D34" s="709" t="s">
        <v>101</v>
      </c>
      <c r="G34" s="846"/>
      <c r="H34" s="847"/>
      <c r="I34" s="731" t="s">
        <v>102</v>
      </c>
      <c r="J34" s="840"/>
      <c r="K34" s="746" t="s">
        <v>530</v>
      </c>
      <c r="L34" s="746"/>
      <c r="M34" s="1075" t="s">
        <v>104</v>
      </c>
      <c r="N34" s="1076"/>
      <c r="O34" s="1076"/>
      <c r="P34" s="1076"/>
      <c r="Q34" s="1076"/>
      <c r="R34" s="1076"/>
      <c r="S34" s="1076"/>
      <c r="T34" s="1076"/>
      <c r="U34" s="1076"/>
      <c r="V34" s="1076"/>
      <c r="W34" s="1077"/>
    </row>
    <row r="35" spans="1:23">
      <c r="A35" s="754"/>
      <c r="B35" s="755"/>
      <c r="C35" s="756"/>
      <c r="D35" s="848"/>
      <c r="E35" s="848"/>
      <c r="F35" s="755"/>
      <c r="G35" s="1046" t="s">
        <v>1235</v>
      </c>
      <c r="H35" s="1047"/>
      <c r="I35" s="1046" t="s">
        <v>1234</v>
      </c>
      <c r="J35" s="1047"/>
      <c r="K35" s="759" t="s">
        <v>105</v>
      </c>
      <c r="L35" s="759"/>
      <c r="M35" s="1062" t="s">
        <v>106</v>
      </c>
      <c r="N35" s="1063"/>
      <c r="O35" s="1063"/>
      <c r="P35" s="1063"/>
      <c r="Q35" s="1063"/>
      <c r="R35" s="1063"/>
      <c r="S35" s="1063"/>
      <c r="T35" s="1063"/>
      <c r="U35" s="1063"/>
      <c r="V35" s="1063"/>
      <c r="W35" s="1064"/>
    </row>
    <row r="41" spans="1:23" ht="23.25" customHeight="1">
      <c r="A41" s="849" t="s">
        <v>947</v>
      </c>
      <c r="B41" s="710"/>
      <c r="C41" s="849" t="s">
        <v>603</v>
      </c>
      <c r="D41" s="708"/>
      <c r="E41" s="708"/>
      <c r="G41" s="849" t="s">
        <v>941</v>
      </c>
      <c r="I41" s="849" t="s">
        <v>603</v>
      </c>
    </row>
    <row r="42" spans="1:23" ht="20">
      <c r="A42" s="849" t="s">
        <v>948</v>
      </c>
      <c r="B42" s="710"/>
      <c r="C42" s="849" t="s">
        <v>952</v>
      </c>
      <c r="D42" s="708"/>
      <c r="E42" s="708"/>
      <c r="G42" s="849" t="s">
        <v>942</v>
      </c>
      <c r="I42" s="849" t="s">
        <v>952</v>
      </c>
    </row>
    <row r="43" spans="1:23" ht="20">
      <c r="A43" s="849" t="s">
        <v>949</v>
      </c>
      <c r="B43" s="710"/>
      <c r="C43" s="849" t="s">
        <v>952</v>
      </c>
      <c r="D43" s="708"/>
      <c r="E43" s="708"/>
      <c r="G43" s="849" t="s">
        <v>943</v>
      </c>
      <c r="I43" s="849" t="s">
        <v>603</v>
      </c>
    </row>
    <row r="44" spans="1:23" ht="17.75" customHeight="1">
      <c r="A44" s="849" t="s">
        <v>950</v>
      </c>
      <c r="B44" s="710"/>
      <c r="C44" s="849" t="s">
        <v>603</v>
      </c>
      <c r="D44" s="708"/>
      <c r="E44" s="708"/>
      <c r="G44" s="849" t="s">
        <v>944</v>
      </c>
      <c r="I44" s="849" t="s">
        <v>603</v>
      </c>
    </row>
    <row r="45" spans="1:23" ht="17.75" customHeight="1">
      <c r="A45" s="849" t="s">
        <v>951</v>
      </c>
      <c r="B45" s="710"/>
      <c r="C45" s="849" t="s">
        <v>603</v>
      </c>
      <c r="D45" s="708"/>
      <c r="E45" s="708"/>
      <c r="G45" s="849" t="s">
        <v>946</v>
      </c>
      <c r="I45" s="849" t="s">
        <v>603</v>
      </c>
    </row>
    <row r="46" spans="1:23" ht="17.75" customHeight="1">
      <c r="G46" s="849" t="s">
        <v>945</v>
      </c>
      <c r="I46" s="849" t="s">
        <v>603</v>
      </c>
    </row>
    <row r="47" spans="1:23" ht="17.75" customHeight="1"/>
    <row r="48" spans="1:23" ht="17.75" customHeight="1"/>
    <row r="58" spans="2:2">
      <c r="B58" s="535"/>
    </row>
  </sheetData>
  <mergeCells count="10">
    <mergeCell ref="B27:C28"/>
    <mergeCell ref="M29:W29"/>
    <mergeCell ref="G30:H30"/>
    <mergeCell ref="G31:H31"/>
    <mergeCell ref="M34:W34"/>
    <mergeCell ref="G35:H35"/>
    <mergeCell ref="I35:J35"/>
    <mergeCell ref="M35:W35"/>
    <mergeCell ref="R1:U1"/>
    <mergeCell ref="O2:R2"/>
  </mergeCells>
  <printOptions horizontalCentered="1"/>
  <pageMargins left="0.15748031496062992" right="0" top="0.11811023622047245" bottom="0.15748031496062992" header="0.51181102362204722" footer="0.19685039370078741"/>
  <pageSetup paperSize="9" scale="67" firstPageNumber="4294963191" fitToHeight="2" orientation="landscape" r:id="rId1"/>
  <headerFooter alignWithMargins="0"/>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07DB-B2FA-484B-B9FE-34F749AA5ED1}">
  <sheetPr>
    <tabColor indexed="12"/>
    <pageSetUpPr autoPageBreaks="0"/>
  </sheetPr>
  <dimension ref="A1:T475"/>
  <sheetViews>
    <sheetView zoomScale="70" zoomScaleNormal="70" workbookViewId="0">
      <pane xSplit="2" ySplit="3" topLeftCell="C211" activePane="bottomRight" state="frozen"/>
      <selection activeCell="B31" sqref="B31"/>
      <selection pane="topRight" activeCell="B31" sqref="B31"/>
      <selection pane="bottomLeft" activeCell="B31" sqref="B31"/>
      <selection pane="bottomRight" activeCell="B224" sqref="B224"/>
    </sheetView>
  </sheetViews>
  <sheetFormatPr defaultColWidth="32.54296875" defaultRowHeight="15.5"/>
  <cols>
    <col min="1" max="1" width="5" style="526" customWidth="1"/>
    <col min="2" max="2" width="68.453125" style="526" customWidth="1"/>
    <col min="3" max="3" width="13.1796875" style="526" customWidth="1"/>
    <col min="4" max="4" width="7.1796875" style="526" customWidth="1"/>
    <col min="5" max="5" width="15.1796875" style="526" customWidth="1"/>
    <col min="6" max="6" width="13.1796875" style="526" customWidth="1"/>
    <col min="7" max="7" width="10.54296875" style="526" customWidth="1"/>
    <col min="8" max="8" width="10.453125" style="526" customWidth="1"/>
    <col min="9" max="10" width="11.1796875" style="526" customWidth="1"/>
    <col min="11" max="11" width="14" style="526" customWidth="1"/>
    <col min="12" max="12" width="14.1796875" style="302" customWidth="1"/>
    <col min="13" max="13" width="11.81640625" style="526" customWidth="1"/>
    <col min="14" max="14" width="7.54296875" style="526" customWidth="1"/>
    <col min="15" max="17" width="7.453125" style="526" customWidth="1"/>
    <col min="18" max="16384" width="32.54296875" style="526"/>
  </cols>
  <sheetData>
    <row r="1" spans="1:17" ht="17.5">
      <c r="A1" s="281" t="s">
        <v>107</v>
      </c>
      <c r="B1" s="281" t="s">
        <v>108</v>
      </c>
      <c r="C1" s="281" t="s">
        <v>109</v>
      </c>
      <c r="D1" s="281" t="s">
        <v>110</v>
      </c>
      <c r="E1" s="281" t="s">
        <v>111</v>
      </c>
      <c r="F1" s="281" t="s">
        <v>112</v>
      </c>
      <c r="G1" s="282" t="s">
        <v>113</v>
      </c>
      <c r="H1" s="282" t="s">
        <v>114</v>
      </c>
      <c r="I1" s="282" t="s">
        <v>115</v>
      </c>
      <c r="J1" s="282" t="s">
        <v>116</v>
      </c>
      <c r="K1" s="282" t="s">
        <v>117</v>
      </c>
      <c r="L1" s="283" t="s">
        <v>118</v>
      </c>
      <c r="M1" s="867" t="s">
        <v>119</v>
      </c>
      <c r="N1" s="867" t="s">
        <v>1114</v>
      </c>
      <c r="O1" s="867" t="s">
        <v>1115</v>
      </c>
      <c r="P1" s="867" t="s">
        <v>187</v>
      </c>
      <c r="Q1" s="867" t="s">
        <v>1116</v>
      </c>
    </row>
    <row r="2" spans="1:17" ht="15" customHeight="1">
      <c r="A2" s="284"/>
      <c r="B2" s="284"/>
      <c r="C2" s="284"/>
      <c r="D2" s="285" t="s">
        <v>120</v>
      </c>
      <c r="E2" s="1022" t="s">
        <v>121</v>
      </c>
      <c r="F2" s="1022" t="s">
        <v>122</v>
      </c>
      <c r="G2" s="1025" t="s">
        <v>123</v>
      </c>
      <c r="H2" s="1026"/>
      <c r="I2" s="1027"/>
      <c r="J2" s="286"/>
      <c r="K2" s="1022" t="s">
        <v>124</v>
      </c>
      <c r="L2" s="1022" t="s">
        <v>1045</v>
      </c>
      <c r="M2" s="1022" t="s">
        <v>125</v>
      </c>
      <c r="N2" s="868"/>
      <c r="O2" s="972" t="s">
        <v>182</v>
      </c>
      <c r="P2" s="868"/>
      <c r="Q2" s="868"/>
    </row>
    <row r="3" spans="1:17">
      <c r="A3" s="287" t="s">
        <v>183</v>
      </c>
      <c r="B3" s="287" t="s">
        <v>184</v>
      </c>
      <c r="C3" s="287" t="s">
        <v>185</v>
      </c>
      <c r="D3" s="287" t="s">
        <v>186</v>
      </c>
      <c r="E3" s="1023"/>
      <c r="F3" s="1023"/>
      <c r="G3" s="288" t="s">
        <v>187</v>
      </c>
      <c r="H3" s="288" t="s">
        <v>118</v>
      </c>
      <c r="I3" s="288" t="s">
        <v>188</v>
      </c>
      <c r="J3" s="287" t="s">
        <v>76</v>
      </c>
      <c r="K3" s="1023"/>
      <c r="L3" s="1024"/>
      <c r="M3" s="1024"/>
      <c r="N3" s="868"/>
      <c r="O3" s="973" t="s">
        <v>189</v>
      </c>
      <c r="P3" s="868"/>
      <c r="Q3" s="868"/>
    </row>
    <row r="4" spans="1:17" ht="16" thickBot="1">
      <c r="A4" s="289"/>
      <c r="B4" s="290"/>
      <c r="C4" s="290"/>
      <c r="D4" s="290"/>
      <c r="E4" s="290"/>
      <c r="F4" s="290"/>
      <c r="G4" s="290"/>
      <c r="H4" s="290"/>
      <c r="I4" s="290"/>
      <c r="J4" s="290"/>
      <c r="K4" s="290"/>
      <c r="L4" s="301"/>
      <c r="M4" s="300"/>
      <c r="N4" s="869"/>
      <c r="O4" s="869"/>
      <c r="P4" s="869"/>
      <c r="Q4" s="869"/>
    </row>
    <row r="5" spans="1:17">
      <c r="A5" s="257">
        <v>1</v>
      </c>
      <c r="B5" s="257" t="s">
        <v>197</v>
      </c>
      <c r="C5" s="257" t="s">
        <v>198</v>
      </c>
      <c r="D5" s="267" t="s">
        <v>191</v>
      </c>
      <c r="E5" s="263">
        <v>201</v>
      </c>
      <c r="F5" s="263">
        <v>181</v>
      </c>
      <c r="G5" s="263">
        <v>156</v>
      </c>
      <c r="H5" s="257">
        <v>63</v>
      </c>
      <c r="I5" s="257">
        <v>117</v>
      </c>
      <c r="J5" s="260">
        <v>1.1499999999999999</v>
      </c>
      <c r="K5" s="261" t="s">
        <v>849</v>
      </c>
      <c r="L5" s="511">
        <v>1751.45</v>
      </c>
      <c r="M5" s="291" t="s">
        <v>192</v>
      </c>
      <c r="N5" s="869" t="s">
        <v>199</v>
      </c>
      <c r="O5" s="254"/>
      <c r="P5" s="292" t="s">
        <v>664</v>
      </c>
      <c r="Q5" s="292" t="s">
        <v>1117</v>
      </c>
    </row>
    <row r="6" spans="1:17">
      <c r="A6" s="257">
        <v>2</v>
      </c>
      <c r="B6" s="257" t="s">
        <v>200</v>
      </c>
      <c r="C6" s="257" t="s">
        <v>201</v>
      </c>
      <c r="D6" s="267" t="s">
        <v>191</v>
      </c>
      <c r="E6" s="263">
        <v>201</v>
      </c>
      <c r="F6" s="263">
        <v>181</v>
      </c>
      <c r="G6" s="263">
        <v>156</v>
      </c>
      <c r="H6" s="257">
        <v>63</v>
      </c>
      <c r="I6" s="257">
        <v>117</v>
      </c>
      <c r="J6" s="260">
        <v>1.1499999999999999</v>
      </c>
      <c r="K6" s="261" t="s">
        <v>849</v>
      </c>
      <c r="L6" s="511">
        <v>1751.45</v>
      </c>
      <c r="M6" s="291" t="s">
        <v>192</v>
      </c>
      <c r="N6" s="869" t="s">
        <v>199</v>
      </c>
      <c r="O6" s="254"/>
      <c r="P6" s="269" t="s">
        <v>664</v>
      </c>
      <c r="Q6" s="269" t="s">
        <v>1117</v>
      </c>
    </row>
    <row r="7" spans="1:17">
      <c r="A7" s="257">
        <v>3</v>
      </c>
      <c r="B7" s="257" t="s">
        <v>202</v>
      </c>
      <c r="C7" s="257" t="s">
        <v>203</v>
      </c>
      <c r="D7" s="267" t="s">
        <v>191</v>
      </c>
      <c r="E7" s="263">
        <v>201</v>
      </c>
      <c r="F7" s="263">
        <v>181</v>
      </c>
      <c r="G7" s="263">
        <v>156</v>
      </c>
      <c r="H7" s="257">
        <v>63</v>
      </c>
      <c r="I7" s="257">
        <v>117</v>
      </c>
      <c r="J7" s="260">
        <v>1.1499999999999999</v>
      </c>
      <c r="K7" s="261" t="s">
        <v>849</v>
      </c>
      <c r="L7" s="511">
        <v>2134.0100000000002</v>
      </c>
      <c r="M7" s="291" t="s">
        <v>192</v>
      </c>
      <c r="N7" s="869" t="s">
        <v>199</v>
      </c>
      <c r="O7" s="254"/>
      <c r="P7" s="269" t="s">
        <v>664</v>
      </c>
      <c r="Q7" s="269" t="s">
        <v>1117</v>
      </c>
    </row>
    <row r="8" spans="1:17" s="293" customFormat="1">
      <c r="A8" s="257">
        <v>4</v>
      </c>
      <c r="B8" s="257" t="s">
        <v>204</v>
      </c>
      <c r="C8" s="257" t="s">
        <v>205</v>
      </c>
      <c r="D8" s="267" t="s">
        <v>191</v>
      </c>
      <c r="E8" s="263">
        <v>201</v>
      </c>
      <c r="F8" s="263">
        <v>181</v>
      </c>
      <c r="G8" s="263">
        <v>156</v>
      </c>
      <c r="H8" s="257">
        <v>63</v>
      </c>
      <c r="I8" s="257">
        <v>117</v>
      </c>
      <c r="J8" s="260">
        <v>1.1499999999999999</v>
      </c>
      <c r="K8" s="261" t="s">
        <v>849</v>
      </c>
      <c r="L8" s="511">
        <v>2134.0100000000002</v>
      </c>
      <c r="M8" s="291" t="s">
        <v>192</v>
      </c>
      <c r="N8" s="869" t="s">
        <v>199</v>
      </c>
      <c r="O8" s="254"/>
      <c r="P8" s="269" t="s">
        <v>664</v>
      </c>
      <c r="Q8" s="269" t="s">
        <v>1117</v>
      </c>
    </row>
    <row r="9" spans="1:17" s="293" customFormat="1">
      <c r="A9" s="257">
        <v>5</v>
      </c>
      <c r="B9" s="257" t="s">
        <v>206</v>
      </c>
      <c r="C9" s="257" t="s">
        <v>207</v>
      </c>
      <c r="D9" s="267" t="s">
        <v>191</v>
      </c>
      <c r="E9" s="263">
        <v>201</v>
      </c>
      <c r="F9" s="263">
        <v>181</v>
      </c>
      <c r="G9" s="263">
        <v>156</v>
      </c>
      <c r="H9" s="257">
        <v>63</v>
      </c>
      <c r="I9" s="257">
        <v>117</v>
      </c>
      <c r="J9" s="260">
        <v>1.1499999999999999</v>
      </c>
      <c r="K9" s="261" t="s">
        <v>849</v>
      </c>
      <c r="L9" s="511">
        <v>2142.8000000000002</v>
      </c>
      <c r="M9" s="291" t="s">
        <v>192</v>
      </c>
      <c r="N9" s="869" t="s">
        <v>199</v>
      </c>
      <c r="O9" s="254"/>
      <c r="P9" s="269" t="s">
        <v>664</v>
      </c>
      <c r="Q9" s="269" t="s">
        <v>1117</v>
      </c>
    </row>
    <row r="10" spans="1:17" s="293" customFormat="1">
      <c r="A10" s="257">
        <v>6</v>
      </c>
      <c r="B10" s="257" t="s">
        <v>208</v>
      </c>
      <c r="C10" s="257" t="s">
        <v>209</v>
      </c>
      <c r="D10" s="267" t="s">
        <v>191</v>
      </c>
      <c r="E10" s="263">
        <v>201</v>
      </c>
      <c r="F10" s="263">
        <v>181</v>
      </c>
      <c r="G10" s="263">
        <v>156</v>
      </c>
      <c r="H10" s="257">
        <v>63</v>
      </c>
      <c r="I10" s="257">
        <v>117</v>
      </c>
      <c r="J10" s="260">
        <v>1.1499999999999999</v>
      </c>
      <c r="K10" s="261" t="s">
        <v>849</v>
      </c>
      <c r="L10" s="511">
        <v>2142.8000000000002</v>
      </c>
      <c r="M10" s="291" t="s">
        <v>192</v>
      </c>
      <c r="N10" s="869" t="s">
        <v>199</v>
      </c>
      <c r="O10" s="254"/>
      <c r="P10" s="269" t="s">
        <v>664</v>
      </c>
      <c r="Q10" s="269" t="s">
        <v>1117</v>
      </c>
    </row>
    <row r="11" spans="1:17" s="293" customFormat="1">
      <c r="A11" s="257">
        <v>7</v>
      </c>
      <c r="B11" s="257" t="s">
        <v>212</v>
      </c>
      <c r="C11" s="257" t="s">
        <v>213</v>
      </c>
      <c r="D11" s="267" t="s">
        <v>191</v>
      </c>
      <c r="E11" s="263">
        <v>201</v>
      </c>
      <c r="F11" s="263">
        <v>181</v>
      </c>
      <c r="G11" s="263">
        <v>156</v>
      </c>
      <c r="H11" s="257">
        <v>63</v>
      </c>
      <c r="I11" s="257">
        <v>117</v>
      </c>
      <c r="J11" s="260">
        <v>1.1499999999999999</v>
      </c>
      <c r="K11" s="261" t="s">
        <v>849</v>
      </c>
      <c r="L11" s="511">
        <v>1895.01</v>
      </c>
      <c r="M11" s="291" t="s">
        <v>192</v>
      </c>
      <c r="N11" s="869" t="s">
        <v>199</v>
      </c>
      <c r="O11" s="254"/>
      <c r="P11" s="269" t="s">
        <v>664</v>
      </c>
      <c r="Q11" s="269" t="s">
        <v>1117</v>
      </c>
    </row>
    <row r="12" spans="1:17">
      <c r="A12" s="257">
        <v>8</v>
      </c>
      <c r="B12" s="257" t="s">
        <v>575</v>
      </c>
      <c r="C12" s="257" t="s">
        <v>21</v>
      </c>
      <c r="D12" s="267" t="s">
        <v>191</v>
      </c>
      <c r="E12" s="263">
        <v>201</v>
      </c>
      <c r="F12" s="263">
        <v>181</v>
      </c>
      <c r="G12" s="263">
        <v>156</v>
      </c>
      <c r="H12" s="257">
        <v>63</v>
      </c>
      <c r="I12" s="257">
        <v>117</v>
      </c>
      <c r="J12" s="260">
        <v>1.1499999999999999</v>
      </c>
      <c r="K12" s="261" t="s">
        <v>849</v>
      </c>
      <c r="L12" s="511">
        <v>1870.76</v>
      </c>
      <c r="M12" s="291" t="s">
        <v>192</v>
      </c>
      <c r="N12" s="869" t="s">
        <v>199</v>
      </c>
      <c r="O12" s="254"/>
      <c r="P12" s="269" t="s">
        <v>664</v>
      </c>
      <c r="Q12" s="269" t="s">
        <v>1117</v>
      </c>
    </row>
    <row r="13" spans="1:17" s="293" customFormat="1">
      <c r="A13" s="257">
        <v>9</v>
      </c>
      <c r="B13" s="257" t="s">
        <v>210</v>
      </c>
      <c r="C13" s="257" t="s">
        <v>211</v>
      </c>
      <c r="D13" s="267" t="s">
        <v>191</v>
      </c>
      <c r="E13" s="263">
        <v>201</v>
      </c>
      <c r="F13" s="263">
        <v>181</v>
      </c>
      <c r="G13" s="263">
        <v>156</v>
      </c>
      <c r="H13" s="257">
        <v>63</v>
      </c>
      <c r="I13" s="257">
        <v>117</v>
      </c>
      <c r="J13" s="260">
        <v>1.1499999999999999</v>
      </c>
      <c r="K13" s="261" t="s">
        <v>849</v>
      </c>
      <c r="L13" s="511">
        <v>1870.77</v>
      </c>
      <c r="M13" s="291" t="s">
        <v>192</v>
      </c>
      <c r="N13" s="869" t="s">
        <v>199</v>
      </c>
      <c r="O13" s="254"/>
      <c r="P13" s="269" t="s">
        <v>664</v>
      </c>
      <c r="Q13" s="269" t="s">
        <v>1117</v>
      </c>
    </row>
    <row r="14" spans="1:17">
      <c r="A14" s="257">
        <v>10</v>
      </c>
      <c r="B14" s="257" t="s">
        <v>733</v>
      </c>
      <c r="C14" s="257" t="s">
        <v>731</v>
      </c>
      <c r="D14" s="267" t="s">
        <v>191</v>
      </c>
      <c r="E14" s="263">
        <v>206</v>
      </c>
      <c r="F14" s="263">
        <v>186</v>
      </c>
      <c r="G14" s="263">
        <v>156</v>
      </c>
      <c r="H14" s="257">
        <v>63</v>
      </c>
      <c r="I14" s="257">
        <v>117</v>
      </c>
      <c r="J14" s="260">
        <v>1.1499999999999999</v>
      </c>
      <c r="K14" s="261" t="s">
        <v>849</v>
      </c>
      <c r="L14" s="511">
        <v>2090.88</v>
      </c>
      <c r="M14" s="291" t="s">
        <v>192</v>
      </c>
      <c r="N14" s="869" t="s">
        <v>199</v>
      </c>
      <c r="O14" s="254"/>
      <c r="P14" s="269" t="s">
        <v>664</v>
      </c>
      <c r="Q14" s="269" t="s">
        <v>1117</v>
      </c>
    </row>
    <row r="15" spans="1:17">
      <c r="A15" s="257">
        <v>11</v>
      </c>
      <c r="B15" s="257" t="s">
        <v>738</v>
      </c>
      <c r="C15" s="257" t="s">
        <v>739</v>
      </c>
      <c r="D15" s="267" t="s">
        <v>191</v>
      </c>
      <c r="E15" s="263">
        <v>206</v>
      </c>
      <c r="F15" s="263">
        <v>186</v>
      </c>
      <c r="G15" s="263">
        <v>156</v>
      </c>
      <c r="H15" s="257">
        <v>63</v>
      </c>
      <c r="I15" s="257">
        <v>117</v>
      </c>
      <c r="J15" s="260">
        <v>1.1499999999999999</v>
      </c>
      <c r="K15" s="261" t="s">
        <v>849</v>
      </c>
      <c r="L15" s="511">
        <v>2091.4</v>
      </c>
      <c r="M15" s="291" t="s">
        <v>192</v>
      </c>
      <c r="N15" s="869" t="s">
        <v>199</v>
      </c>
      <c r="O15" s="254"/>
      <c r="P15" s="269" t="s">
        <v>664</v>
      </c>
      <c r="Q15" s="269" t="s">
        <v>1117</v>
      </c>
    </row>
    <row r="16" spans="1:17">
      <c r="A16" s="257">
        <v>12</v>
      </c>
      <c r="B16" s="257" t="s">
        <v>823</v>
      </c>
      <c r="C16" s="257" t="s">
        <v>845</v>
      </c>
      <c r="D16" s="267" t="s">
        <v>191</v>
      </c>
      <c r="E16" s="263">
        <v>206</v>
      </c>
      <c r="F16" s="263">
        <v>186</v>
      </c>
      <c r="G16" s="263">
        <v>156</v>
      </c>
      <c r="H16" s="257">
        <v>63</v>
      </c>
      <c r="I16" s="257">
        <v>117</v>
      </c>
      <c r="J16" s="260">
        <v>1.1499999999999999</v>
      </c>
      <c r="K16" s="261" t="s">
        <v>849</v>
      </c>
      <c r="L16" s="511">
        <v>2102.4699999999998</v>
      </c>
      <c r="M16" s="291" t="s">
        <v>192</v>
      </c>
      <c r="N16" s="869" t="s">
        <v>199</v>
      </c>
      <c r="O16" s="254"/>
      <c r="P16" s="269" t="s">
        <v>664</v>
      </c>
      <c r="Q16" s="269" t="s">
        <v>1117</v>
      </c>
    </row>
    <row r="17" spans="1:20">
      <c r="A17" s="257">
        <v>13</v>
      </c>
      <c r="B17" s="257" t="s">
        <v>737</v>
      </c>
      <c r="C17" s="257" t="s">
        <v>740</v>
      </c>
      <c r="D17" s="267" t="s">
        <v>191</v>
      </c>
      <c r="E17" s="263">
        <v>206</v>
      </c>
      <c r="F17" s="263">
        <v>186</v>
      </c>
      <c r="G17" s="263">
        <v>156</v>
      </c>
      <c r="H17" s="257">
        <v>63</v>
      </c>
      <c r="I17" s="257">
        <v>117</v>
      </c>
      <c r="J17" s="260">
        <v>1.1499999999999999</v>
      </c>
      <c r="K17" s="261" t="s">
        <v>849</v>
      </c>
      <c r="L17" s="511">
        <v>2090.9499999999998</v>
      </c>
      <c r="M17" s="291" t="s">
        <v>192</v>
      </c>
      <c r="N17" s="869" t="s">
        <v>199</v>
      </c>
      <c r="P17" s="269" t="s">
        <v>664</v>
      </c>
      <c r="Q17" s="269" t="s">
        <v>1117</v>
      </c>
    </row>
    <row r="18" spans="1:20">
      <c r="A18" s="257">
        <v>14</v>
      </c>
      <c r="B18" s="257" t="s">
        <v>843</v>
      </c>
      <c r="C18" s="257" t="s">
        <v>844</v>
      </c>
      <c r="D18" s="267" t="s">
        <v>191</v>
      </c>
      <c r="E18" s="263">
        <v>206</v>
      </c>
      <c r="F18" s="263">
        <v>186</v>
      </c>
      <c r="G18" s="263">
        <v>156</v>
      </c>
      <c r="H18" s="257">
        <v>63</v>
      </c>
      <c r="I18" s="257">
        <v>117</v>
      </c>
      <c r="J18" s="260">
        <v>1.1499999999999999</v>
      </c>
      <c r="K18" s="261" t="s">
        <v>849</v>
      </c>
      <c r="L18" s="511">
        <v>2209.87</v>
      </c>
      <c r="M18" s="268" t="s">
        <v>192</v>
      </c>
      <c r="N18" s="869" t="s">
        <v>199</v>
      </c>
      <c r="P18" s="269" t="s">
        <v>664</v>
      </c>
      <c r="Q18" s="269" t="s">
        <v>1117</v>
      </c>
    </row>
    <row r="19" spans="1:20">
      <c r="A19" s="257">
        <v>15</v>
      </c>
      <c r="B19" s="257" t="s">
        <v>860</v>
      </c>
      <c r="C19" s="257" t="s">
        <v>862</v>
      </c>
      <c r="D19" s="267" t="s">
        <v>191</v>
      </c>
      <c r="E19" s="263">
        <v>206</v>
      </c>
      <c r="F19" s="263">
        <v>186</v>
      </c>
      <c r="G19" s="263">
        <v>156</v>
      </c>
      <c r="H19" s="257">
        <v>63</v>
      </c>
      <c r="I19" s="257">
        <v>117</v>
      </c>
      <c r="J19" s="260">
        <v>1.1499999999999999</v>
      </c>
      <c r="K19" s="261" t="s">
        <v>849</v>
      </c>
      <c r="L19" s="511">
        <v>2473.4499999999998</v>
      </c>
      <c r="M19" s="291" t="s">
        <v>192</v>
      </c>
      <c r="N19" s="869" t="s">
        <v>199</v>
      </c>
      <c r="O19" s="254"/>
      <c r="P19" s="269" t="s">
        <v>664</v>
      </c>
      <c r="Q19" s="269" t="s">
        <v>1117</v>
      </c>
    </row>
    <row r="20" spans="1:20">
      <c r="A20" s="257">
        <v>16</v>
      </c>
      <c r="B20" s="257" t="s">
        <v>868</v>
      </c>
      <c r="C20" s="257" t="s">
        <v>869</v>
      </c>
      <c r="D20" s="267" t="s">
        <v>191</v>
      </c>
      <c r="E20" s="263">
        <v>206</v>
      </c>
      <c r="F20" s="263">
        <v>186</v>
      </c>
      <c r="G20" s="263">
        <v>156</v>
      </c>
      <c r="H20" s="257">
        <v>63</v>
      </c>
      <c r="I20" s="257">
        <v>117</v>
      </c>
      <c r="J20" s="260">
        <v>1.1499999999999999</v>
      </c>
      <c r="K20" s="261" t="s">
        <v>849</v>
      </c>
      <c r="L20" s="511">
        <v>2482.23</v>
      </c>
      <c r="M20" s="291" t="s">
        <v>192</v>
      </c>
      <c r="N20" s="869" t="s">
        <v>199</v>
      </c>
      <c r="O20" s="254"/>
      <c r="P20" s="269" t="s">
        <v>664</v>
      </c>
      <c r="Q20" s="269" t="s">
        <v>1117</v>
      </c>
    </row>
    <row r="21" spans="1:20">
      <c r="A21" s="257">
        <v>17</v>
      </c>
      <c r="B21" s="257" t="s">
        <v>901</v>
      </c>
      <c r="C21" s="257" t="s">
        <v>902</v>
      </c>
      <c r="D21" s="267" t="s">
        <v>191</v>
      </c>
      <c r="E21" s="263">
        <v>206</v>
      </c>
      <c r="F21" s="263">
        <v>186</v>
      </c>
      <c r="G21" s="263">
        <v>156</v>
      </c>
      <c r="H21" s="257">
        <v>63</v>
      </c>
      <c r="I21" s="257">
        <v>117</v>
      </c>
      <c r="J21" s="260">
        <v>1.1499999999999999</v>
      </c>
      <c r="K21" s="261" t="s">
        <v>849</v>
      </c>
      <c r="L21" s="511">
        <v>2210.3000000000002</v>
      </c>
      <c r="M21" s="268" t="s">
        <v>192</v>
      </c>
      <c r="N21" s="869" t="s">
        <v>199</v>
      </c>
      <c r="P21" s="269" t="s">
        <v>664</v>
      </c>
      <c r="Q21" s="269" t="s">
        <v>1117</v>
      </c>
    </row>
    <row r="22" spans="1:20">
      <c r="A22" s="257"/>
      <c r="B22" s="257"/>
      <c r="C22" s="257"/>
      <c r="D22" s="267" t="s">
        <v>191</v>
      </c>
      <c r="E22" s="263"/>
      <c r="F22" s="263"/>
      <c r="G22" s="263"/>
      <c r="H22" s="257"/>
      <c r="I22" s="257"/>
      <c r="J22" s="260"/>
      <c r="K22" s="261" t="s">
        <v>849</v>
      </c>
      <c r="L22" s="511"/>
      <c r="M22" s="268" t="s">
        <v>192</v>
      </c>
      <c r="N22" s="869" t="s">
        <v>199</v>
      </c>
      <c r="O22" s="254"/>
      <c r="P22" s="269"/>
      <c r="Q22" s="269"/>
    </row>
    <row r="23" spans="1:20">
      <c r="A23" s="257"/>
      <c r="B23" s="257"/>
      <c r="C23" s="257"/>
      <c r="D23" s="267" t="s">
        <v>191</v>
      </c>
      <c r="E23" s="263"/>
      <c r="F23" s="263"/>
      <c r="G23" s="263"/>
      <c r="H23" s="257"/>
      <c r="I23" s="257"/>
      <c r="J23" s="260"/>
      <c r="K23" s="261" t="s">
        <v>849</v>
      </c>
      <c r="L23" s="511"/>
      <c r="M23" s="268" t="s">
        <v>192</v>
      </c>
      <c r="N23" s="869" t="s">
        <v>199</v>
      </c>
      <c r="O23" s="254"/>
      <c r="P23" s="269"/>
      <c r="Q23" s="269"/>
      <c r="R23" s="526" t="s">
        <v>934</v>
      </c>
      <c r="S23" s="526" t="s">
        <v>932</v>
      </c>
      <c r="T23" s="526">
        <v>2403.1799999999998</v>
      </c>
    </row>
    <row r="24" spans="1:20">
      <c r="A24" s="257"/>
      <c r="B24" s="257"/>
      <c r="C24" s="257"/>
      <c r="D24" s="267" t="s">
        <v>191</v>
      </c>
      <c r="E24" s="263"/>
      <c r="F24" s="263"/>
      <c r="G24" s="263"/>
      <c r="H24" s="257"/>
      <c r="I24" s="257"/>
      <c r="J24" s="260"/>
      <c r="K24" s="261" t="s">
        <v>849</v>
      </c>
      <c r="L24" s="511"/>
      <c r="M24" s="268" t="s">
        <v>192</v>
      </c>
      <c r="N24" s="869" t="s">
        <v>199</v>
      </c>
      <c r="O24" s="254"/>
      <c r="P24" s="269"/>
      <c r="Q24" s="269"/>
      <c r="R24" s="526" t="s">
        <v>935</v>
      </c>
      <c r="S24" s="526" t="s">
        <v>933</v>
      </c>
      <c r="T24" s="526">
        <v>2403.1799999999998</v>
      </c>
    </row>
    <row r="25" spans="1:20">
      <c r="A25" s="257"/>
      <c r="B25" s="257"/>
      <c r="C25" s="257"/>
      <c r="D25" s="267" t="s">
        <v>191</v>
      </c>
      <c r="E25" s="263"/>
      <c r="F25" s="263"/>
      <c r="G25" s="263"/>
      <c r="H25" s="257"/>
      <c r="I25" s="257"/>
      <c r="J25" s="260"/>
      <c r="K25" s="261" t="s">
        <v>849</v>
      </c>
      <c r="L25" s="511"/>
      <c r="M25" s="268" t="s">
        <v>192</v>
      </c>
      <c r="N25" s="869" t="s">
        <v>199</v>
      </c>
      <c r="O25" s="254"/>
      <c r="P25" s="269"/>
      <c r="Q25" s="269"/>
    </row>
    <row r="26" spans="1:20">
      <c r="A26" s="257"/>
      <c r="B26" s="257"/>
      <c r="C26" s="257"/>
      <c r="D26" s="267" t="s">
        <v>191</v>
      </c>
      <c r="E26" s="263"/>
      <c r="F26" s="263"/>
      <c r="G26" s="263"/>
      <c r="H26" s="257"/>
      <c r="I26" s="257"/>
      <c r="J26" s="260"/>
      <c r="K26" s="261" t="s">
        <v>849</v>
      </c>
      <c r="L26" s="511"/>
      <c r="M26" s="268" t="s">
        <v>192</v>
      </c>
      <c r="N26" s="869" t="s">
        <v>199</v>
      </c>
      <c r="P26" s="269"/>
      <c r="Q26" s="269"/>
    </row>
    <row r="27" spans="1:20">
      <c r="A27" s="257"/>
      <c r="B27" s="257"/>
      <c r="C27" s="257"/>
      <c r="D27" s="267" t="s">
        <v>191</v>
      </c>
      <c r="E27" s="263"/>
      <c r="F27" s="263"/>
      <c r="G27" s="263"/>
      <c r="H27" s="257"/>
      <c r="I27" s="257"/>
      <c r="J27" s="260"/>
      <c r="K27" s="261" t="s">
        <v>849</v>
      </c>
      <c r="L27" s="511"/>
      <c r="M27" s="268" t="s">
        <v>192</v>
      </c>
      <c r="N27" s="869" t="s">
        <v>199</v>
      </c>
      <c r="O27" s="254"/>
      <c r="P27" s="269"/>
      <c r="Q27" s="269"/>
    </row>
    <row r="28" spans="1:20">
      <c r="A28" s="257"/>
      <c r="B28" s="257"/>
      <c r="C28" s="257"/>
      <c r="D28" s="267" t="s">
        <v>191</v>
      </c>
      <c r="E28" s="263"/>
      <c r="F28" s="263"/>
      <c r="G28" s="263"/>
      <c r="H28" s="257"/>
      <c r="I28" s="257"/>
      <c r="J28" s="260"/>
      <c r="K28" s="261" t="s">
        <v>849</v>
      </c>
      <c r="L28" s="511"/>
      <c r="M28" s="268" t="s">
        <v>192</v>
      </c>
      <c r="N28" s="869" t="s">
        <v>199</v>
      </c>
      <c r="P28" s="269"/>
      <c r="Q28" s="269"/>
    </row>
    <row r="29" spans="1:20">
      <c r="A29" s="257">
        <v>1</v>
      </c>
      <c r="B29" s="257" t="s">
        <v>337</v>
      </c>
      <c r="C29" s="257" t="s">
        <v>338</v>
      </c>
      <c r="D29" s="267" t="s">
        <v>191</v>
      </c>
      <c r="E29" s="263">
        <v>201</v>
      </c>
      <c r="F29" s="263">
        <v>181</v>
      </c>
      <c r="G29" s="263">
        <v>156</v>
      </c>
      <c r="H29" s="257">
        <v>63</v>
      </c>
      <c r="I29" s="257">
        <v>117</v>
      </c>
      <c r="J29" s="260">
        <v>1.1499999999999999</v>
      </c>
      <c r="K29" s="261" t="s">
        <v>849</v>
      </c>
      <c r="L29" s="511">
        <v>1704.47</v>
      </c>
      <c r="M29" s="268" t="s">
        <v>192</v>
      </c>
      <c r="N29" s="869" t="s">
        <v>199</v>
      </c>
      <c r="P29" s="269" t="s">
        <v>664</v>
      </c>
      <c r="Q29" s="269" t="s">
        <v>1117</v>
      </c>
    </row>
    <row r="30" spans="1:20">
      <c r="A30" s="257">
        <v>2</v>
      </c>
      <c r="B30" s="257" t="s">
        <v>32</v>
      </c>
      <c r="C30" s="257" t="s">
        <v>35</v>
      </c>
      <c r="D30" s="267" t="s">
        <v>191</v>
      </c>
      <c r="E30" s="263">
        <v>201</v>
      </c>
      <c r="F30" s="263">
        <v>181</v>
      </c>
      <c r="G30" s="263">
        <v>156</v>
      </c>
      <c r="H30" s="257">
        <v>63</v>
      </c>
      <c r="I30" s="257">
        <v>117</v>
      </c>
      <c r="J30" s="260">
        <v>1.1499999999999999</v>
      </c>
      <c r="K30" s="261" t="s">
        <v>849</v>
      </c>
      <c r="L30" s="511">
        <v>1748.05</v>
      </c>
      <c r="M30" s="268" t="s">
        <v>192</v>
      </c>
      <c r="N30" s="869" t="s">
        <v>199</v>
      </c>
      <c r="P30" s="269" t="s">
        <v>664</v>
      </c>
      <c r="Q30" s="269" t="s">
        <v>1117</v>
      </c>
    </row>
    <row r="31" spans="1:20">
      <c r="A31" s="257">
        <v>3</v>
      </c>
      <c r="B31" s="257" t="s">
        <v>391</v>
      </c>
      <c r="C31" s="257" t="s">
        <v>392</v>
      </c>
      <c r="D31" s="267" t="s">
        <v>191</v>
      </c>
      <c r="E31" s="263">
        <v>201</v>
      </c>
      <c r="F31" s="263">
        <v>181</v>
      </c>
      <c r="G31" s="263">
        <v>156</v>
      </c>
      <c r="H31" s="257">
        <v>63</v>
      </c>
      <c r="I31" s="257">
        <v>117</v>
      </c>
      <c r="J31" s="260">
        <v>1.1499999999999999</v>
      </c>
      <c r="K31" s="261" t="s">
        <v>849</v>
      </c>
      <c r="L31" s="511">
        <v>1857.02</v>
      </c>
      <c r="M31" s="268" t="s">
        <v>192</v>
      </c>
      <c r="N31" s="869" t="s">
        <v>199</v>
      </c>
      <c r="P31" s="269" t="s">
        <v>664</v>
      </c>
      <c r="Q31" s="269" t="s">
        <v>1117</v>
      </c>
    </row>
    <row r="32" spans="1:20" s="297" customFormat="1">
      <c r="A32" s="257">
        <v>4</v>
      </c>
      <c r="B32" s="257" t="s">
        <v>222</v>
      </c>
      <c r="C32" s="257" t="s">
        <v>223</v>
      </c>
      <c r="D32" s="267" t="s">
        <v>191</v>
      </c>
      <c r="E32" s="263">
        <v>194</v>
      </c>
      <c r="F32" s="263">
        <v>174</v>
      </c>
      <c r="G32" s="263">
        <v>157</v>
      </c>
      <c r="H32" s="257">
        <v>62</v>
      </c>
      <c r="I32" s="257">
        <v>116</v>
      </c>
      <c r="J32" s="260">
        <v>1.129</v>
      </c>
      <c r="K32" s="261" t="s">
        <v>849</v>
      </c>
      <c r="L32" s="511">
        <v>1646.63</v>
      </c>
      <c r="M32" s="268" t="s">
        <v>192</v>
      </c>
      <c r="N32" s="869" t="s">
        <v>199</v>
      </c>
      <c r="P32" s="269" t="s">
        <v>665</v>
      </c>
      <c r="Q32" s="269" t="s">
        <v>1103</v>
      </c>
    </row>
    <row r="33" spans="1:17" s="297" customFormat="1">
      <c r="A33" s="257">
        <v>5</v>
      </c>
      <c r="B33" s="257" t="s">
        <v>228</v>
      </c>
      <c r="C33" s="257" t="s">
        <v>229</v>
      </c>
      <c r="D33" s="267" t="s">
        <v>191</v>
      </c>
      <c r="E33" s="263">
        <v>199</v>
      </c>
      <c r="F33" s="263">
        <v>174</v>
      </c>
      <c r="G33" s="263">
        <v>157</v>
      </c>
      <c r="H33" s="257">
        <v>62</v>
      </c>
      <c r="I33" s="257">
        <v>116</v>
      </c>
      <c r="J33" s="260">
        <v>1.129</v>
      </c>
      <c r="K33" s="261" t="s">
        <v>849</v>
      </c>
      <c r="L33" s="511">
        <v>2055.02</v>
      </c>
      <c r="M33" s="268" t="s">
        <v>192</v>
      </c>
      <c r="N33" s="869" t="s">
        <v>199</v>
      </c>
      <c r="P33" s="269" t="s">
        <v>665</v>
      </c>
      <c r="Q33" s="269" t="s">
        <v>1103</v>
      </c>
    </row>
    <row r="34" spans="1:17" s="297" customFormat="1">
      <c r="A34" s="257">
        <v>6</v>
      </c>
      <c r="B34" s="257" t="s">
        <v>226</v>
      </c>
      <c r="C34" s="257" t="s">
        <v>227</v>
      </c>
      <c r="D34" s="267" t="s">
        <v>191</v>
      </c>
      <c r="E34" s="263">
        <v>194</v>
      </c>
      <c r="F34" s="263">
        <v>174</v>
      </c>
      <c r="G34" s="263">
        <v>157</v>
      </c>
      <c r="H34" s="257">
        <v>62</v>
      </c>
      <c r="I34" s="257">
        <v>116</v>
      </c>
      <c r="J34" s="260">
        <v>1.129</v>
      </c>
      <c r="K34" s="261" t="s">
        <v>849</v>
      </c>
      <c r="L34" s="511">
        <v>2046.23</v>
      </c>
      <c r="M34" s="268" t="s">
        <v>192</v>
      </c>
      <c r="N34" s="869" t="s">
        <v>199</v>
      </c>
      <c r="P34" s="269" t="s">
        <v>665</v>
      </c>
      <c r="Q34" s="269" t="s">
        <v>1103</v>
      </c>
    </row>
    <row r="35" spans="1:17" s="297" customFormat="1">
      <c r="A35" s="257">
        <v>7</v>
      </c>
      <c r="B35" s="257" t="s">
        <v>230</v>
      </c>
      <c r="C35" s="257" t="s">
        <v>233</v>
      </c>
      <c r="D35" s="267" t="s">
        <v>191</v>
      </c>
      <c r="E35" s="263">
        <v>194</v>
      </c>
      <c r="F35" s="263">
        <v>174</v>
      </c>
      <c r="G35" s="263">
        <v>157</v>
      </c>
      <c r="H35" s="257">
        <v>62</v>
      </c>
      <c r="I35" s="257">
        <v>116</v>
      </c>
      <c r="J35" s="260">
        <v>1.129</v>
      </c>
      <c r="K35" s="261" t="s">
        <v>849</v>
      </c>
      <c r="L35" s="511">
        <v>1776.21</v>
      </c>
      <c r="M35" s="268" t="s">
        <v>192</v>
      </c>
      <c r="N35" s="869" t="s">
        <v>199</v>
      </c>
      <c r="P35" s="269" t="s">
        <v>665</v>
      </c>
      <c r="Q35" s="269" t="s">
        <v>1103</v>
      </c>
    </row>
    <row r="36" spans="1:17" s="297" customFormat="1">
      <c r="A36" s="257">
        <v>8</v>
      </c>
      <c r="B36" s="257" t="s">
        <v>234</v>
      </c>
      <c r="C36" s="257" t="s">
        <v>235</v>
      </c>
      <c r="D36" s="267" t="s">
        <v>191</v>
      </c>
      <c r="E36" s="263">
        <v>194</v>
      </c>
      <c r="F36" s="263">
        <v>174</v>
      </c>
      <c r="G36" s="263">
        <v>157</v>
      </c>
      <c r="H36" s="257">
        <v>62</v>
      </c>
      <c r="I36" s="257">
        <v>116</v>
      </c>
      <c r="J36" s="260">
        <v>1.129</v>
      </c>
      <c r="K36" s="261" t="s">
        <v>849</v>
      </c>
      <c r="L36" s="511">
        <v>1866.12</v>
      </c>
      <c r="M36" s="268" t="s">
        <v>192</v>
      </c>
      <c r="N36" s="869" t="s">
        <v>199</v>
      </c>
      <c r="P36" s="269" t="s">
        <v>665</v>
      </c>
      <c r="Q36" s="269" t="s">
        <v>1103</v>
      </c>
    </row>
    <row r="37" spans="1:17" s="297" customFormat="1">
      <c r="A37" s="257">
        <v>9</v>
      </c>
      <c r="B37" s="257" t="s">
        <v>236</v>
      </c>
      <c r="C37" s="257" t="s">
        <v>237</v>
      </c>
      <c r="D37" s="267" t="s">
        <v>191</v>
      </c>
      <c r="E37" s="263">
        <v>194</v>
      </c>
      <c r="F37" s="263">
        <v>174</v>
      </c>
      <c r="G37" s="263">
        <v>157</v>
      </c>
      <c r="H37" s="257">
        <v>62</v>
      </c>
      <c r="I37" s="257">
        <v>116</v>
      </c>
      <c r="J37" s="260">
        <v>1.129</v>
      </c>
      <c r="K37" s="261" t="s">
        <v>849</v>
      </c>
      <c r="L37" s="511">
        <v>1819.39</v>
      </c>
      <c r="M37" s="268" t="s">
        <v>192</v>
      </c>
      <c r="N37" s="869" t="s">
        <v>199</v>
      </c>
      <c r="P37" s="269" t="s">
        <v>665</v>
      </c>
      <c r="Q37" s="269" t="s">
        <v>1103</v>
      </c>
    </row>
    <row r="38" spans="1:17" s="297" customFormat="1">
      <c r="A38" s="257">
        <v>10</v>
      </c>
      <c r="B38" s="257" t="s">
        <v>238</v>
      </c>
      <c r="C38" s="257" t="s">
        <v>239</v>
      </c>
      <c r="D38" s="267" t="s">
        <v>191</v>
      </c>
      <c r="E38" s="263">
        <v>194</v>
      </c>
      <c r="F38" s="263">
        <v>174</v>
      </c>
      <c r="G38" s="263">
        <v>157</v>
      </c>
      <c r="H38" s="257">
        <v>62</v>
      </c>
      <c r="I38" s="257">
        <v>116</v>
      </c>
      <c r="J38" s="260">
        <v>1.129</v>
      </c>
      <c r="K38" s="261" t="s">
        <v>849</v>
      </c>
      <c r="L38" s="511">
        <v>1806.57</v>
      </c>
      <c r="M38" s="268" t="s">
        <v>192</v>
      </c>
      <c r="N38" s="869" t="s">
        <v>199</v>
      </c>
      <c r="P38" s="269" t="s">
        <v>665</v>
      </c>
      <c r="Q38" s="269" t="s">
        <v>1103</v>
      </c>
    </row>
    <row r="39" spans="1:17" s="297" customFormat="1">
      <c r="A39" s="257">
        <v>11</v>
      </c>
      <c r="B39" s="257" t="s">
        <v>725</v>
      </c>
      <c r="C39" s="257" t="s">
        <v>700</v>
      </c>
      <c r="D39" s="267" t="s">
        <v>191</v>
      </c>
      <c r="E39" s="263">
        <v>204</v>
      </c>
      <c r="F39" s="263">
        <v>184</v>
      </c>
      <c r="G39" s="263">
        <v>157</v>
      </c>
      <c r="H39" s="257">
        <v>62</v>
      </c>
      <c r="I39" s="257">
        <v>116</v>
      </c>
      <c r="J39" s="260">
        <v>1.129</v>
      </c>
      <c r="K39" s="261" t="s">
        <v>849</v>
      </c>
      <c r="L39" s="511">
        <v>2053.67</v>
      </c>
      <c r="M39" s="268" t="s">
        <v>192</v>
      </c>
      <c r="N39" s="869" t="s">
        <v>199</v>
      </c>
      <c r="P39" s="269" t="s">
        <v>664</v>
      </c>
      <c r="Q39" s="269" t="s">
        <v>1117</v>
      </c>
    </row>
    <row r="40" spans="1:17" s="297" customFormat="1">
      <c r="A40" s="257">
        <v>12</v>
      </c>
      <c r="B40" s="257" t="s">
        <v>695</v>
      </c>
      <c r="C40" s="257" t="s">
        <v>699</v>
      </c>
      <c r="D40" s="267" t="s">
        <v>191</v>
      </c>
      <c r="E40" s="263">
        <v>199</v>
      </c>
      <c r="F40" s="263">
        <v>179</v>
      </c>
      <c r="G40" s="263">
        <v>157</v>
      </c>
      <c r="H40" s="257">
        <v>62</v>
      </c>
      <c r="I40" s="257">
        <v>116</v>
      </c>
      <c r="J40" s="260">
        <v>1.129</v>
      </c>
      <c r="K40" s="261" t="s">
        <v>849</v>
      </c>
      <c r="L40" s="511">
        <v>2008.01</v>
      </c>
      <c r="M40" s="268" t="s">
        <v>192</v>
      </c>
      <c r="N40" s="869" t="s">
        <v>199</v>
      </c>
      <c r="P40" s="269" t="s">
        <v>665</v>
      </c>
      <c r="Q40" s="269" t="s">
        <v>1103</v>
      </c>
    </row>
    <row r="41" spans="1:17" s="297" customFormat="1">
      <c r="A41" s="257">
        <v>13</v>
      </c>
      <c r="B41" s="257" t="s">
        <v>701</v>
      </c>
      <c r="C41" s="257" t="s">
        <v>702</v>
      </c>
      <c r="D41" s="267" t="s">
        <v>191</v>
      </c>
      <c r="E41" s="263">
        <v>199</v>
      </c>
      <c r="F41" s="263">
        <v>179</v>
      </c>
      <c r="G41" s="263">
        <v>157</v>
      </c>
      <c r="H41" s="257">
        <v>62</v>
      </c>
      <c r="I41" s="257">
        <v>116</v>
      </c>
      <c r="J41" s="260">
        <v>1.129</v>
      </c>
      <c r="K41" s="261" t="s">
        <v>849</v>
      </c>
      <c r="L41" s="511">
        <v>2137.2600000000002</v>
      </c>
      <c r="M41" s="268" t="s">
        <v>192</v>
      </c>
      <c r="N41" s="869" t="s">
        <v>199</v>
      </c>
      <c r="O41" s="254"/>
      <c r="P41" s="269" t="s">
        <v>665</v>
      </c>
      <c r="Q41" s="269" t="s">
        <v>1103</v>
      </c>
    </row>
    <row r="42" spans="1:17" s="297" customFormat="1">
      <c r="A42" s="257">
        <v>14</v>
      </c>
      <c r="B42" s="257" t="s">
        <v>834</v>
      </c>
      <c r="C42" s="257" t="s">
        <v>837</v>
      </c>
      <c r="D42" s="267" t="s">
        <v>191</v>
      </c>
      <c r="E42" s="263">
        <v>204</v>
      </c>
      <c r="F42" s="263">
        <v>184</v>
      </c>
      <c r="G42" s="263">
        <v>157</v>
      </c>
      <c r="H42" s="257">
        <v>62</v>
      </c>
      <c r="I42" s="257">
        <v>116</v>
      </c>
      <c r="J42" s="260">
        <v>1.129</v>
      </c>
      <c r="K42" s="261" t="s">
        <v>849</v>
      </c>
      <c r="L42" s="511">
        <v>2205.0100000000002</v>
      </c>
      <c r="M42" s="268" t="s">
        <v>192</v>
      </c>
      <c r="N42" s="869" t="s">
        <v>199</v>
      </c>
      <c r="P42" s="269" t="s">
        <v>664</v>
      </c>
      <c r="Q42" s="269" t="s">
        <v>1117</v>
      </c>
    </row>
    <row r="43" spans="1:17" s="297" customFormat="1">
      <c r="A43" s="257">
        <v>15</v>
      </c>
      <c r="B43" s="257" t="s">
        <v>780</v>
      </c>
      <c r="C43" s="257" t="s">
        <v>767</v>
      </c>
      <c r="D43" s="267" t="s">
        <v>191</v>
      </c>
      <c r="E43" s="263">
        <v>199</v>
      </c>
      <c r="F43" s="263">
        <v>179</v>
      </c>
      <c r="G43" s="263">
        <v>157</v>
      </c>
      <c r="H43" s="257">
        <v>62</v>
      </c>
      <c r="I43" s="257">
        <v>116</v>
      </c>
      <c r="J43" s="260">
        <v>1.129</v>
      </c>
      <c r="K43" s="261" t="s">
        <v>849</v>
      </c>
      <c r="L43" s="511">
        <v>2407.89</v>
      </c>
      <c r="M43" s="268" t="s">
        <v>192</v>
      </c>
      <c r="N43" s="869" t="s">
        <v>199</v>
      </c>
      <c r="P43" s="269" t="s">
        <v>665</v>
      </c>
      <c r="Q43" s="269" t="s">
        <v>1103</v>
      </c>
    </row>
    <row r="44" spans="1:17" s="297" customFormat="1">
      <c r="A44" s="257">
        <v>16</v>
      </c>
      <c r="B44" s="257" t="s">
        <v>781</v>
      </c>
      <c r="C44" s="257" t="s">
        <v>768</v>
      </c>
      <c r="D44" s="267" t="s">
        <v>191</v>
      </c>
      <c r="E44" s="263">
        <v>199</v>
      </c>
      <c r="F44" s="263">
        <v>179</v>
      </c>
      <c r="G44" s="263">
        <v>157</v>
      </c>
      <c r="H44" s="257">
        <v>62</v>
      </c>
      <c r="I44" s="257">
        <v>116</v>
      </c>
      <c r="J44" s="260">
        <v>1.129</v>
      </c>
      <c r="K44" s="261" t="s">
        <v>849</v>
      </c>
      <c r="L44" s="511">
        <v>2416.6999999999998</v>
      </c>
      <c r="M44" s="268" t="s">
        <v>192</v>
      </c>
      <c r="N44" s="869" t="s">
        <v>199</v>
      </c>
      <c r="O44" s="254"/>
      <c r="P44" s="269" t="s">
        <v>665</v>
      </c>
      <c r="Q44" s="269" t="s">
        <v>1103</v>
      </c>
    </row>
    <row r="45" spans="1:17" s="297" customFormat="1">
      <c r="A45" s="257">
        <v>17</v>
      </c>
      <c r="B45" s="257" t="s">
        <v>763</v>
      </c>
      <c r="C45" s="257" t="s">
        <v>764</v>
      </c>
      <c r="D45" s="267" t="s">
        <v>191</v>
      </c>
      <c r="E45" s="263">
        <v>199</v>
      </c>
      <c r="F45" s="263">
        <v>179</v>
      </c>
      <c r="G45" s="263">
        <v>157</v>
      </c>
      <c r="H45" s="257">
        <v>62</v>
      </c>
      <c r="I45" s="257">
        <v>116</v>
      </c>
      <c r="J45" s="260">
        <v>1.129</v>
      </c>
      <c r="K45" s="261" t="s">
        <v>849</v>
      </c>
      <c r="L45" s="511">
        <v>2051.59</v>
      </c>
      <c r="M45" s="268" t="s">
        <v>192</v>
      </c>
      <c r="N45" s="869" t="s">
        <v>199</v>
      </c>
      <c r="O45" s="254"/>
      <c r="P45" s="269" t="s">
        <v>665</v>
      </c>
      <c r="Q45" s="269" t="s">
        <v>1103</v>
      </c>
    </row>
    <row r="46" spans="1:17" s="297" customFormat="1">
      <c r="A46" s="257">
        <v>18</v>
      </c>
      <c r="B46" s="257" t="s">
        <v>797</v>
      </c>
      <c r="C46" s="257" t="s">
        <v>805</v>
      </c>
      <c r="D46" s="267" t="s">
        <v>191</v>
      </c>
      <c r="E46" s="263">
        <v>204</v>
      </c>
      <c r="F46" s="263">
        <v>184</v>
      </c>
      <c r="G46" s="263">
        <v>157</v>
      </c>
      <c r="H46" s="257">
        <v>62</v>
      </c>
      <c r="I46" s="257">
        <v>116</v>
      </c>
      <c r="J46" s="260">
        <v>1.129</v>
      </c>
      <c r="K46" s="261" t="s">
        <v>849</v>
      </c>
      <c r="L46" s="511">
        <v>2097.2399999999998</v>
      </c>
      <c r="M46" s="268" t="s">
        <v>192</v>
      </c>
      <c r="N46" s="869" t="s">
        <v>199</v>
      </c>
      <c r="O46" s="254"/>
      <c r="P46" s="269" t="s">
        <v>664</v>
      </c>
      <c r="Q46" s="269" t="s">
        <v>1117</v>
      </c>
    </row>
    <row r="47" spans="1:17" s="297" customFormat="1">
      <c r="A47" s="257">
        <v>19</v>
      </c>
      <c r="B47" s="257" t="s">
        <v>782</v>
      </c>
      <c r="C47" s="257" t="s">
        <v>769</v>
      </c>
      <c r="D47" s="267" t="s">
        <v>191</v>
      </c>
      <c r="E47" s="263">
        <v>199</v>
      </c>
      <c r="F47" s="263">
        <v>179</v>
      </c>
      <c r="G47" s="263">
        <v>157</v>
      </c>
      <c r="H47" s="257">
        <v>62</v>
      </c>
      <c r="I47" s="257">
        <v>116</v>
      </c>
      <c r="J47" s="260">
        <v>1.129</v>
      </c>
      <c r="K47" s="261" t="s">
        <v>849</v>
      </c>
      <c r="L47" s="511">
        <v>2227.7600000000002</v>
      </c>
      <c r="M47" s="268" t="s">
        <v>192</v>
      </c>
      <c r="N47" s="869" t="s">
        <v>199</v>
      </c>
      <c r="O47" s="254"/>
      <c r="P47" s="269" t="s">
        <v>665</v>
      </c>
      <c r="Q47" s="269" t="s">
        <v>1103</v>
      </c>
    </row>
    <row r="48" spans="1:17" s="297" customFormat="1">
      <c r="A48" s="257">
        <v>20</v>
      </c>
      <c r="B48" s="257" t="s">
        <v>778</v>
      </c>
      <c r="C48" s="257" t="s">
        <v>765</v>
      </c>
      <c r="D48" s="267" t="s">
        <v>191</v>
      </c>
      <c r="E48" s="263">
        <v>199</v>
      </c>
      <c r="F48" s="263">
        <v>179</v>
      </c>
      <c r="G48" s="263">
        <v>157</v>
      </c>
      <c r="H48" s="257">
        <v>62</v>
      </c>
      <c r="I48" s="257">
        <v>116</v>
      </c>
      <c r="J48" s="260">
        <v>1.129</v>
      </c>
      <c r="K48" s="261" t="s">
        <v>849</v>
      </c>
      <c r="L48" s="511">
        <v>2181.09</v>
      </c>
      <c r="M48" s="268" t="s">
        <v>192</v>
      </c>
      <c r="N48" s="869" t="s">
        <v>199</v>
      </c>
      <c r="O48" s="254"/>
      <c r="P48" s="269" t="s">
        <v>665</v>
      </c>
      <c r="Q48" s="269" t="s">
        <v>1103</v>
      </c>
    </row>
    <row r="49" spans="1:17" s="297" customFormat="1">
      <c r="A49" s="257">
        <v>21</v>
      </c>
      <c r="B49" s="257" t="s">
        <v>779</v>
      </c>
      <c r="C49" s="257" t="s">
        <v>766</v>
      </c>
      <c r="D49" s="267" t="s">
        <v>191</v>
      </c>
      <c r="E49" s="263">
        <v>199</v>
      </c>
      <c r="F49" s="263">
        <v>179</v>
      </c>
      <c r="G49" s="263">
        <v>157</v>
      </c>
      <c r="H49" s="257">
        <v>62</v>
      </c>
      <c r="I49" s="257">
        <v>116</v>
      </c>
      <c r="J49" s="260">
        <v>1.129</v>
      </c>
      <c r="K49" s="261" t="s">
        <v>849</v>
      </c>
      <c r="L49" s="511">
        <v>2168.1799999999998</v>
      </c>
      <c r="M49" s="268" t="s">
        <v>192</v>
      </c>
      <c r="N49" s="869" t="s">
        <v>199</v>
      </c>
      <c r="O49" s="254"/>
      <c r="P49" s="269" t="s">
        <v>665</v>
      </c>
      <c r="Q49" s="269" t="s">
        <v>1103</v>
      </c>
    </row>
    <row r="50" spans="1:17" s="297" customFormat="1">
      <c r="A50" s="257">
        <v>22</v>
      </c>
      <c r="B50" s="257" t="s">
        <v>224</v>
      </c>
      <c r="C50" s="257" t="s">
        <v>225</v>
      </c>
      <c r="D50" s="267" t="s">
        <v>191</v>
      </c>
      <c r="E50" s="263">
        <v>194</v>
      </c>
      <c r="F50" s="263">
        <v>174</v>
      </c>
      <c r="G50" s="263">
        <v>157</v>
      </c>
      <c r="H50" s="257">
        <v>62</v>
      </c>
      <c r="I50" s="257">
        <v>116</v>
      </c>
      <c r="J50" s="260">
        <v>1.129</v>
      </c>
      <c r="K50" s="261" t="s">
        <v>849</v>
      </c>
      <c r="L50" s="511">
        <v>1690.21</v>
      </c>
      <c r="M50" s="268" t="s">
        <v>192</v>
      </c>
      <c r="N50" s="869" t="s">
        <v>199</v>
      </c>
      <c r="O50" s="254"/>
      <c r="P50" s="269" t="s">
        <v>665</v>
      </c>
      <c r="Q50" s="269" t="s">
        <v>1103</v>
      </c>
    </row>
    <row r="51" spans="1:17">
      <c r="A51" s="257">
        <v>23</v>
      </c>
      <c r="B51" s="257" t="s">
        <v>932</v>
      </c>
      <c r="C51" s="257" t="s">
        <v>934</v>
      </c>
      <c r="D51" s="267" t="s">
        <v>191</v>
      </c>
      <c r="E51" s="263">
        <v>267</v>
      </c>
      <c r="F51" s="263">
        <v>242</v>
      </c>
      <c r="G51" s="263">
        <v>160</v>
      </c>
      <c r="H51" s="257">
        <v>71</v>
      </c>
      <c r="I51" s="257">
        <v>131</v>
      </c>
      <c r="J51" s="260">
        <v>1.488</v>
      </c>
      <c r="K51" s="261" t="s">
        <v>849</v>
      </c>
      <c r="L51" s="511">
        <v>2539.81</v>
      </c>
      <c r="M51" s="268" t="s">
        <v>192</v>
      </c>
      <c r="N51" s="869" t="s">
        <v>199</v>
      </c>
      <c r="O51" s="254"/>
      <c r="P51" s="269" t="s">
        <v>665</v>
      </c>
      <c r="Q51" s="269" t="s">
        <v>1103</v>
      </c>
    </row>
    <row r="52" spans="1:17">
      <c r="A52" s="257">
        <v>24</v>
      </c>
      <c r="B52" s="257" t="s">
        <v>933</v>
      </c>
      <c r="C52" s="257" t="s">
        <v>940</v>
      </c>
      <c r="D52" s="267" t="s">
        <v>191</v>
      </c>
      <c r="E52" s="263">
        <v>267</v>
      </c>
      <c r="F52" s="263">
        <v>242</v>
      </c>
      <c r="G52" s="263">
        <v>160</v>
      </c>
      <c r="H52" s="257">
        <v>71</v>
      </c>
      <c r="I52" s="257">
        <v>131</v>
      </c>
      <c r="J52" s="260">
        <v>1.488</v>
      </c>
      <c r="K52" s="261" t="s">
        <v>849</v>
      </c>
      <c r="L52" s="511">
        <v>2539.81</v>
      </c>
      <c r="M52" s="268" t="s">
        <v>192</v>
      </c>
      <c r="N52" s="869" t="s">
        <v>199</v>
      </c>
      <c r="O52" s="254"/>
      <c r="P52" s="269" t="s">
        <v>665</v>
      </c>
      <c r="Q52" s="269" t="s">
        <v>1103</v>
      </c>
    </row>
    <row r="53" spans="1:17">
      <c r="A53" s="257"/>
      <c r="B53" s="257"/>
      <c r="C53" s="257"/>
      <c r="D53" s="267" t="s">
        <v>191</v>
      </c>
      <c r="E53" s="263"/>
      <c r="F53" s="263"/>
      <c r="G53" s="263"/>
      <c r="H53" s="257"/>
      <c r="I53" s="257"/>
      <c r="J53" s="260"/>
      <c r="K53" s="261" t="s">
        <v>849</v>
      </c>
      <c r="L53" s="511"/>
      <c r="M53" s="268" t="s">
        <v>192</v>
      </c>
      <c r="N53" s="869" t="s">
        <v>199</v>
      </c>
      <c r="O53" s="254"/>
      <c r="P53" s="269"/>
      <c r="Q53" s="269"/>
    </row>
    <row r="54" spans="1:17">
      <c r="A54" s="257"/>
      <c r="B54" s="257"/>
      <c r="C54" s="257"/>
      <c r="D54" s="267" t="s">
        <v>191</v>
      </c>
      <c r="E54" s="263"/>
      <c r="F54" s="263"/>
      <c r="G54" s="263"/>
      <c r="H54" s="257"/>
      <c r="I54" s="257"/>
      <c r="J54" s="260"/>
      <c r="K54" s="261" t="s">
        <v>849</v>
      </c>
      <c r="L54" s="511"/>
      <c r="M54" s="268" t="s">
        <v>192</v>
      </c>
      <c r="N54" s="869" t="s">
        <v>199</v>
      </c>
      <c r="O54" s="254"/>
      <c r="P54" s="269"/>
      <c r="Q54" s="269"/>
    </row>
    <row r="55" spans="1:17">
      <c r="A55" s="257"/>
      <c r="B55" s="257"/>
      <c r="C55" s="257"/>
      <c r="D55" s="267" t="s">
        <v>191</v>
      </c>
      <c r="E55" s="263"/>
      <c r="F55" s="263"/>
      <c r="G55" s="263"/>
      <c r="H55" s="257"/>
      <c r="I55" s="257"/>
      <c r="J55" s="260"/>
      <c r="K55" s="261" t="s">
        <v>849</v>
      </c>
      <c r="L55" s="511"/>
      <c r="M55" s="268" t="s">
        <v>192</v>
      </c>
      <c r="N55" s="869" t="s">
        <v>199</v>
      </c>
      <c r="O55" s="254"/>
      <c r="P55" s="269"/>
      <c r="Q55" s="269"/>
    </row>
    <row r="56" spans="1:17">
      <c r="A56" s="257"/>
      <c r="B56" s="257"/>
      <c r="C56" s="257"/>
      <c r="D56" s="267" t="s">
        <v>191</v>
      </c>
      <c r="E56" s="263"/>
      <c r="F56" s="263"/>
      <c r="G56" s="263"/>
      <c r="H56" s="257"/>
      <c r="I56" s="257"/>
      <c r="J56" s="260"/>
      <c r="K56" s="261" t="s">
        <v>849</v>
      </c>
      <c r="L56" s="511"/>
      <c r="M56" s="268" t="s">
        <v>192</v>
      </c>
      <c r="N56" s="869" t="s">
        <v>199</v>
      </c>
      <c r="O56" s="254"/>
      <c r="P56" s="269"/>
      <c r="Q56" s="269"/>
    </row>
    <row r="57" spans="1:17">
      <c r="A57" s="257"/>
      <c r="B57" s="257"/>
      <c r="C57" s="257"/>
      <c r="D57" s="267" t="s">
        <v>191</v>
      </c>
      <c r="E57" s="263"/>
      <c r="F57" s="263"/>
      <c r="G57" s="263"/>
      <c r="H57" s="257"/>
      <c r="I57" s="257"/>
      <c r="J57" s="260"/>
      <c r="K57" s="261" t="s">
        <v>849</v>
      </c>
      <c r="L57" s="511"/>
      <c r="M57" s="268" t="s">
        <v>192</v>
      </c>
      <c r="N57" s="869" t="s">
        <v>199</v>
      </c>
      <c r="O57" s="254"/>
      <c r="P57" s="269"/>
      <c r="Q57" s="269"/>
    </row>
    <row r="58" spans="1:17">
      <c r="A58" s="257"/>
      <c r="B58" s="257"/>
      <c r="C58" s="257"/>
      <c r="D58" s="267" t="s">
        <v>191</v>
      </c>
      <c r="E58" s="263"/>
      <c r="F58" s="263"/>
      <c r="G58" s="263"/>
      <c r="H58" s="257"/>
      <c r="I58" s="257"/>
      <c r="J58" s="260"/>
      <c r="K58" s="261" t="s">
        <v>849</v>
      </c>
      <c r="L58" s="511"/>
      <c r="M58" s="268" t="s">
        <v>192</v>
      </c>
      <c r="N58" s="869" t="s">
        <v>199</v>
      </c>
      <c r="O58" s="254"/>
      <c r="P58" s="269"/>
      <c r="Q58" s="269"/>
    </row>
    <row r="59" spans="1:17">
      <c r="A59" s="257"/>
      <c r="B59" s="257"/>
      <c r="C59" s="257"/>
      <c r="D59" s="267" t="s">
        <v>191</v>
      </c>
      <c r="E59" s="263"/>
      <c r="F59" s="263"/>
      <c r="G59" s="263"/>
      <c r="H59" s="257"/>
      <c r="I59" s="257"/>
      <c r="J59" s="260"/>
      <c r="K59" s="261" t="s">
        <v>849</v>
      </c>
      <c r="L59" s="511"/>
      <c r="M59" s="268" t="s">
        <v>192</v>
      </c>
      <c r="N59" s="869" t="s">
        <v>199</v>
      </c>
      <c r="O59" s="254"/>
      <c r="P59" s="269"/>
      <c r="Q59" s="269"/>
    </row>
    <row r="60" spans="1:17">
      <c r="A60" s="257"/>
      <c r="B60" s="257"/>
      <c r="C60" s="257"/>
      <c r="D60" s="267" t="s">
        <v>191</v>
      </c>
      <c r="E60" s="263"/>
      <c r="F60" s="263"/>
      <c r="G60" s="263"/>
      <c r="H60" s="257"/>
      <c r="I60" s="257"/>
      <c r="J60" s="260"/>
      <c r="K60" s="261" t="s">
        <v>849</v>
      </c>
      <c r="L60" s="511"/>
      <c r="M60" s="268" t="s">
        <v>192</v>
      </c>
      <c r="N60" s="869" t="s">
        <v>199</v>
      </c>
      <c r="O60" s="254"/>
      <c r="P60" s="269"/>
      <c r="Q60" s="269"/>
    </row>
    <row r="61" spans="1:17">
      <c r="A61" s="257"/>
      <c r="B61" s="257"/>
      <c r="C61" s="257"/>
      <c r="D61" s="267" t="s">
        <v>191</v>
      </c>
      <c r="E61" s="263"/>
      <c r="F61" s="263"/>
      <c r="G61" s="263"/>
      <c r="H61" s="257"/>
      <c r="I61" s="257"/>
      <c r="J61" s="260"/>
      <c r="K61" s="261" t="s">
        <v>849</v>
      </c>
      <c r="L61" s="511"/>
      <c r="M61" s="268" t="s">
        <v>192</v>
      </c>
      <c r="N61" s="869" t="s">
        <v>199</v>
      </c>
      <c r="O61" s="254"/>
      <c r="P61" s="269"/>
      <c r="Q61" s="269"/>
    </row>
    <row r="62" spans="1:17">
      <c r="A62" s="257"/>
      <c r="B62" s="257"/>
      <c r="C62" s="257"/>
      <c r="D62" s="267" t="s">
        <v>191</v>
      </c>
      <c r="E62" s="263"/>
      <c r="F62" s="263"/>
      <c r="G62" s="263"/>
      <c r="H62" s="257"/>
      <c r="I62" s="257"/>
      <c r="J62" s="260"/>
      <c r="K62" s="261" t="s">
        <v>849</v>
      </c>
      <c r="L62" s="511"/>
      <c r="M62" s="268" t="s">
        <v>192</v>
      </c>
      <c r="N62" s="869" t="s">
        <v>199</v>
      </c>
      <c r="O62" s="254"/>
      <c r="P62" s="269"/>
      <c r="Q62" s="269"/>
    </row>
    <row r="63" spans="1:17">
      <c r="A63" s="257"/>
      <c r="B63" s="257"/>
      <c r="C63" s="257"/>
      <c r="D63" s="267" t="s">
        <v>191</v>
      </c>
      <c r="E63" s="263"/>
      <c r="F63" s="263"/>
      <c r="G63" s="263"/>
      <c r="H63" s="257"/>
      <c r="I63" s="257"/>
      <c r="J63" s="260"/>
      <c r="K63" s="261" t="s">
        <v>849</v>
      </c>
      <c r="L63" s="511"/>
      <c r="M63" s="268" t="s">
        <v>192</v>
      </c>
      <c r="N63" s="869" t="s">
        <v>199</v>
      </c>
      <c r="O63" s="254"/>
      <c r="P63" s="269"/>
      <c r="Q63" s="269"/>
    </row>
    <row r="64" spans="1:17">
      <c r="A64" s="257"/>
      <c r="B64" s="257"/>
      <c r="C64" s="257"/>
      <c r="D64" s="267" t="s">
        <v>191</v>
      </c>
      <c r="E64" s="263"/>
      <c r="F64" s="263"/>
      <c r="G64" s="263"/>
      <c r="H64" s="257"/>
      <c r="I64" s="257"/>
      <c r="J64" s="260"/>
      <c r="K64" s="261" t="s">
        <v>849</v>
      </c>
      <c r="L64" s="511"/>
      <c r="M64" s="268" t="s">
        <v>192</v>
      </c>
      <c r="N64" s="869" t="s">
        <v>199</v>
      </c>
      <c r="O64" s="254"/>
      <c r="P64" s="269"/>
      <c r="Q64" s="269"/>
    </row>
    <row r="65" spans="1:17">
      <c r="A65" s="257"/>
      <c r="B65" s="257"/>
      <c r="C65" s="257"/>
      <c r="D65" s="267" t="s">
        <v>191</v>
      </c>
      <c r="E65" s="263"/>
      <c r="F65" s="263"/>
      <c r="G65" s="263"/>
      <c r="H65" s="257"/>
      <c r="I65" s="257"/>
      <c r="J65" s="260"/>
      <c r="K65" s="261" t="s">
        <v>849</v>
      </c>
      <c r="L65" s="511"/>
      <c r="M65" s="268" t="s">
        <v>192</v>
      </c>
      <c r="N65" s="869" t="s">
        <v>199</v>
      </c>
      <c r="O65" s="254"/>
      <c r="P65" s="269"/>
      <c r="Q65" s="269"/>
    </row>
    <row r="66" spans="1:17">
      <c r="A66" s="257"/>
      <c r="B66" s="257"/>
      <c r="C66" s="257"/>
      <c r="D66" s="267" t="s">
        <v>191</v>
      </c>
      <c r="E66" s="263"/>
      <c r="F66" s="263"/>
      <c r="G66" s="263"/>
      <c r="H66" s="257"/>
      <c r="I66" s="257"/>
      <c r="J66" s="260"/>
      <c r="K66" s="261" t="s">
        <v>849</v>
      </c>
      <c r="L66" s="511"/>
      <c r="M66" s="268" t="s">
        <v>192</v>
      </c>
      <c r="N66" s="869" t="s">
        <v>199</v>
      </c>
      <c r="O66" s="254"/>
      <c r="P66" s="269"/>
      <c r="Q66" s="269"/>
    </row>
    <row r="67" spans="1:17">
      <c r="A67" s="257"/>
      <c r="B67" s="257"/>
      <c r="C67" s="257"/>
      <c r="D67" s="267" t="s">
        <v>191</v>
      </c>
      <c r="E67" s="263"/>
      <c r="F67" s="263"/>
      <c r="G67" s="263"/>
      <c r="H67" s="257"/>
      <c r="I67" s="257"/>
      <c r="J67" s="260"/>
      <c r="K67" s="261" t="s">
        <v>849</v>
      </c>
      <c r="L67" s="511"/>
      <c r="M67" s="268" t="s">
        <v>192</v>
      </c>
      <c r="N67" s="869" t="s">
        <v>199</v>
      </c>
      <c r="O67" s="254"/>
      <c r="P67" s="269"/>
      <c r="Q67" s="269"/>
    </row>
    <row r="68" spans="1:17">
      <c r="A68" s="257"/>
      <c r="B68" s="257"/>
      <c r="C68" s="257"/>
      <c r="D68" s="267" t="s">
        <v>191</v>
      </c>
      <c r="E68" s="263"/>
      <c r="F68" s="263"/>
      <c r="G68" s="263"/>
      <c r="H68" s="257"/>
      <c r="I68" s="257"/>
      <c r="J68" s="260"/>
      <c r="K68" s="261" t="s">
        <v>849</v>
      </c>
      <c r="L68" s="511"/>
      <c r="M68" s="268" t="s">
        <v>192</v>
      </c>
      <c r="N68" s="869" t="s">
        <v>199</v>
      </c>
      <c r="O68" s="254"/>
      <c r="P68" s="269"/>
      <c r="Q68" s="269"/>
    </row>
    <row r="69" spans="1:17">
      <c r="A69" s="257"/>
      <c r="B69" s="257"/>
      <c r="C69" s="257"/>
      <c r="D69" s="267" t="s">
        <v>191</v>
      </c>
      <c r="E69" s="263"/>
      <c r="F69" s="263"/>
      <c r="G69" s="263"/>
      <c r="H69" s="257"/>
      <c r="I69" s="257"/>
      <c r="J69" s="260"/>
      <c r="K69" s="261" t="s">
        <v>849</v>
      </c>
      <c r="L69" s="511"/>
      <c r="M69" s="268" t="s">
        <v>192</v>
      </c>
      <c r="N69" s="869" t="s">
        <v>199</v>
      </c>
      <c r="O69" s="254"/>
      <c r="P69" s="269"/>
      <c r="Q69" s="269"/>
    </row>
    <row r="70" spans="1:17">
      <c r="A70" s="257"/>
      <c r="B70" s="257"/>
      <c r="C70" s="257"/>
      <c r="D70" s="267" t="s">
        <v>191</v>
      </c>
      <c r="E70" s="263"/>
      <c r="F70" s="263"/>
      <c r="G70" s="263"/>
      <c r="H70" s="257"/>
      <c r="I70" s="257"/>
      <c r="J70" s="260"/>
      <c r="K70" s="261" t="s">
        <v>849</v>
      </c>
      <c r="L70" s="511"/>
      <c r="M70" s="268" t="s">
        <v>192</v>
      </c>
      <c r="N70" s="869" t="s">
        <v>199</v>
      </c>
      <c r="O70" s="254"/>
      <c r="P70" s="269"/>
      <c r="Q70" s="269"/>
    </row>
    <row r="71" spans="1:17">
      <c r="A71" s="257"/>
      <c r="B71" s="257"/>
      <c r="C71" s="257"/>
      <c r="D71" s="267" t="s">
        <v>191</v>
      </c>
      <c r="E71" s="263"/>
      <c r="F71" s="263"/>
      <c r="G71" s="263"/>
      <c r="H71" s="257"/>
      <c r="I71" s="257"/>
      <c r="J71" s="260"/>
      <c r="K71" s="261" t="s">
        <v>849</v>
      </c>
      <c r="L71" s="511"/>
      <c r="M71" s="268" t="s">
        <v>192</v>
      </c>
      <c r="N71" s="869" t="s">
        <v>199</v>
      </c>
      <c r="O71" s="254"/>
      <c r="P71" s="269"/>
      <c r="Q71" s="269"/>
    </row>
    <row r="72" spans="1:17">
      <c r="A72" s="257"/>
      <c r="B72" s="257"/>
      <c r="C72" s="257"/>
      <c r="D72" s="267" t="s">
        <v>191</v>
      </c>
      <c r="E72" s="263"/>
      <c r="F72" s="263"/>
      <c r="G72" s="263"/>
      <c r="H72" s="257"/>
      <c r="I72" s="257"/>
      <c r="J72" s="260"/>
      <c r="K72" s="261" t="s">
        <v>849</v>
      </c>
      <c r="L72" s="511"/>
      <c r="M72" s="268" t="s">
        <v>192</v>
      </c>
      <c r="N72" s="869" t="s">
        <v>199</v>
      </c>
      <c r="O72" s="254"/>
      <c r="P72" s="269"/>
      <c r="Q72" s="269"/>
    </row>
    <row r="73" spans="1:17">
      <c r="A73" s="257"/>
      <c r="B73" s="257"/>
      <c r="C73" s="257"/>
      <c r="D73" s="267" t="s">
        <v>191</v>
      </c>
      <c r="E73" s="263"/>
      <c r="F73" s="263"/>
      <c r="G73" s="263"/>
      <c r="H73" s="257"/>
      <c r="I73" s="257"/>
      <c r="J73" s="260"/>
      <c r="K73" s="261" t="s">
        <v>849</v>
      </c>
      <c r="L73" s="511"/>
      <c r="M73" s="268" t="s">
        <v>192</v>
      </c>
      <c r="N73" s="869" t="s">
        <v>199</v>
      </c>
      <c r="O73" s="254"/>
      <c r="P73" s="269"/>
      <c r="Q73" s="269"/>
    </row>
    <row r="74" spans="1:17">
      <c r="A74" s="257"/>
      <c r="B74" s="257"/>
      <c r="C74" s="257"/>
      <c r="D74" s="267" t="s">
        <v>191</v>
      </c>
      <c r="E74" s="263"/>
      <c r="F74" s="263"/>
      <c r="G74" s="263"/>
      <c r="H74" s="257"/>
      <c r="I74" s="257"/>
      <c r="J74" s="260"/>
      <c r="K74" s="261" t="s">
        <v>849</v>
      </c>
      <c r="L74" s="511"/>
      <c r="M74" s="268" t="s">
        <v>192</v>
      </c>
      <c r="N74" s="869" t="s">
        <v>199</v>
      </c>
      <c r="P74" s="269"/>
      <c r="Q74" s="269"/>
    </row>
    <row r="75" spans="1:17">
      <c r="A75" s="257">
        <v>1</v>
      </c>
      <c r="B75" s="257" t="s">
        <v>214</v>
      </c>
      <c r="C75" s="257" t="s">
        <v>215</v>
      </c>
      <c r="D75" s="267" t="s">
        <v>191</v>
      </c>
      <c r="E75" s="263">
        <v>222</v>
      </c>
      <c r="F75" s="263">
        <v>201</v>
      </c>
      <c r="G75" s="263">
        <v>156</v>
      </c>
      <c r="H75" s="257">
        <v>63</v>
      </c>
      <c r="I75" s="257">
        <v>122</v>
      </c>
      <c r="J75" s="260">
        <v>1.1990000000000001</v>
      </c>
      <c r="K75" s="261" t="s">
        <v>849</v>
      </c>
      <c r="L75" s="511">
        <v>1897.4</v>
      </c>
      <c r="M75" s="268" t="s">
        <v>192</v>
      </c>
      <c r="N75" s="869" t="s">
        <v>199</v>
      </c>
      <c r="P75" s="269" t="s">
        <v>664</v>
      </c>
      <c r="Q75" s="269" t="s">
        <v>1117</v>
      </c>
    </row>
    <row r="76" spans="1:17">
      <c r="A76" s="257">
        <v>2</v>
      </c>
      <c r="B76" s="257" t="s">
        <v>734</v>
      </c>
      <c r="C76" s="257" t="s">
        <v>732</v>
      </c>
      <c r="D76" s="267" t="s">
        <v>191</v>
      </c>
      <c r="E76" s="263">
        <v>227</v>
      </c>
      <c r="F76" s="263">
        <v>206</v>
      </c>
      <c r="G76" s="263">
        <v>156</v>
      </c>
      <c r="H76" s="257">
        <v>63</v>
      </c>
      <c r="I76" s="257">
        <v>122</v>
      </c>
      <c r="J76" s="260">
        <v>1.1990000000000001</v>
      </c>
      <c r="K76" s="261" t="s">
        <v>849</v>
      </c>
      <c r="L76" s="511">
        <v>2238.61</v>
      </c>
      <c r="M76" s="268" t="s">
        <v>192</v>
      </c>
      <c r="N76" s="869" t="s">
        <v>199</v>
      </c>
      <c r="P76" s="269" t="s">
        <v>664</v>
      </c>
      <c r="Q76" s="269" t="s">
        <v>1117</v>
      </c>
    </row>
    <row r="77" spans="1:17">
      <c r="A77" s="257">
        <v>3</v>
      </c>
      <c r="B77" s="257" t="s">
        <v>815</v>
      </c>
      <c r="C77" s="257" t="s">
        <v>816</v>
      </c>
      <c r="D77" s="267" t="s">
        <v>191</v>
      </c>
      <c r="E77" s="263">
        <v>227</v>
      </c>
      <c r="F77" s="263">
        <v>206</v>
      </c>
      <c r="G77" s="263">
        <v>156</v>
      </c>
      <c r="H77" s="257">
        <v>63</v>
      </c>
      <c r="I77" s="257">
        <v>122</v>
      </c>
      <c r="J77" s="260">
        <v>1.1990000000000001</v>
      </c>
      <c r="K77" s="261" t="s">
        <v>849</v>
      </c>
      <c r="L77" s="511">
        <v>2239.13</v>
      </c>
      <c r="M77" s="268" t="s">
        <v>192</v>
      </c>
      <c r="N77" s="869" t="s">
        <v>199</v>
      </c>
      <c r="P77" s="269" t="s">
        <v>664</v>
      </c>
      <c r="Q77" s="269" t="s">
        <v>1117</v>
      </c>
    </row>
    <row r="78" spans="1:17">
      <c r="A78" s="257">
        <v>4</v>
      </c>
      <c r="B78" s="257" t="s">
        <v>824</v>
      </c>
      <c r="C78" s="257" t="s">
        <v>846</v>
      </c>
      <c r="D78" s="267" t="s">
        <v>191</v>
      </c>
      <c r="E78" s="263">
        <v>227</v>
      </c>
      <c r="F78" s="263">
        <v>206</v>
      </c>
      <c r="G78" s="263">
        <v>156</v>
      </c>
      <c r="H78" s="257">
        <v>63</v>
      </c>
      <c r="I78" s="257">
        <v>122</v>
      </c>
      <c r="J78" s="260">
        <v>1.1990000000000001</v>
      </c>
      <c r="K78" s="261" t="s">
        <v>849</v>
      </c>
      <c r="L78" s="511">
        <v>2250.1999999999998</v>
      </c>
      <c r="M78" s="268" t="s">
        <v>192</v>
      </c>
      <c r="N78" s="869" t="s">
        <v>199</v>
      </c>
      <c r="P78" s="269" t="s">
        <v>664</v>
      </c>
      <c r="Q78" s="269" t="s">
        <v>1117</v>
      </c>
    </row>
    <row r="79" spans="1:17">
      <c r="A79" s="257">
        <v>5</v>
      </c>
      <c r="B79" s="257" t="s">
        <v>741</v>
      </c>
      <c r="C79" s="257" t="s">
        <v>746</v>
      </c>
      <c r="D79" s="267" t="s">
        <v>191</v>
      </c>
      <c r="E79" s="263">
        <v>227</v>
      </c>
      <c r="F79" s="263">
        <v>206</v>
      </c>
      <c r="G79" s="263">
        <v>156</v>
      </c>
      <c r="H79" s="257">
        <v>63</v>
      </c>
      <c r="I79" s="257">
        <v>122</v>
      </c>
      <c r="J79" s="260">
        <v>1.1990000000000001</v>
      </c>
      <c r="K79" s="261" t="s">
        <v>849</v>
      </c>
      <c r="L79" s="511">
        <v>2238.6799999999998</v>
      </c>
      <c r="M79" s="268" t="s">
        <v>192</v>
      </c>
      <c r="N79" s="869" t="s">
        <v>199</v>
      </c>
      <c r="O79" s="254"/>
      <c r="P79" s="269" t="s">
        <v>664</v>
      </c>
      <c r="Q79" s="269" t="s">
        <v>1117</v>
      </c>
    </row>
    <row r="80" spans="1:17">
      <c r="A80" s="257">
        <v>6</v>
      </c>
      <c r="B80" s="257" t="s">
        <v>216</v>
      </c>
      <c r="C80" s="257" t="s">
        <v>217</v>
      </c>
      <c r="D80" s="267" t="s">
        <v>191</v>
      </c>
      <c r="E80" s="263">
        <v>222</v>
      </c>
      <c r="F80" s="263">
        <v>201</v>
      </c>
      <c r="G80" s="263">
        <v>156</v>
      </c>
      <c r="H80" s="257">
        <v>63</v>
      </c>
      <c r="I80" s="257">
        <v>122</v>
      </c>
      <c r="J80" s="260">
        <v>1.1990000000000001</v>
      </c>
      <c r="K80" s="261" t="s">
        <v>849</v>
      </c>
      <c r="L80" s="511">
        <v>1897.4</v>
      </c>
      <c r="M80" s="268" t="s">
        <v>192</v>
      </c>
      <c r="N80" s="869" t="s">
        <v>199</v>
      </c>
      <c r="O80" s="254"/>
      <c r="P80" s="269" t="s">
        <v>664</v>
      </c>
      <c r="Q80" s="269" t="s">
        <v>1117</v>
      </c>
    </row>
    <row r="81" spans="1:17">
      <c r="A81" s="257">
        <v>7</v>
      </c>
      <c r="B81" s="257" t="s">
        <v>218</v>
      </c>
      <c r="C81" s="257" t="s">
        <v>219</v>
      </c>
      <c r="D81" s="267" t="s">
        <v>191</v>
      </c>
      <c r="E81" s="263">
        <v>222</v>
      </c>
      <c r="F81" s="263">
        <v>201</v>
      </c>
      <c r="G81" s="263">
        <v>156</v>
      </c>
      <c r="H81" s="257">
        <v>63</v>
      </c>
      <c r="I81" s="257">
        <v>122</v>
      </c>
      <c r="J81" s="260">
        <v>1.1990000000000001</v>
      </c>
      <c r="K81" s="261" t="s">
        <v>849</v>
      </c>
      <c r="L81" s="511">
        <v>2347.63</v>
      </c>
      <c r="M81" s="268" t="s">
        <v>192</v>
      </c>
      <c r="N81" s="869" t="s">
        <v>199</v>
      </c>
      <c r="O81" s="254"/>
      <c r="P81" s="269" t="s">
        <v>664</v>
      </c>
      <c r="Q81" s="269" t="s">
        <v>1117</v>
      </c>
    </row>
    <row r="82" spans="1:17" s="293" customFormat="1">
      <c r="A82" s="257">
        <v>8</v>
      </c>
      <c r="B82" s="257" t="s">
        <v>220</v>
      </c>
      <c r="C82" s="257" t="s">
        <v>221</v>
      </c>
      <c r="D82" s="267" t="s">
        <v>191</v>
      </c>
      <c r="E82" s="263">
        <v>222</v>
      </c>
      <c r="F82" s="263">
        <v>201</v>
      </c>
      <c r="G82" s="263">
        <v>156</v>
      </c>
      <c r="H82" s="257">
        <v>63</v>
      </c>
      <c r="I82" s="257">
        <v>122</v>
      </c>
      <c r="J82" s="260">
        <v>1.1990000000000001</v>
      </c>
      <c r="K82" s="261" t="s">
        <v>849</v>
      </c>
      <c r="L82" s="511">
        <v>2347.6799999999998</v>
      </c>
      <c r="M82" s="268" t="s">
        <v>192</v>
      </c>
      <c r="N82" s="869" t="s">
        <v>199</v>
      </c>
      <c r="O82" s="254"/>
      <c r="P82" s="269" t="s">
        <v>664</v>
      </c>
      <c r="Q82" s="269" t="s">
        <v>1117</v>
      </c>
    </row>
    <row r="83" spans="1:17" s="293" customFormat="1">
      <c r="A83" s="257"/>
      <c r="B83" s="257"/>
      <c r="C83" s="257"/>
      <c r="D83" s="267" t="s">
        <v>191</v>
      </c>
      <c r="E83" s="263"/>
      <c r="F83" s="263"/>
      <c r="G83" s="263"/>
      <c r="H83" s="257"/>
      <c r="I83" s="257"/>
      <c r="J83" s="260"/>
      <c r="K83" s="261" t="s">
        <v>849</v>
      </c>
      <c r="L83" s="511"/>
      <c r="M83" s="268" t="s">
        <v>192</v>
      </c>
      <c r="N83" s="869" t="s">
        <v>199</v>
      </c>
      <c r="O83" s="254"/>
      <c r="P83" s="269"/>
      <c r="Q83" s="269"/>
    </row>
    <row r="84" spans="1:17" s="293" customFormat="1">
      <c r="A84" s="257"/>
      <c r="B84" s="257"/>
      <c r="C84" s="257"/>
      <c r="D84" s="267" t="s">
        <v>191</v>
      </c>
      <c r="E84" s="263"/>
      <c r="F84" s="263"/>
      <c r="G84" s="263"/>
      <c r="H84" s="257"/>
      <c r="I84" s="257"/>
      <c r="J84" s="260"/>
      <c r="K84" s="261" t="s">
        <v>849</v>
      </c>
      <c r="L84" s="511"/>
      <c r="M84" s="268" t="s">
        <v>192</v>
      </c>
      <c r="N84" s="869" t="s">
        <v>199</v>
      </c>
      <c r="O84" s="254"/>
      <c r="P84" s="269"/>
      <c r="Q84" s="269"/>
    </row>
    <row r="85" spans="1:17" s="293" customFormat="1">
      <c r="A85" s="257"/>
      <c r="B85" s="257"/>
      <c r="C85" s="257"/>
      <c r="D85" s="267" t="s">
        <v>191</v>
      </c>
      <c r="E85" s="263"/>
      <c r="F85" s="263"/>
      <c r="G85" s="263"/>
      <c r="H85" s="257"/>
      <c r="I85" s="257"/>
      <c r="J85" s="260"/>
      <c r="K85" s="261" t="s">
        <v>849</v>
      </c>
      <c r="L85" s="511"/>
      <c r="M85" s="268" t="s">
        <v>192</v>
      </c>
      <c r="N85" s="869" t="s">
        <v>199</v>
      </c>
      <c r="O85" s="254"/>
      <c r="P85" s="269"/>
      <c r="Q85" s="269"/>
    </row>
    <row r="86" spans="1:17" s="293" customFormat="1">
      <c r="A86" s="257"/>
      <c r="B86" s="257"/>
      <c r="C86" s="257"/>
      <c r="D86" s="267" t="s">
        <v>191</v>
      </c>
      <c r="E86" s="263"/>
      <c r="F86" s="263"/>
      <c r="G86" s="263"/>
      <c r="H86" s="257"/>
      <c r="I86" s="257"/>
      <c r="J86" s="260"/>
      <c r="K86" s="261" t="s">
        <v>849</v>
      </c>
      <c r="L86" s="511"/>
      <c r="M86" s="268" t="s">
        <v>192</v>
      </c>
      <c r="N86" s="869" t="s">
        <v>199</v>
      </c>
      <c r="O86" s="254"/>
      <c r="P86" s="269"/>
      <c r="Q86" s="269"/>
    </row>
    <row r="87" spans="1:17" s="293" customFormat="1">
      <c r="A87" s="257"/>
      <c r="B87" s="257"/>
      <c r="C87" s="257"/>
      <c r="D87" s="267" t="s">
        <v>191</v>
      </c>
      <c r="E87" s="263"/>
      <c r="F87" s="263"/>
      <c r="G87" s="263"/>
      <c r="H87" s="257"/>
      <c r="I87" s="257"/>
      <c r="J87" s="260"/>
      <c r="K87" s="261" t="s">
        <v>849</v>
      </c>
      <c r="L87" s="511"/>
      <c r="M87" s="268" t="s">
        <v>192</v>
      </c>
      <c r="N87" s="869" t="s">
        <v>199</v>
      </c>
      <c r="O87" s="254"/>
      <c r="P87" s="269"/>
      <c r="Q87" s="269"/>
    </row>
    <row r="88" spans="1:17">
      <c r="A88" s="257">
        <v>1</v>
      </c>
      <c r="B88" s="257" t="s">
        <v>350</v>
      </c>
      <c r="C88" s="257" t="s">
        <v>351</v>
      </c>
      <c r="D88" s="267" t="s">
        <v>191</v>
      </c>
      <c r="E88" s="263">
        <v>220</v>
      </c>
      <c r="F88" s="263">
        <v>199</v>
      </c>
      <c r="G88" s="263">
        <v>158</v>
      </c>
      <c r="H88" s="257">
        <v>62</v>
      </c>
      <c r="I88" s="257">
        <v>121</v>
      </c>
      <c r="J88" s="260">
        <v>1.1850000000000001</v>
      </c>
      <c r="K88" s="261" t="s">
        <v>849</v>
      </c>
      <c r="L88" s="511">
        <v>1991.71</v>
      </c>
      <c r="M88" s="268" t="s">
        <v>192</v>
      </c>
      <c r="N88" s="869" t="s">
        <v>199</v>
      </c>
      <c r="P88" s="269" t="s">
        <v>664</v>
      </c>
      <c r="Q88" s="269" t="s">
        <v>1117</v>
      </c>
    </row>
    <row r="89" spans="1:17">
      <c r="A89" s="257">
        <v>2</v>
      </c>
      <c r="B89" s="257" t="s">
        <v>33</v>
      </c>
      <c r="C89" s="257" t="s">
        <v>36</v>
      </c>
      <c r="D89" s="267" t="s">
        <v>191</v>
      </c>
      <c r="E89" s="263">
        <v>220</v>
      </c>
      <c r="F89" s="263">
        <v>199</v>
      </c>
      <c r="G89" s="263">
        <v>158</v>
      </c>
      <c r="H89" s="257">
        <v>62</v>
      </c>
      <c r="I89" s="257">
        <v>121</v>
      </c>
      <c r="J89" s="260">
        <v>1.1850000000000001</v>
      </c>
      <c r="K89" s="261" t="s">
        <v>849</v>
      </c>
      <c r="L89" s="511">
        <v>2033.63</v>
      </c>
      <c r="M89" s="268" t="s">
        <v>192</v>
      </c>
      <c r="N89" s="869" t="s">
        <v>199</v>
      </c>
      <c r="P89" s="269" t="s">
        <v>664</v>
      </c>
      <c r="Q89" s="269" t="s">
        <v>1117</v>
      </c>
    </row>
    <row r="90" spans="1:17">
      <c r="A90" s="257">
        <v>3</v>
      </c>
      <c r="B90" s="257" t="s">
        <v>393</v>
      </c>
      <c r="C90" s="257" t="s">
        <v>394</v>
      </c>
      <c r="D90" s="267" t="s">
        <v>191</v>
      </c>
      <c r="E90" s="263">
        <v>220</v>
      </c>
      <c r="F90" s="263">
        <v>199</v>
      </c>
      <c r="G90" s="263">
        <v>158</v>
      </c>
      <c r="H90" s="257">
        <v>62</v>
      </c>
      <c r="I90" s="257">
        <v>121</v>
      </c>
      <c r="J90" s="260">
        <v>1.1850000000000001</v>
      </c>
      <c r="K90" s="261" t="s">
        <v>849</v>
      </c>
      <c r="L90" s="511">
        <v>2167.13</v>
      </c>
      <c r="M90" s="268" t="s">
        <v>192</v>
      </c>
      <c r="N90" s="869" t="s">
        <v>199</v>
      </c>
      <c r="P90" s="269" t="s">
        <v>664</v>
      </c>
      <c r="Q90" s="269" t="s">
        <v>1117</v>
      </c>
    </row>
    <row r="91" spans="1:17">
      <c r="A91" s="257">
        <v>4</v>
      </c>
      <c r="B91" s="257" t="s">
        <v>25</v>
      </c>
      <c r="C91" s="257" t="s">
        <v>29</v>
      </c>
      <c r="D91" s="267" t="s">
        <v>191</v>
      </c>
      <c r="E91" s="263">
        <v>220</v>
      </c>
      <c r="F91" s="263">
        <v>199</v>
      </c>
      <c r="G91" s="263">
        <v>158</v>
      </c>
      <c r="H91" s="257">
        <v>62</v>
      </c>
      <c r="I91" s="257">
        <v>121</v>
      </c>
      <c r="J91" s="260">
        <v>1.1850000000000001</v>
      </c>
      <c r="K91" s="261" t="s">
        <v>849</v>
      </c>
      <c r="L91" s="511">
        <v>2445.35</v>
      </c>
      <c r="M91" s="268" t="s">
        <v>192</v>
      </c>
      <c r="N91" s="869" t="s">
        <v>199</v>
      </c>
      <c r="P91" s="269" t="s">
        <v>664</v>
      </c>
      <c r="Q91" s="269" t="s">
        <v>1117</v>
      </c>
    </row>
    <row r="92" spans="1:17">
      <c r="A92" s="257">
        <v>5</v>
      </c>
      <c r="B92" s="257" t="s">
        <v>26</v>
      </c>
      <c r="C92" s="257" t="s">
        <v>30</v>
      </c>
      <c r="D92" s="267" t="s">
        <v>191</v>
      </c>
      <c r="E92" s="263">
        <v>220</v>
      </c>
      <c r="F92" s="263">
        <v>199</v>
      </c>
      <c r="G92" s="263">
        <v>158</v>
      </c>
      <c r="H92" s="257">
        <v>62</v>
      </c>
      <c r="I92" s="257">
        <v>121</v>
      </c>
      <c r="J92" s="260">
        <v>1.1850000000000001</v>
      </c>
      <c r="K92" s="261" t="s">
        <v>849</v>
      </c>
      <c r="L92" s="511">
        <v>2456.2800000000002</v>
      </c>
      <c r="M92" s="268" t="s">
        <v>192</v>
      </c>
      <c r="N92" s="869" t="s">
        <v>199</v>
      </c>
      <c r="P92" s="269" t="s">
        <v>664</v>
      </c>
      <c r="Q92" s="269" t="s">
        <v>1117</v>
      </c>
    </row>
    <row r="93" spans="1:17" s="297" customFormat="1">
      <c r="A93" s="257">
        <v>6</v>
      </c>
      <c r="B93" s="257" t="s">
        <v>468</v>
      </c>
      <c r="C93" s="257" t="s">
        <v>469</v>
      </c>
      <c r="D93" s="267" t="s">
        <v>191</v>
      </c>
      <c r="E93" s="263">
        <v>215</v>
      </c>
      <c r="F93" s="263">
        <v>194</v>
      </c>
      <c r="G93" s="263">
        <v>158</v>
      </c>
      <c r="H93" s="257">
        <v>62</v>
      </c>
      <c r="I93" s="257">
        <v>121</v>
      </c>
      <c r="J93" s="260">
        <v>1.1850000000000001</v>
      </c>
      <c r="K93" s="261" t="s">
        <v>849</v>
      </c>
      <c r="L93" s="511">
        <v>1933.89</v>
      </c>
      <c r="M93" s="268" t="s">
        <v>192</v>
      </c>
      <c r="N93" s="869" t="s">
        <v>199</v>
      </c>
      <c r="P93" s="269" t="s">
        <v>665</v>
      </c>
      <c r="Q93" s="269" t="s">
        <v>1103</v>
      </c>
    </row>
    <row r="94" spans="1:17" s="297" customFormat="1">
      <c r="A94" s="257">
        <v>7</v>
      </c>
      <c r="B94" s="257" t="s">
        <v>474</v>
      </c>
      <c r="C94" s="257" t="s">
        <v>475</v>
      </c>
      <c r="D94" s="267" t="s">
        <v>191</v>
      </c>
      <c r="E94" s="263">
        <v>215</v>
      </c>
      <c r="F94" s="263">
        <v>194</v>
      </c>
      <c r="G94" s="263">
        <v>158</v>
      </c>
      <c r="H94" s="257">
        <v>62</v>
      </c>
      <c r="I94" s="257">
        <v>121</v>
      </c>
      <c r="J94" s="260">
        <v>1.1850000000000001</v>
      </c>
      <c r="K94" s="261" t="s">
        <v>849</v>
      </c>
      <c r="L94" s="511">
        <v>2382.59</v>
      </c>
      <c r="M94" s="268" t="s">
        <v>192</v>
      </c>
      <c r="N94" s="869" t="s">
        <v>199</v>
      </c>
      <c r="P94" s="269" t="s">
        <v>665</v>
      </c>
      <c r="Q94" s="269" t="s">
        <v>1103</v>
      </c>
    </row>
    <row r="95" spans="1:17" s="297" customFormat="1">
      <c r="A95" s="257">
        <v>8</v>
      </c>
      <c r="B95" s="257" t="s">
        <v>472</v>
      </c>
      <c r="C95" s="257" t="s">
        <v>473</v>
      </c>
      <c r="D95" s="267" t="s">
        <v>191</v>
      </c>
      <c r="E95" s="263">
        <v>215</v>
      </c>
      <c r="F95" s="263">
        <v>194</v>
      </c>
      <c r="G95" s="263">
        <v>158</v>
      </c>
      <c r="H95" s="257">
        <v>62</v>
      </c>
      <c r="I95" s="257">
        <v>121</v>
      </c>
      <c r="J95" s="260">
        <v>1.1850000000000001</v>
      </c>
      <c r="K95" s="261" t="s">
        <v>849</v>
      </c>
      <c r="L95" s="511">
        <v>2371.59</v>
      </c>
      <c r="M95" s="268" t="s">
        <v>192</v>
      </c>
      <c r="N95" s="869" t="s">
        <v>199</v>
      </c>
      <c r="P95" s="269" t="s">
        <v>665</v>
      </c>
      <c r="Q95" s="269" t="s">
        <v>1103</v>
      </c>
    </row>
    <row r="96" spans="1:17" s="297" customFormat="1">
      <c r="A96" s="257">
        <v>9</v>
      </c>
      <c r="B96" s="257" t="s">
        <v>476</v>
      </c>
      <c r="C96" s="257" t="s">
        <v>477</v>
      </c>
      <c r="D96" s="267" t="s">
        <v>191</v>
      </c>
      <c r="E96" s="263">
        <v>215</v>
      </c>
      <c r="F96" s="263">
        <v>194</v>
      </c>
      <c r="G96" s="263">
        <v>158</v>
      </c>
      <c r="H96" s="257">
        <v>62</v>
      </c>
      <c r="I96" s="257">
        <v>121</v>
      </c>
      <c r="J96" s="260">
        <v>1.1850000000000001</v>
      </c>
      <c r="K96" s="261" t="s">
        <v>849</v>
      </c>
      <c r="L96" s="511">
        <v>2086.5500000000002</v>
      </c>
      <c r="M96" s="268" t="s">
        <v>192</v>
      </c>
      <c r="N96" s="869" t="s">
        <v>199</v>
      </c>
      <c r="P96" s="269" t="s">
        <v>665</v>
      </c>
      <c r="Q96" s="269" t="s">
        <v>1103</v>
      </c>
    </row>
    <row r="97" spans="1:17" s="297" customFormat="1">
      <c r="A97" s="257">
        <v>10</v>
      </c>
      <c r="B97" s="257" t="s">
        <v>478</v>
      </c>
      <c r="C97" s="257" t="s">
        <v>479</v>
      </c>
      <c r="D97" s="267" t="s">
        <v>191</v>
      </c>
      <c r="E97" s="263">
        <v>215</v>
      </c>
      <c r="F97" s="263">
        <v>194</v>
      </c>
      <c r="G97" s="263">
        <v>158</v>
      </c>
      <c r="H97" s="257">
        <v>62</v>
      </c>
      <c r="I97" s="257">
        <v>121</v>
      </c>
      <c r="J97" s="260">
        <v>1.1850000000000001</v>
      </c>
      <c r="K97" s="261" t="s">
        <v>849</v>
      </c>
      <c r="L97" s="511">
        <v>2242.12</v>
      </c>
      <c r="M97" s="268" t="s">
        <v>192</v>
      </c>
      <c r="N97" s="869" t="s">
        <v>199</v>
      </c>
      <c r="O97" s="254"/>
      <c r="P97" s="269" t="s">
        <v>665</v>
      </c>
      <c r="Q97" s="269" t="s">
        <v>1103</v>
      </c>
    </row>
    <row r="98" spans="1:17" s="297" customFormat="1">
      <c r="A98" s="257">
        <v>11</v>
      </c>
      <c r="B98" s="257" t="s">
        <v>480</v>
      </c>
      <c r="C98" s="257" t="s">
        <v>481</v>
      </c>
      <c r="D98" s="267" t="s">
        <v>191</v>
      </c>
      <c r="E98" s="263">
        <v>215</v>
      </c>
      <c r="F98" s="263">
        <v>194</v>
      </c>
      <c r="G98" s="263">
        <v>158</v>
      </c>
      <c r="H98" s="257">
        <v>62</v>
      </c>
      <c r="I98" s="257">
        <v>121</v>
      </c>
      <c r="J98" s="260">
        <v>1.1850000000000001</v>
      </c>
      <c r="K98" s="261" t="s">
        <v>849</v>
      </c>
      <c r="L98" s="511">
        <v>2193.87</v>
      </c>
      <c r="M98" s="268" t="s">
        <v>192</v>
      </c>
      <c r="N98" s="869" t="s">
        <v>199</v>
      </c>
      <c r="O98" s="254"/>
      <c r="P98" s="269" t="s">
        <v>665</v>
      </c>
      <c r="Q98" s="269" t="s">
        <v>1103</v>
      </c>
    </row>
    <row r="99" spans="1:17" s="297" customFormat="1">
      <c r="A99" s="257">
        <v>12</v>
      </c>
      <c r="B99" s="257" t="s">
        <v>482</v>
      </c>
      <c r="C99" s="257" t="s">
        <v>483</v>
      </c>
      <c r="D99" s="267" t="s">
        <v>191</v>
      </c>
      <c r="E99" s="263">
        <v>215</v>
      </c>
      <c r="F99" s="263">
        <v>194</v>
      </c>
      <c r="G99" s="263">
        <v>158</v>
      </c>
      <c r="H99" s="257">
        <v>62</v>
      </c>
      <c r="I99" s="257">
        <v>121</v>
      </c>
      <c r="J99" s="260">
        <v>1.1850000000000001</v>
      </c>
      <c r="K99" s="261" t="s">
        <v>849</v>
      </c>
      <c r="L99" s="511">
        <v>2172.6799999999998</v>
      </c>
      <c r="M99" s="268" t="s">
        <v>192</v>
      </c>
      <c r="N99" s="869" t="s">
        <v>199</v>
      </c>
      <c r="P99" s="269" t="s">
        <v>665</v>
      </c>
      <c r="Q99" s="269" t="s">
        <v>1103</v>
      </c>
    </row>
    <row r="100" spans="1:17" s="297" customFormat="1">
      <c r="A100" s="257">
        <v>13</v>
      </c>
      <c r="B100" s="257" t="s">
        <v>726</v>
      </c>
      <c r="C100" s="257" t="s">
        <v>706</v>
      </c>
      <c r="D100" s="267" t="s">
        <v>191</v>
      </c>
      <c r="E100" s="263">
        <v>225</v>
      </c>
      <c r="F100" s="263">
        <v>204</v>
      </c>
      <c r="G100" s="263">
        <v>158</v>
      </c>
      <c r="H100" s="257">
        <v>62</v>
      </c>
      <c r="I100" s="257">
        <v>121</v>
      </c>
      <c r="J100" s="260">
        <v>1.1850000000000001</v>
      </c>
      <c r="K100" s="261" t="s">
        <v>849</v>
      </c>
      <c r="L100" s="511">
        <v>2343</v>
      </c>
      <c r="M100" s="268" t="s">
        <v>192</v>
      </c>
      <c r="N100" s="869" t="s">
        <v>199</v>
      </c>
      <c r="O100" s="254"/>
      <c r="P100" s="269" t="s">
        <v>664</v>
      </c>
      <c r="Q100" s="269" t="s">
        <v>1117</v>
      </c>
    </row>
    <row r="101" spans="1:17" s="297" customFormat="1">
      <c r="A101" s="257">
        <v>14</v>
      </c>
      <c r="B101" s="257" t="s">
        <v>798</v>
      </c>
      <c r="C101" s="257" t="s">
        <v>806</v>
      </c>
      <c r="D101" s="267" t="s">
        <v>191</v>
      </c>
      <c r="E101" s="263">
        <v>225</v>
      </c>
      <c r="F101" s="263">
        <v>204</v>
      </c>
      <c r="G101" s="263">
        <v>158</v>
      </c>
      <c r="H101" s="257">
        <v>62</v>
      </c>
      <c r="I101" s="257">
        <v>121</v>
      </c>
      <c r="J101" s="260">
        <v>1.1850000000000001</v>
      </c>
      <c r="K101" s="261" t="s">
        <v>849</v>
      </c>
      <c r="L101" s="511">
        <v>2384.88</v>
      </c>
      <c r="M101" s="268" t="s">
        <v>192</v>
      </c>
      <c r="N101" s="869" t="s">
        <v>199</v>
      </c>
      <c r="O101" s="254"/>
      <c r="P101" s="269" t="s">
        <v>664</v>
      </c>
      <c r="Q101" s="269" t="s">
        <v>1117</v>
      </c>
    </row>
    <row r="102" spans="1:17" s="297" customFormat="1">
      <c r="A102" s="257">
        <v>15</v>
      </c>
      <c r="B102" s="257" t="s">
        <v>799</v>
      </c>
      <c r="C102" s="257" t="s">
        <v>807</v>
      </c>
      <c r="D102" s="267" t="s">
        <v>191</v>
      </c>
      <c r="E102" s="263">
        <v>225</v>
      </c>
      <c r="F102" s="263">
        <v>204</v>
      </c>
      <c r="G102" s="263">
        <v>158</v>
      </c>
      <c r="H102" s="257">
        <v>62</v>
      </c>
      <c r="I102" s="257">
        <v>121</v>
      </c>
      <c r="J102" s="260">
        <v>1.1850000000000001</v>
      </c>
      <c r="K102" s="261" t="s">
        <v>849</v>
      </c>
      <c r="L102" s="511">
        <v>2796.8</v>
      </c>
      <c r="M102" s="268" t="s">
        <v>192</v>
      </c>
      <c r="N102" s="869" t="s">
        <v>199</v>
      </c>
      <c r="O102" s="254"/>
      <c r="P102" s="269" t="s">
        <v>664</v>
      </c>
      <c r="Q102" s="269" t="s">
        <v>1117</v>
      </c>
    </row>
    <row r="103" spans="1:17" s="297" customFormat="1">
      <c r="A103" s="257">
        <v>16</v>
      </c>
      <c r="B103" s="257" t="s">
        <v>800</v>
      </c>
      <c r="C103" s="257" t="s">
        <v>808</v>
      </c>
      <c r="D103" s="267" t="s">
        <v>191</v>
      </c>
      <c r="E103" s="263">
        <v>225</v>
      </c>
      <c r="F103" s="263">
        <v>204</v>
      </c>
      <c r="G103" s="263">
        <v>158</v>
      </c>
      <c r="H103" s="257">
        <v>62</v>
      </c>
      <c r="I103" s="257">
        <v>121</v>
      </c>
      <c r="J103" s="260">
        <v>1.1850000000000001</v>
      </c>
      <c r="K103" s="261" t="s">
        <v>849</v>
      </c>
      <c r="L103" s="511">
        <v>2807.73</v>
      </c>
      <c r="M103" s="268" t="s">
        <v>192</v>
      </c>
      <c r="N103" s="869" t="s">
        <v>199</v>
      </c>
      <c r="O103" s="254"/>
      <c r="P103" s="269" t="s">
        <v>664</v>
      </c>
      <c r="Q103" s="269" t="s">
        <v>1117</v>
      </c>
    </row>
    <row r="104" spans="1:17" s="297" customFormat="1">
      <c r="A104" s="257">
        <v>17</v>
      </c>
      <c r="B104" s="257" t="s">
        <v>835</v>
      </c>
      <c r="C104" s="257" t="s">
        <v>838</v>
      </c>
      <c r="D104" s="267" t="s">
        <v>191</v>
      </c>
      <c r="E104" s="263">
        <v>225</v>
      </c>
      <c r="F104" s="263">
        <v>204</v>
      </c>
      <c r="G104" s="263">
        <v>158</v>
      </c>
      <c r="H104" s="257">
        <v>62</v>
      </c>
      <c r="I104" s="257">
        <v>121</v>
      </c>
      <c r="J104" s="260">
        <v>1.1850000000000001</v>
      </c>
      <c r="K104" s="261" t="s">
        <v>849</v>
      </c>
      <c r="L104" s="511">
        <v>2516.15</v>
      </c>
      <c r="M104" s="268" t="s">
        <v>192</v>
      </c>
      <c r="N104" s="869" t="s">
        <v>199</v>
      </c>
      <c r="O104" s="254"/>
      <c r="P104" s="269" t="s">
        <v>664</v>
      </c>
      <c r="Q104" s="269" t="s">
        <v>1117</v>
      </c>
    </row>
    <row r="105" spans="1:17" s="297" customFormat="1">
      <c r="A105" s="257">
        <v>18</v>
      </c>
      <c r="B105" s="257" t="s">
        <v>696</v>
      </c>
      <c r="C105" s="257" t="s">
        <v>703</v>
      </c>
      <c r="D105" s="267" t="s">
        <v>191</v>
      </c>
      <c r="E105" s="263">
        <v>220</v>
      </c>
      <c r="F105" s="263">
        <v>199</v>
      </c>
      <c r="G105" s="263">
        <v>158</v>
      </c>
      <c r="H105" s="257">
        <v>62</v>
      </c>
      <c r="I105" s="257">
        <v>121</v>
      </c>
      <c r="J105" s="260">
        <v>1.1850000000000001</v>
      </c>
      <c r="K105" s="261" t="s">
        <v>849</v>
      </c>
      <c r="L105" s="511">
        <v>2297.34</v>
      </c>
      <c r="M105" s="268" t="s">
        <v>192</v>
      </c>
      <c r="N105" s="869" t="s">
        <v>199</v>
      </c>
      <c r="O105" s="254"/>
      <c r="P105" s="269" t="s">
        <v>665</v>
      </c>
      <c r="Q105" s="269" t="s">
        <v>1103</v>
      </c>
    </row>
    <row r="106" spans="1:17" s="297" customFormat="1">
      <c r="A106" s="257">
        <v>19</v>
      </c>
      <c r="B106" s="257" t="s">
        <v>704</v>
      </c>
      <c r="C106" s="257" t="s">
        <v>705</v>
      </c>
      <c r="D106" s="267" t="s">
        <v>191</v>
      </c>
      <c r="E106" s="263">
        <v>220</v>
      </c>
      <c r="F106" s="263">
        <v>199</v>
      </c>
      <c r="G106" s="263">
        <v>158</v>
      </c>
      <c r="H106" s="257">
        <v>62</v>
      </c>
      <c r="I106" s="257">
        <v>121</v>
      </c>
      <c r="J106" s="260">
        <v>1.1850000000000001</v>
      </c>
      <c r="K106" s="261" t="s">
        <v>849</v>
      </c>
      <c r="L106" s="511">
        <v>2449.66</v>
      </c>
      <c r="M106" s="268" t="s">
        <v>192</v>
      </c>
      <c r="N106" s="869" t="s">
        <v>199</v>
      </c>
      <c r="O106" s="254"/>
      <c r="P106" s="269" t="s">
        <v>664</v>
      </c>
      <c r="Q106" s="269" t="s">
        <v>1117</v>
      </c>
    </row>
    <row r="107" spans="1:17" s="297" customFormat="1">
      <c r="A107" s="257">
        <v>20</v>
      </c>
      <c r="B107" s="257" t="s">
        <v>783</v>
      </c>
      <c r="C107" s="257" t="s">
        <v>770</v>
      </c>
      <c r="D107" s="267" t="s">
        <v>191</v>
      </c>
      <c r="E107" s="263">
        <v>220</v>
      </c>
      <c r="F107" s="263">
        <v>199</v>
      </c>
      <c r="G107" s="263">
        <v>158</v>
      </c>
      <c r="H107" s="257">
        <v>62</v>
      </c>
      <c r="I107" s="257">
        <v>121</v>
      </c>
      <c r="J107" s="260">
        <v>1.1850000000000001</v>
      </c>
      <c r="K107" s="261" t="s">
        <v>849</v>
      </c>
      <c r="L107" s="511">
        <v>2735.24</v>
      </c>
      <c r="M107" s="268" t="s">
        <v>192</v>
      </c>
      <c r="N107" s="869" t="s">
        <v>199</v>
      </c>
      <c r="O107" s="254"/>
      <c r="P107" s="269" t="s">
        <v>665</v>
      </c>
      <c r="Q107" s="269" t="s">
        <v>1103</v>
      </c>
    </row>
    <row r="108" spans="1:17" s="297" customFormat="1">
      <c r="A108" s="257">
        <v>21</v>
      </c>
      <c r="B108" s="257" t="s">
        <v>785</v>
      </c>
      <c r="C108" s="257" t="s">
        <v>772</v>
      </c>
      <c r="D108" s="267" t="s">
        <v>191</v>
      </c>
      <c r="E108" s="263">
        <v>220</v>
      </c>
      <c r="F108" s="263">
        <v>199</v>
      </c>
      <c r="G108" s="263">
        <v>158</v>
      </c>
      <c r="H108" s="257">
        <v>62</v>
      </c>
      <c r="I108" s="257">
        <v>121</v>
      </c>
      <c r="J108" s="260">
        <v>1.1850000000000001</v>
      </c>
      <c r="K108" s="261" t="s">
        <v>849</v>
      </c>
      <c r="L108" s="511">
        <v>2746.17</v>
      </c>
      <c r="M108" s="268" t="s">
        <v>192</v>
      </c>
      <c r="N108" s="869" t="s">
        <v>199</v>
      </c>
      <c r="P108" s="269" t="s">
        <v>665</v>
      </c>
      <c r="Q108" s="269" t="s">
        <v>1103</v>
      </c>
    </row>
    <row r="109" spans="1:17" s="297" customFormat="1">
      <c r="A109" s="257">
        <v>22</v>
      </c>
      <c r="B109" s="257" t="s">
        <v>795</v>
      </c>
      <c r="C109" s="257" t="s">
        <v>796</v>
      </c>
      <c r="D109" s="267" t="s">
        <v>191</v>
      </c>
      <c r="E109" s="263">
        <v>220</v>
      </c>
      <c r="F109" s="263">
        <v>199</v>
      </c>
      <c r="G109" s="263">
        <v>158</v>
      </c>
      <c r="H109" s="257">
        <v>62</v>
      </c>
      <c r="I109" s="257">
        <v>121</v>
      </c>
      <c r="J109" s="260">
        <v>1.1850000000000001</v>
      </c>
      <c r="K109" s="261" t="s">
        <v>849</v>
      </c>
      <c r="L109" s="511">
        <v>2339.4499999999998</v>
      </c>
      <c r="M109" s="268" t="s">
        <v>192</v>
      </c>
      <c r="N109" s="869" t="s">
        <v>199</v>
      </c>
      <c r="P109" s="269" t="s">
        <v>665</v>
      </c>
      <c r="Q109" s="269" t="s">
        <v>1103</v>
      </c>
    </row>
    <row r="110" spans="1:17" s="297" customFormat="1">
      <c r="A110" s="257">
        <v>23</v>
      </c>
      <c r="B110" s="257" t="s">
        <v>788</v>
      </c>
      <c r="C110" s="257" t="s">
        <v>775</v>
      </c>
      <c r="D110" s="267" t="s">
        <v>191</v>
      </c>
      <c r="E110" s="263">
        <v>220</v>
      </c>
      <c r="F110" s="263">
        <v>199</v>
      </c>
      <c r="G110" s="263">
        <v>158</v>
      </c>
      <c r="H110" s="257">
        <v>62</v>
      </c>
      <c r="I110" s="257">
        <v>121</v>
      </c>
      <c r="J110" s="260">
        <v>1.1850000000000001</v>
      </c>
      <c r="K110" s="261" t="s">
        <v>849</v>
      </c>
      <c r="L110" s="511">
        <v>2606</v>
      </c>
      <c r="M110" s="268" t="s">
        <v>192</v>
      </c>
      <c r="N110" s="869" t="s">
        <v>199</v>
      </c>
      <c r="O110" s="254"/>
      <c r="P110" s="269" t="s">
        <v>665</v>
      </c>
      <c r="Q110" s="269" t="s">
        <v>1103</v>
      </c>
    </row>
    <row r="111" spans="1:17" s="297" customFormat="1">
      <c r="A111" s="257">
        <v>24</v>
      </c>
      <c r="B111" s="257" t="s">
        <v>790</v>
      </c>
      <c r="C111" s="257" t="s">
        <v>777</v>
      </c>
      <c r="D111" s="267" t="s">
        <v>191</v>
      </c>
      <c r="E111" s="263">
        <v>220</v>
      </c>
      <c r="F111" s="263">
        <v>199</v>
      </c>
      <c r="G111" s="263">
        <v>158</v>
      </c>
      <c r="H111" s="257">
        <v>62</v>
      </c>
      <c r="I111" s="257">
        <v>121</v>
      </c>
      <c r="J111" s="260">
        <v>1.1850000000000001</v>
      </c>
      <c r="K111" s="261" t="s">
        <v>849</v>
      </c>
      <c r="L111" s="511">
        <v>2557.5</v>
      </c>
      <c r="M111" s="268" t="s">
        <v>192</v>
      </c>
      <c r="N111" s="869" t="s">
        <v>199</v>
      </c>
      <c r="O111" s="254"/>
      <c r="P111" s="269" t="s">
        <v>665</v>
      </c>
      <c r="Q111" s="269" t="s">
        <v>1103</v>
      </c>
    </row>
    <row r="112" spans="1:17" s="297" customFormat="1">
      <c r="A112" s="257">
        <v>25</v>
      </c>
      <c r="B112" s="257" t="s">
        <v>786</v>
      </c>
      <c r="C112" s="257" t="s">
        <v>773</v>
      </c>
      <c r="D112" s="267" t="s">
        <v>191</v>
      </c>
      <c r="E112" s="263">
        <v>220</v>
      </c>
      <c r="F112" s="263">
        <v>199</v>
      </c>
      <c r="G112" s="263">
        <v>158</v>
      </c>
      <c r="H112" s="257">
        <v>62</v>
      </c>
      <c r="I112" s="257">
        <v>121</v>
      </c>
      <c r="J112" s="260">
        <v>1.1850000000000001</v>
      </c>
      <c r="K112" s="261" t="s">
        <v>849</v>
      </c>
      <c r="L112" s="511">
        <v>2536.65</v>
      </c>
      <c r="M112" s="268" t="s">
        <v>192</v>
      </c>
      <c r="N112" s="869" t="s">
        <v>199</v>
      </c>
      <c r="O112" s="254"/>
      <c r="P112" s="269" t="s">
        <v>665</v>
      </c>
      <c r="Q112" s="269" t="s">
        <v>1103</v>
      </c>
    </row>
    <row r="113" spans="1:17" s="297" customFormat="1">
      <c r="A113" s="257">
        <v>26</v>
      </c>
      <c r="B113" s="257" t="s">
        <v>470</v>
      </c>
      <c r="C113" s="257" t="s">
        <v>471</v>
      </c>
      <c r="D113" s="267" t="s">
        <v>191</v>
      </c>
      <c r="E113" s="263">
        <v>215</v>
      </c>
      <c r="F113" s="263">
        <v>194</v>
      </c>
      <c r="G113" s="263">
        <v>158</v>
      </c>
      <c r="H113" s="257">
        <v>62</v>
      </c>
      <c r="I113" s="257">
        <v>121</v>
      </c>
      <c r="J113" s="260">
        <v>1.1850000000000001</v>
      </c>
      <c r="K113" s="261" t="s">
        <v>849</v>
      </c>
      <c r="L113" s="511">
        <v>1975.79</v>
      </c>
      <c r="M113" s="268" t="s">
        <v>192</v>
      </c>
      <c r="N113" s="869" t="s">
        <v>199</v>
      </c>
      <c r="O113" s="254"/>
      <c r="P113" s="269" t="s">
        <v>665</v>
      </c>
      <c r="Q113" s="269" t="s">
        <v>1103</v>
      </c>
    </row>
    <row r="114" spans="1:17" s="297" customFormat="1">
      <c r="A114" s="257">
        <v>27</v>
      </c>
      <c r="B114" s="257" t="s">
        <v>290</v>
      </c>
      <c r="C114" s="257" t="s">
        <v>291</v>
      </c>
      <c r="D114" s="267" t="s">
        <v>191</v>
      </c>
      <c r="E114" s="263">
        <v>215</v>
      </c>
      <c r="F114" s="263">
        <v>194</v>
      </c>
      <c r="G114" s="263">
        <v>158</v>
      </c>
      <c r="H114" s="257">
        <v>62</v>
      </c>
      <c r="I114" s="257">
        <v>121</v>
      </c>
      <c r="J114" s="260">
        <v>1.1850000000000001</v>
      </c>
      <c r="K114" s="261" t="s">
        <v>849</v>
      </c>
      <c r="L114" s="511">
        <v>2010.68</v>
      </c>
      <c r="M114" s="268" t="s">
        <v>192</v>
      </c>
      <c r="N114" s="869" t="s">
        <v>199</v>
      </c>
      <c r="O114" s="254"/>
      <c r="P114" s="269" t="s">
        <v>665</v>
      </c>
      <c r="Q114" s="269" t="s">
        <v>1103</v>
      </c>
    </row>
    <row r="115" spans="1:17" s="297" customFormat="1">
      <c r="A115" s="257">
        <v>28</v>
      </c>
      <c r="B115" s="257" t="s">
        <v>91</v>
      </c>
      <c r="C115" s="257" t="s">
        <v>583</v>
      </c>
      <c r="D115" s="267" t="s">
        <v>191</v>
      </c>
      <c r="E115" s="263">
        <v>215</v>
      </c>
      <c r="F115" s="263">
        <v>194</v>
      </c>
      <c r="G115" s="263">
        <v>158</v>
      </c>
      <c r="H115" s="257">
        <v>62</v>
      </c>
      <c r="I115" s="257">
        <v>121</v>
      </c>
      <c r="J115" s="260">
        <v>1.1850000000000001</v>
      </c>
      <c r="K115" s="261" t="s">
        <v>849</v>
      </c>
      <c r="L115" s="511">
        <v>2435.66</v>
      </c>
      <c r="M115" s="268" t="s">
        <v>192</v>
      </c>
      <c r="N115" s="869" t="s">
        <v>199</v>
      </c>
      <c r="O115" s="254"/>
      <c r="P115" s="269" t="s">
        <v>665</v>
      </c>
      <c r="Q115" s="269" t="s">
        <v>1103</v>
      </c>
    </row>
    <row r="116" spans="1:17" s="297" customFormat="1">
      <c r="A116" s="257">
        <v>29</v>
      </c>
      <c r="B116" s="257" t="s">
        <v>92</v>
      </c>
      <c r="C116" s="257" t="s">
        <v>582</v>
      </c>
      <c r="D116" s="267" t="s">
        <v>191</v>
      </c>
      <c r="E116" s="263">
        <v>215</v>
      </c>
      <c r="F116" s="263">
        <v>194</v>
      </c>
      <c r="G116" s="263">
        <v>158</v>
      </c>
      <c r="H116" s="257">
        <v>62</v>
      </c>
      <c r="I116" s="257">
        <v>121</v>
      </c>
      <c r="J116" s="260">
        <v>1.1850000000000001</v>
      </c>
      <c r="K116" s="261" t="s">
        <v>849</v>
      </c>
      <c r="L116" s="511">
        <v>2139.33</v>
      </c>
      <c r="M116" s="268" t="s">
        <v>192</v>
      </c>
      <c r="N116" s="869" t="s">
        <v>199</v>
      </c>
      <c r="O116" s="254"/>
      <c r="P116" s="269" t="s">
        <v>665</v>
      </c>
      <c r="Q116" s="269" t="s">
        <v>1103</v>
      </c>
    </row>
    <row r="117" spans="1:17" s="297" customFormat="1">
      <c r="A117" s="257">
        <v>30</v>
      </c>
      <c r="B117" s="257" t="s">
        <v>755</v>
      </c>
      <c r="C117" s="257" t="s">
        <v>736</v>
      </c>
      <c r="D117" s="267" t="s">
        <v>191</v>
      </c>
      <c r="E117" s="263">
        <v>220</v>
      </c>
      <c r="F117" s="263">
        <v>199</v>
      </c>
      <c r="G117" s="263">
        <v>158</v>
      </c>
      <c r="H117" s="257">
        <v>62</v>
      </c>
      <c r="I117" s="257">
        <v>121</v>
      </c>
      <c r="J117" s="260">
        <v>1.1850000000000001</v>
      </c>
      <c r="K117" s="261" t="s">
        <v>849</v>
      </c>
      <c r="L117" s="511">
        <v>2359.85</v>
      </c>
      <c r="M117" s="268" t="s">
        <v>192</v>
      </c>
      <c r="N117" s="869" t="s">
        <v>199</v>
      </c>
      <c r="O117" s="254"/>
      <c r="P117" s="269" t="s">
        <v>665</v>
      </c>
      <c r="Q117" s="269" t="s">
        <v>1103</v>
      </c>
    </row>
    <row r="118" spans="1:17" s="297" customFormat="1">
      <c r="A118" s="257">
        <v>31</v>
      </c>
      <c r="B118" s="257" t="s">
        <v>819</v>
      </c>
      <c r="C118" s="257" t="s">
        <v>821</v>
      </c>
      <c r="D118" s="267" t="s">
        <v>191</v>
      </c>
      <c r="E118" s="263">
        <v>220</v>
      </c>
      <c r="F118" s="263">
        <v>194</v>
      </c>
      <c r="G118" s="263">
        <v>158</v>
      </c>
      <c r="H118" s="257">
        <v>62</v>
      </c>
      <c r="I118" s="257">
        <v>121</v>
      </c>
      <c r="J118" s="260">
        <v>1.1850000000000001</v>
      </c>
      <c r="K118" s="261" t="s">
        <v>849</v>
      </c>
      <c r="L118" s="511">
        <v>2784.32</v>
      </c>
      <c r="M118" s="268" t="s">
        <v>192</v>
      </c>
      <c r="N118" s="869" t="s">
        <v>199</v>
      </c>
      <c r="O118" s="254"/>
      <c r="P118" s="269" t="s">
        <v>665</v>
      </c>
      <c r="Q118" s="269" t="s">
        <v>1103</v>
      </c>
    </row>
    <row r="119" spans="1:17" s="297" customFormat="1">
      <c r="A119" s="257">
        <v>32</v>
      </c>
      <c r="B119" s="257" t="s">
        <v>820</v>
      </c>
      <c r="C119" s="257" t="s">
        <v>822</v>
      </c>
      <c r="D119" s="267" t="s">
        <v>191</v>
      </c>
      <c r="E119" s="263">
        <v>220</v>
      </c>
      <c r="F119" s="263">
        <v>199</v>
      </c>
      <c r="G119" s="263">
        <v>158</v>
      </c>
      <c r="H119" s="257">
        <v>62</v>
      </c>
      <c r="I119" s="257">
        <v>121</v>
      </c>
      <c r="J119" s="260">
        <v>1.1850000000000001</v>
      </c>
      <c r="K119" s="261" t="s">
        <v>849</v>
      </c>
      <c r="L119" s="511">
        <v>2487.0100000000002</v>
      </c>
      <c r="M119" s="268" t="s">
        <v>192</v>
      </c>
      <c r="N119" s="869" t="s">
        <v>199</v>
      </c>
      <c r="P119" s="269" t="s">
        <v>665</v>
      </c>
      <c r="Q119" s="269" t="s">
        <v>1103</v>
      </c>
    </row>
    <row r="120" spans="1:17">
      <c r="A120" s="257"/>
      <c r="B120" s="257"/>
      <c r="C120" s="257"/>
      <c r="D120" s="267" t="s">
        <v>191</v>
      </c>
      <c r="E120" s="263"/>
      <c r="F120" s="263"/>
      <c r="G120" s="263"/>
      <c r="H120" s="257"/>
      <c r="I120" s="257"/>
      <c r="J120" s="260"/>
      <c r="K120" s="261" t="s">
        <v>849</v>
      </c>
      <c r="L120" s="511"/>
      <c r="M120" s="268" t="s">
        <v>192</v>
      </c>
      <c r="N120" s="869" t="s">
        <v>199</v>
      </c>
      <c r="P120" s="269"/>
      <c r="Q120" s="269"/>
    </row>
    <row r="121" spans="1:17">
      <c r="A121" s="257"/>
      <c r="B121" s="257"/>
      <c r="C121" s="257"/>
      <c r="D121" s="267" t="s">
        <v>191</v>
      </c>
      <c r="E121" s="263"/>
      <c r="F121" s="263"/>
      <c r="G121" s="263"/>
      <c r="H121" s="257"/>
      <c r="I121" s="257"/>
      <c r="J121" s="260"/>
      <c r="K121" s="261" t="s">
        <v>849</v>
      </c>
      <c r="L121" s="511"/>
      <c r="M121" s="268" t="s">
        <v>192</v>
      </c>
      <c r="N121" s="869" t="s">
        <v>199</v>
      </c>
      <c r="P121" s="269"/>
      <c r="Q121" s="269"/>
    </row>
    <row r="122" spans="1:17">
      <c r="A122" s="257"/>
      <c r="B122" s="257"/>
      <c r="C122" s="257"/>
      <c r="D122" s="267" t="s">
        <v>191</v>
      </c>
      <c r="E122" s="263"/>
      <c r="F122" s="263"/>
      <c r="G122" s="263"/>
      <c r="H122" s="257"/>
      <c r="I122" s="257"/>
      <c r="J122" s="260"/>
      <c r="K122" s="261" t="s">
        <v>849</v>
      </c>
      <c r="L122" s="511"/>
      <c r="M122" s="268" t="s">
        <v>192</v>
      </c>
      <c r="N122" s="869" t="s">
        <v>199</v>
      </c>
      <c r="O122" s="254"/>
      <c r="P122" s="269"/>
      <c r="Q122" s="269"/>
    </row>
    <row r="123" spans="1:17">
      <c r="A123" s="257"/>
      <c r="B123" s="257"/>
      <c r="C123" s="257"/>
      <c r="D123" s="267" t="s">
        <v>191</v>
      </c>
      <c r="E123" s="263"/>
      <c r="F123" s="263"/>
      <c r="G123" s="263"/>
      <c r="H123" s="257"/>
      <c r="I123" s="257"/>
      <c r="J123" s="260"/>
      <c r="K123" s="261" t="s">
        <v>849</v>
      </c>
      <c r="L123" s="511"/>
      <c r="M123" s="268" t="s">
        <v>192</v>
      </c>
      <c r="N123" s="869" t="s">
        <v>199</v>
      </c>
      <c r="O123" s="254"/>
      <c r="P123" s="269"/>
      <c r="Q123" s="269"/>
    </row>
    <row r="124" spans="1:17">
      <c r="A124" s="257"/>
      <c r="B124" s="257"/>
      <c r="C124" s="257"/>
      <c r="D124" s="267" t="s">
        <v>191</v>
      </c>
      <c r="E124" s="263"/>
      <c r="F124" s="263"/>
      <c r="G124" s="263"/>
      <c r="H124" s="257"/>
      <c r="I124" s="257"/>
      <c r="J124" s="260"/>
      <c r="K124" s="261" t="s">
        <v>849</v>
      </c>
      <c r="L124" s="511"/>
      <c r="M124" s="268" t="s">
        <v>192</v>
      </c>
      <c r="N124" s="869" t="s">
        <v>199</v>
      </c>
      <c r="O124" s="254"/>
      <c r="P124" s="269"/>
      <c r="Q124" s="269"/>
    </row>
    <row r="125" spans="1:17">
      <c r="A125" s="257"/>
      <c r="B125" s="257"/>
      <c r="C125" s="257"/>
      <c r="D125" s="267" t="s">
        <v>191</v>
      </c>
      <c r="E125" s="263"/>
      <c r="F125" s="263"/>
      <c r="G125" s="263"/>
      <c r="H125" s="257"/>
      <c r="I125" s="257"/>
      <c r="J125" s="260"/>
      <c r="K125" s="261" t="s">
        <v>849</v>
      </c>
      <c r="L125" s="511"/>
      <c r="M125" s="268" t="s">
        <v>192</v>
      </c>
      <c r="N125" s="869" t="s">
        <v>199</v>
      </c>
      <c r="O125" s="254"/>
      <c r="P125" s="269"/>
      <c r="Q125" s="269"/>
    </row>
    <row r="126" spans="1:17">
      <c r="A126" s="257"/>
      <c r="B126" s="257"/>
      <c r="C126" s="257"/>
      <c r="D126" s="267" t="s">
        <v>191</v>
      </c>
      <c r="E126" s="263"/>
      <c r="F126" s="263"/>
      <c r="G126" s="263"/>
      <c r="H126" s="257"/>
      <c r="I126" s="257"/>
      <c r="J126" s="260"/>
      <c r="K126" s="261" t="s">
        <v>849</v>
      </c>
      <c r="L126" s="511"/>
      <c r="M126" s="268" t="s">
        <v>192</v>
      </c>
      <c r="N126" s="869" t="s">
        <v>199</v>
      </c>
      <c r="P126" s="269"/>
      <c r="Q126" s="269"/>
    </row>
    <row r="127" spans="1:17">
      <c r="A127" s="257"/>
      <c r="B127" s="257"/>
      <c r="C127" s="257"/>
      <c r="D127" s="267" t="s">
        <v>191</v>
      </c>
      <c r="E127" s="263"/>
      <c r="F127" s="263"/>
      <c r="G127" s="263"/>
      <c r="H127" s="257"/>
      <c r="I127" s="257"/>
      <c r="J127" s="260"/>
      <c r="K127" s="261" t="s">
        <v>849</v>
      </c>
      <c r="L127" s="511"/>
      <c r="M127" s="268" t="s">
        <v>192</v>
      </c>
      <c r="N127" s="869" t="s">
        <v>199</v>
      </c>
      <c r="P127" s="269"/>
      <c r="Q127" s="269"/>
    </row>
    <row r="128" spans="1:17">
      <c r="A128" s="257"/>
      <c r="B128" s="257"/>
      <c r="C128" s="257"/>
      <c r="D128" s="267" t="s">
        <v>191</v>
      </c>
      <c r="E128" s="263"/>
      <c r="F128" s="263"/>
      <c r="G128" s="263"/>
      <c r="H128" s="257"/>
      <c r="I128" s="257"/>
      <c r="J128" s="260"/>
      <c r="K128" s="261" t="s">
        <v>849</v>
      </c>
      <c r="L128" s="511"/>
      <c r="M128" s="268" t="s">
        <v>192</v>
      </c>
      <c r="N128" s="869" t="s">
        <v>199</v>
      </c>
      <c r="O128" s="254"/>
      <c r="P128" s="269"/>
      <c r="Q128" s="269"/>
    </row>
    <row r="129" spans="1:17">
      <c r="A129" s="257"/>
      <c r="B129" s="257"/>
      <c r="C129" s="257"/>
      <c r="D129" s="267" t="s">
        <v>191</v>
      </c>
      <c r="E129" s="263"/>
      <c r="F129" s="263"/>
      <c r="G129" s="263"/>
      <c r="H129" s="257"/>
      <c r="I129" s="257"/>
      <c r="J129" s="260"/>
      <c r="K129" s="261" t="s">
        <v>849</v>
      </c>
      <c r="L129" s="511"/>
      <c r="M129" s="268" t="s">
        <v>192</v>
      </c>
      <c r="N129" s="869" t="s">
        <v>199</v>
      </c>
      <c r="P129" s="269"/>
      <c r="Q129" s="269"/>
    </row>
    <row r="130" spans="1:17" s="297" customFormat="1">
      <c r="A130" s="257">
        <v>1</v>
      </c>
      <c r="B130" s="257" t="s">
        <v>352</v>
      </c>
      <c r="C130" s="257" t="s">
        <v>353</v>
      </c>
      <c r="D130" s="267" t="s">
        <v>191</v>
      </c>
      <c r="E130" s="263">
        <v>267</v>
      </c>
      <c r="F130" s="263">
        <v>242</v>
      </c>
      <c r="G130" s="263">
        <v>160</v>
      </c>
      <c r="H130" s="257">
        <v>71</v>
      </c>
      <c r="I130" s="257">
        <v>131</v>
      </c>
      <c r="J130" s="260">
        <v>1.488</v>
      </c>
      <c r="K130" s="261" t="s">
        <v>849</v>
      </c>
      <c r="L130" s="511">
        <v>2302.7199999999998</v>
      </c>
      <c r="M130" s="268" t="s">
        <v>192</v>
      </c>
      <c r="N130" s="869" t="s">
        <v>199</v>
      </c>
      <c r="O130" s="254"/>
      <c r="P130" s="269" t="s">
        <v>664</v>
      </c>
      <c r="Q130" s="269" t="s">
        <v>1117</v>
      </c>
    </row>
    <row r="131" spans="1:17" s="297" customFormat="1">
      <c r="A131" s="257">
        <v>2</v>
      </c>
      <c r="B131" s="257" t="s">
        <v>34</v>
      </c>
      <c r="C131" s="257" t="s">
        <v>38</v>
      </c>
      <c r="D131" s="267" t="s">
        <v>191</v>
      </c>
      <c r="E131" s="263">
        <v>267</v>
      </c>
      <c r="F131" s="263">
        <v>242</v>
      </c>
      <c r="G131" s="263">
        <v>160</v>
      </c>
      <c r="H131" s="257">
        <v>71</v>
      </c>
      <c r="I131" s="257">
        <v>131</v>
      </c>
      <c r="J131" s="260">
        <v>1.488</v>
      </c>
      <c r="K131" s="261" t="s">
        <v>849</v>
      </c>
      <c r="L131" s="511">
        <v>2344.4699999999998</v>
      </c>
      <c r="M131" s="268" t="s">
        <v>192</v>
      </c>
      <c r="N131" s="869" t="s">
        <v>199</v>
      </c>
      <c r="P131" s="269" t="s">
        <v>664</v>
      </c>
      <c r="Q131" s="269" t="s">
        <v>1117</v>
      </c>
    </row>
    <row r="132" spans="1:17" s="297" customFormat="1">
      <c r="A132" s="257">
        <v>3</v>
      </c>
      <c r="B132" s="257" t="s">
        <v>395</v>
      </c>
      <c r="C132" s="257" t="s">
        <v>396</v>
      </c>
      <c r="D132" s="267" t="s">
        <v>191</v>
      </c>
      <c r="E132" s="263">
        <v>267</v>
      </c>
      <c r="F132" s="263">
        <v>242</v>
      </c>
      <c r="G132" s="263">
        <v>160</v>
      </c>
      <c r="H132" s="257">
        <v>71</v>
      </c>
      <c r="I132" s="257">
        <v>131</v>
      </c>
      <c r="J132" s="260">
        <v>1.488</v>
      </c>
      <c r="K132" s="261" t="s">
        <v>849</v>
      </c>
      <c r="L132" s="511">
        <v>2531</v>
      </c>
      <c r="M132" s="268" t="s">
        <v>192</v>
      </c>
      <c r="N132" s="869" t="s">
        <v>199</v>
      </c>
      <c r="O132" s="254"/>
      <c r="P132" s="269" t="s">
        <v>664</v>
      </c>
      <c r="Q132" s="269" t="s">
        <v>1117</v>
      </c>
    </row>
    <row r="133" spans="1:17" s="297" customFormat="1">
      <c r="A133" s="257">
        <v>4</v>
      </c>
      <c r="B133" s="257" t="s">
        <v>27</v>
      </c>
      <c r="C133" s="257" t="s">
        <v>31</v>
      </c>
      <c r="D133" s="267" t="s">
        <v>191</v>
      </c>
      <c r="E133" s="263">
        <v>267</v>
      </c>
      <c r="F133" s="263">
        <v>242</v>
      </c>
      <c r="G133" s="263">
        <v>160</v>
      </c>
      <c r="H133" s="257">
        <v>71</v>
      </c>
      <c r="I133" s="257">
        <v>131</v>
      </c>
      <c r="J133" s="260">
        <v>1.488</v>
      </c>
      <c r="K133" s="261" t="s">
        <v>849</v>
      </c>
      <c r="L133" s="511">
        <v>2662.91</v>
      </c>
      <c r="M133" s="268" t="s">
        <v>192</v>
      </c>
      <c r="N133" s="869" t="s">
        <v>199</v>
      </c>
      <c r="O133" s="254"/>
      <c r="P133" s="269" t="s">
        <v>664</v>
      </c>
      <c r="Q133" s="269" t="s">
        <v>1117</v>
      </c>
    </row>
    <row r="134" spans="1:17" s="297" customFormat="1">
      <c r="A134" s="257">
        <v>5</v>
      </c>
      <c r="B134" s="257" t="s">
        <v>28</v>
      </c>
      <c r="C134" s="257" t="s">
        <v>39</v>
      </c>
      <c r="D134" s="267" t="s">
        <v>191</v>
      </c>
      <c r="E134" s="263">
        <v>267</v>
      </c>
      <c r="F134" s="263">
        <v>242</v>
      </c>
      <c r="G134" s="263">
        <v>160</v>
      </c>
      <c r="H134" s="257">
        <v>71</v>
      </c>
      <c r="I134" s="257">
        <v>131</v>
      </c>
      <c r="J134" s="260">
        <v>1.488</v>
      </c>
      <c r="K134" s="261" t="s">
        <v>849</v>
      </c>
      <c r="L134" s="511">
        <v>2671.97</v>
      </c>
      <c r="M134" s="268" t="s">
        <v>192</v>
      </c>
      <c r="N134" s="869" t="s">
        <v>199</v>
      </c>
      <c r="O134" s="254"/>
      <c r="P134" s="269" t="s">
        <v>664</v>
      </c>
      <c r="Q134" s="269" t="s">
        <v>1117</v>
      </c>
    </row>
    <row r="135" spans="1:17" s="297" customFormat="1">
      <c r="A135" s="257">
        <v>6</v>
      </c>
      <c r="B135" s="257" t="s">
        <v>485</v>
      </c>
      <c r="C135" s="257" t="s">
        <v>486</v>
      </c>
      <c r="D135" s="267" t="s">
        <v>191</v>
      </c>
      <c r="E135" s="263">
        <v>262</v>
      </c>
      <c r="F135" s="263">
        <v>237</v>
      </c>
      <c r="G135" s="263">
        <v>160</v>
      </c>
      <c r="H135" s="257">
        <v>71</v>
      </c>
      <c r="I135" s="257">
        <v>131</v>
      </c>
      <c r="J135" s="260">
        <v>1.488</v>
      </c>
      <c r="K135" s="261" t="s">
        <v>849</v>
      </c>
      <c r="L135" s="511">
        <v>2244.61</v>
      </c>
      <c r="M135" s="268" t="s">
        <v>192</v>
      </c>
      <c r="N135" s="869" t="s">
        <v>199</v>
      </c>
      <c r="O135" s="254"/>
      <c r="P135" s="269" t="s">
        <v>665</v>
      </c>
      <c r="Q135" s="269" t="s">
        <v>1103</v>
      </c>
    </row>
    <row r="136" spans="1:17" s="297" customFormat="1">
      <c r="A136" s="257">
        <v>7</v>
      </c>
      <c r="B136" s="257" t="s">
        <v>487</v>
      </c>
      <c r="C136" s="257" t="s">
        <v>488</v>
      </c>
      <c r="D136" s="267" t="s">
        <v>191</v>
      </c>
      <c r="E136" s="263">
        <v>262</v>
      </c>
      <c r="F136" s="263">
        <v>237</v>
      </c>
      <c r="G136" s="263">
        <v>160</v>
      </c>
      <c r="H136" s="257">
        <v>71</v>
      </c>
      <c r="I136" s="257">
        <v>131</v>
      </c>
      <c r="J136" s="260">
        <v>1.488</v>
      </c>
      <c r="K136" s="261" t="s">
        <v>849</v>
      </c>
      <c r="L136" s="511">
        <v>2588.89</v>
      </c>
      <c r="M136" s="268" t="s">
        <v>192</v>
      </c>
      <c r="N136" s="869" t="s">
        <v>199</v>
      </c>
      <c r="O136" s="254"/>
      <c r="P136" s="269" t="s">
        <v>665</v>
      </c>
      <c r="Q136" s="269" t="s">
        <v>1103</v>
      </c>
    </row>
    <row r="137" spans="1:17" s="297" customFormat="1">
      <c r="A137" s="257">
        <v>8</v>
      </c>
      <c r="B137" s="257" t="s">
        <v>489</v>
      </c>
      <c r="C137" s="257" t="s">
        <v>490</v>
      </c>
      <c r="D137" s="267" t="s">
        <v>191</v>
      </c>
      <c r="E137" s="263">
        <v>262</v>
      </c>
      <c r="F137" s="263">
        <v>237</v>
      </c>
      <c r="G137" s="263">
        <v>160</v>
      </c>
      <c r="H137" s="257">
        <v>71</v>
      </c>
      <c r="I137" s="257">
        <v>131</v>
      </c>
      <c r="J137" s="260">
        <v>1.488</v>
      </c>
      <c r="K137" s="261" t="s">
        <v>849</v>
      </c>
      <c r="L137" s="511">
        <v>2450.15</v>
      </c>
      <c r="M137" s="268" t="s">
        <v>192</v>
      </c>
      <c r="N137" s="869" t="s">
        <v>199</v>
      </c>
      <c r="O137" s="254"/>
      <c r="P137" s="269" t="s">
        <v>665</v>
      </c>
      <c r="Q137" s="269" t="s">
        <v>1103</v>
      </c>
    </row>
    <row r="138" spans="1:17" s="297" customFormat="1">
      <c r="A138" s="257">
        <v>9</v>
      </c>
      <c r="B138" s="257" t="s">
        <v>491</v>
      </c>
      <c r="C138" s="257" t="s">
        <v>492</v>
      </c>
      <c r="D138" s="267" t="s">
        <v>191</v>
      </c>
      <c r="E138" s="263">
        <v>262</v>
      </c>
      <c r="F138" s="263">
        <v>237</v>
      </c>
      <c r="G138" s="263">
        <v>160</v>
      </c>
      <c r="H138" s="257">
        <v>71</v>
      </c>
      <c r="I138" s="257">
        <v>131</v>
      </c>
      <c r="J138" s="260">
        <v>1.488</v>
      </c>
      <c r="K138" s="261" t="s">
        <v>849</v>
      </c>
      <c r="L138" s="511">
        <v>2565.8200000000002</v>
      </c>
      <c r="M138" s="268" t="s">
        <v>192</v>
      </c>
      <c r="N138" s="869" t="s">
        <v>199</v>
      </c>
      <c r="O138" s="254"/>
      <c r="P138" s="269" t="s">
        <v>665</v>
      </c>
      <c r="Q138" s="269" t="s">
        <v>1103</v>
      </c>
    </row>
    <row r="139" spans="1:17" s="297" customFormat="1">
      <c r="A139" s="257">
        <v>10</v>
      </c>
      <c r="B139" s="257" t="s">
        <v>493</v>
      </c>
      <c r="C139" s="257" t="s">
        <v>494</v>
      </c>
      <c r="D139" s="267" t="s">
        <v>191</v>
      </c>
      <c r="E139" s="263">
        <v>262</v>
      </c>
      <c r="F139" s="263">
        <v>237</v>
      </c>
      <c r="G139" s="263">
        <v>160</v>
      </c>
      <c r="H139" s="257">
        <v>71</v>
      </c>
      <c r="I139" s="257">
        <v>131</v>
      </c>
      <c r="J139" s="260">
        <v>1.488</v>
      </c>
      <c r="K139" s="261" t="s">
        <v>849</v>
      </c>
      <c r="L139" s="511">
        <v>2485.34</v>
      </c>
      <c r="M139" s="268" t="s">
        <v>192</v>
      </c>
      <c r="N139" s="869" t="s">
        <v>199</v>
      </c>
      <c r="O139" s="254"/>
      <c r="P139" s="269" t="s">
        <v>665</v>
      </c>
      <c r="Q139" s="269" t="s">
        <v>1103</v>
      </c>
    </row>
    <row r="140" spans="1:17" s="297" customFormat="1">
      <c r="A140" s="257">
        <v>11</v>
      </c>
      <c r="B140" s="257" t="s">
        <v>727</v>
      </c>
      <c r="C140" s="257" t="s">
        <v>710</v>
      </c>
      <c r="D140" s="267" t="s">
        <v>191</v>
      </c>
      <c r="E140" s="263">
        <v>272</v>
      </c>
      <c r="F140" s="263">
        <v>247</v>
      </c>
      <c r="G140" s="263">
        <v>160</v>
      </c>
      <c r="H140" s="257">
        <v>71</v>
      </c>
      <c r="I140" s="257">
        <v>131</v>
      </c>
      <c r="J140" s="260">
        <v>1.488</v>
      </c>
      <c r="K140" s="261" t="s">
        <v>849</v>
      </c>
      <c r="L140" s="511">
        <v>2673.77</v>
      </c>
      <c r="M140" s="268" t="s">
        <v>192</v>
      </c>
      <c r="N140" s="869" t="s">
        <v>199</v>
      </c>
      <c r="O140" s="254"/>
      <c r="P140" s="269" t="s">
        <v>664</v>
      </c>
      <c r="Q140" s="269" t="s">
        <v>1117</v>
      </c>
    </row>
    <row r="141" spans="1:17" s="297" customFormat="1">
      <c r="A141" s="257">
        <v>12</v>
      </c>
      <c r="B141" s="257" t="s">
        <v>801</v>
      </c>
      <c r="C141" s="257" t="s">
        <v>809</v>
      </c>
      <c r="D141" s="267" t="s">
        <v>191</v>
      </c>
      <c r="E141" s="263">
        <v>272</v>
      </c>
      <c r="F141" s="263">
        <v>247</v>
      </c>
      <c r="G141" s="263">
        <v>160</v>
      </c>
      <c r="H141" s="257">
        <v>71</v>
      </c>
      <c r="I141" s="257">
        <v>131</v>
      </c>
      <c r="J141" s="260">
        <v>1.488</v>
      </c>
      <c r="K141" s="261" t="s">
        <v>849</v>
      </c>
      <c r="L141" s="511">
        <v>2715.52</v>
      </c>
      <c r="M141" s="268" t="s">
        <v>192</v>
      </c>
      <c r="N141" s="869" t="s">
        <v>199</v>
      </c>
      <c r="O141" s="254"/>
      <c r="P141" s="269" t="s">
        <v>664</v>
      </c>
      <c r="Q141" s="269" t="s">
        <v>1117</v>
      </c>
    </row>
    <row r="142" spans="1:17" s="297" customFormat="1">
      <c r="A142" s="257">
        <v>13</v>
      </c>
      <c r="B142" s="257" t="s">
        <v>803</v>
      </c>
      <c r="C142" s="257" t="s">
        <v>810</v>
      </c>
      <c r="D142" s="267" t="s">
        <v>191</v>
      </c>
      <c r="E142" s="263">
        <v>272</v>
      </c>
      <c r="F142" s="263">
        <v>247</v>
      </c>
      <c r="G142" s="263">
        <v>160</v>
      </c>
      <c r="H142" s="257">
        <v>71</v>
      </c>
      <c r="I142" s="257">
        <v>131</v>
      </c>
      <c r="J142" s="260">
        <v>1.488</v>
      </c>
      <c r="K142" s="261" t="s">
        <v>849</v>
      </c>
      <c r="L142" s="511">
        <v>3034.24</v>
      </c>
      <c r="M142" s="268" t="s">
        <v>192</v>
      </c>
      <c r="N142" s="869" t="s">
        <v>199</v>
      </c>
      <c r="O142" s="254"/>
      <c r="P142" s="269" t="s">
        <v>664</v>
      </c>
      <c r="Q142" s="269" t="s">
        <v>1117</v>
      </c>
    </row>
    <row r="143" spans="1:17" s="297" customFormat="1">
      <c r="A143" s="257">
        <v>14</v>
      </c>
      <c r="B143" s="257" t="s">
        <v>802</v>
      </c>
      <c r="C143" s="257" t="s">
        <v>811</v>
      </c>
      <c r="D143" s="267" t="s">
        <v>191</v>
      </c>
      <c r="E143" s="263">
        <v>272</v>
      </c>
      <c r="F143" s="263">
        <v>247</v>
      </c>
      <c r="G143" s="263">
        <v>160</v>
      </c>
      <c r="H143" s="257">
        <v>71</v>
      </c>
      <c r="I143" s="257">
        <v>131</v>
      </c>
      <c r="J143" s="260">
        <v>1.488</v>
      </c>
      <c r="K143" s="261" t="s">
        <v>849</v>
      </c>
      <c r="L143" s="511">
        <v>3043.29</v>
      </c>
      <c r="M143" s="268" t="s">
        <v>192</v>
      </c>
      <c r="N143" s="869" t="s">
        <v>199</v>
      </c>
      <c r="O143" s="254"/>
      <c r="P143" s="269" t="s">
        <v>664</v>
      </c>
      <c r="Q143" s="269" t="s">
        <v>1117</v>
      </c>
    </row>
    <row r="144" spans="1:17" s="297" customFormat="1">
      <c r="A144" s="257">
        <v>15</v>
      </c>
      <c r="B144" s="257" t="s">
        <v>697</v>
      </c>
      <c r="C144" s="257" t="s">
        <v>707</v>
      </c>
      <c r="D144" s="267" t="s">
        <v>191</v>
      </c>
      <c r="E144" s="263">
        <v>267</v>
      </c>
      <c r="F144" s="263">
        <v>247</v>
      </c>
      <c r="G144" s="263">
        <v>160</v>
      </c>
      <c r="H144" s="257">
        <v>71</v>
      </c>
      <c r="I144" s="257">
        <v>131</v>
      </c>
      <c r="J144" s="260">
        <v>1.488</v>
      </c>
      <c r="K144" s="261" t="s">
        <v>849</v>
      </c>
      <c r="L144" s="511">
        <v>2627.86</v>
      </c>
      <c r="M144" s="268" t="s">
        <v>192</v>
      </c>
      <c r="N144" s="869" t="s">
        <v>199</v>
      </c>
      <c r="O144" s="254"/>
      <c r="P144" s="269" t="s">
        <v>665</v>
      </c>
      <c r="Q144" s="269" t="s">
        <v>1103</v>
      </c>
    </row>
    <row r="145" spans="1:17" s="293" customFormat="1">
      <c r="A145" s="257">
        <v>16</v>
      </c>
      <c r="B145" s="257" t="s">
        <v>708</v>
      </c>
      <c r="C145" s="257" t="s">
        <v>709</v>
      </c>
      <c r="D145" s="267" t="s">
        <v>191</v>
      </c>
      <c r="E145" s="263">
        <v>267</v>
      </c>
      <c r="F145" s="263">
        <v>242</v>
      </c>
      <c r="G145" s="263">
        <v>160</v>
      </c>
      <c r="H145" s="257">
        <v>71</v>
      </c>
      <c r="I145" s="257">
        <v>131</v>
      </c>
      <c r="J145" s="260">
        <v>1.488</v>
      </c>
      <c r="K145" s="261" t="s">
        <v>849</v>
      </c>
      <c r="L145" s="511">
        <v>2832.84</v>
      </c>
      <c r="M145" s="268" t="s">
        <v>192</v>
      </c>
      <c r="N145" s="869" t="s">
        <v>199</v>
      </c>
      <c r="O145" s="254"/>
      <c r="P145" s="269" t="s">
        <v>665</v>
      </c>
      <c r="Q145" s="269" t="s">
        <v>1103</v>
      </c>
    </row>
    <row r="146" spans="1:17" s="293" customFormat="1">
      <c r="A146" s="257">
        <v>17</v>
      </c>
      <c r="B146" s="257" t="s">
        <v>836</v>
      </c>
      <c r="C146" s="257" t="s">
        <v>839</v>
      </c>
      <c r="D146" s="267" t="s">
        <v>191</v>
      </c>
      <c r="E146" s="263">
        <v>272</v>
      </c>
      <c r="F146" s="263">
        <v>247</v>
      </c>
      <c r="G146" s="263">
        <v>160</v>
      </c>
      <c r="H146" s="257">
        <v>71</v>
      </c>
      <c r="I146" s="257">
        <v>131</v>
      </c>
      <c r="J146" s="260">
        <v>1.488</v>
      </c>
      <c r="K146" s="261" t="s">
        <v>849</v>
      </c>
      <c r="L146" s="511">
        <v>2901.55</v>
      </c>
      <c r="M146" s="268" t="s">
        <v>192</v>
      </c>
      <c r="N146" s="869" t="s">
        <v>199</v>
      </c>
      <c r="O146" s="254"/>
      <c r="P146" s="269" t="s">
        <v>664</v>
      </c>
      <c r="Q146" s="269" t="s">
        <v>1117</v>
      </c>
    </row>
    <row r="147" spans="1:17" s="293" customFormat="1">
      <c r="A147" s="257">
        <v>18</v>
      </c>
      <c r="B147" s="257" t="s">
        <v>784</v>
      </c>
      <c r="C147" s="257" t="s">
        <v>771</v>
      </c>
      <c r="D147" s="267" t="s">
        <v>191</v>
      </c>
      <c r="E147" s="263">
        <v>267</v>
      </c>
      <c r="F147" s="263">
        <v>242</v>
      </c>
      <c r="G147" s="263">
        <v>160</v>
      </c>
      <c r="H147" s="257">
        <v>71</v>
      </c>
      <c r="I147" s="257">
        <v>131</v>
      </c>
      <c r="J147" s="260">
        <v>1.488</v>
      </c>
      <c r="K147" s="261" t="s">
        <v>849</v>
      </c>
      <c r="L147" s="511">
        <v>2972.41</v>
      </c>
      <c r="M147" s="268" t="s">
        <v>192</v>
      </c>
      <c r="N147" s="869" t="s">
        <v>199</v>
      </c>
      <c r="O147" s="254"/>
      <c r="P147" s="269" t="s">
        <v>665</v>
      </c>
      <c r="Q147" s="269" t="s">
        <v>1103</v>
      </c>
    </row>
    <row r="148" spans="1:17" s="293" customFormat="1">
      <c r="A148" s="257">
        <v>19</v>
      </c>
      <c r="B148" s="257" t="s">
        <v>793</v>
      </c>
      <c r="C148" s="257" t="s">
        <v>794</v>
      </c>
      <c r="D148" s="267" t="s">
        <v>191</v>
      </c>
      <c r="E148" s="263">
        <v>267</v>
      </c>
      <c r="F148" s="263">
        <v>247</v>
      </c>
      <c r="G148" s="263">
        <v>160</v>
      </c>
      <c r="H148" s="257">
        <v>71</v>
      </c>
      <c r="I148" s="257">
        <v>131</v>
      </c>
      <c r="J148" s="260">
        <v>1.488</v>
      </c>
      <c r="K148" s="261" t="s">
        <v>849</v>
      </c>
      <c r="L148" s="511">
        <v>2669.61</v>
      </c>
      <c r="M148" s="268" t="s">
        <v>192</v>
      </c>
      <c r="N148" s="869" t="s">
        <v>199</v>
      </c>
      <c r="O148" s="297"/>
      <c r="P148" s="269" t="s">
        <v>665</v>
      </c>
      <c r="Q148" s="269" t="s">
        <v>1103</v>
      </c>
    </row>
    <row r="149" spans="1:17" s="293" customFormat="1">
      <c r="A149" s="257">
        <v>20</v>
      </c>
      <c r="B149" s="257" t="s">
        <v>789</v>
      </c>
      <c r="C149" s="257" t="s">
        <v>776</v>
      </c>
      <c r="D149" s="267" t="s">
        <v>191</v>
      </c>
      <c r="E149" s="263">
        <v>267</v>
      </c>
      <c r="F149" s="263">
        <v>242</v>
      </c>
      <c r="G149" s="263">
        <v>160</v>
      </c>
      <c r="H149" s="257">
        <v>71</v>
      </c>
      <c r="I149" s="257">
        <v>131</v>
      </c>
      <c r="J149" s="260">
        <v>1.488</v>
      </c>
      <c r="K149" s="261" t="s">
        <v>849</v>
      </c>
      <c r="L149" s="511">
        <v>2949.34</v>
      </c>
      <c r="M149" s="268" t="s">
        <v>192</v>
      </c>
      <c r="N149" s="869" t="s">
        <v>199</v>
      </c>
      <c r="O149" s="297"/>
      <c r="P149" s="269" t="s">
        <v>665</v>
      </c>
      <c r="Q149" s="269" t="s">
        <v>1103</v>
      </c>
    </row>
    <row r="150" spans="1:17" s="293" customFormat="1">
      <c r="A150" s="257">
        <v>21</v>
      </c>
      <c r="B150" s="257" t="s">
        <v>787</v>
      </c>
      <c r="C150" s="257" t="s">
        <v>774</v>
      </c>
      <c r="D150" s="267" t="s">
        <v>191</v>
      </c>
      <c r="E150" s="263">
        <v>267</v>
      </c>
      <c r="F150" s="263">
        <v>242</v>
      </c>
      <c r="G150" s="263">
        <v>160</v>
      </c>
      <c r="H150" s="257">
        <v>71</v>
      </c>
      <c r="I150" s="257">
        <v>131</v>
      </c>
      <c r="J150" s="260">
        <v>1.488</v>
      </c>
      <c r="K150" s="261" t="s">
        <v>849</v>
      </c>
      <c r="L150" s="511">
        <v>2868.86</v>
      </c>
      <c r="M150" s="268" t="s">
        <v>192</v>
      </c>
      <c r="N150" s="869" t="s">
        <v>199</v>
      </c>
      <c r="O150" s="254"/>
      <c r="P150" s="269" t="s">
        <v>665</v>
      </c>
      <c r="Q150" s="269" t="s">
        <v>1103</v>
      </c>
    </row>
    <row r="151" spans="1:17" s="293" customFormat="1">
      <c r="A151" s="257">
        <v>22</v>
      </c>
      <c r="B151" s="257" t="s">
        <v>576</v>
      </c>
      <c r="C151" s="257" t="s">
        <v>577</v>
      </c>
      <c r="D151" s="267" t="s">
        <v>191</v>
      </c>
      <c r="E151" s="263">
        <v>262</v>
      </c>
      <c r="F151" s="263">
        <v>237</v>
      </c>
      <c r="G151" s="263">
        <v>160</v>
      </c>
      <c r="H151" s="257">
        <v>71</v>
      </c>
      <c r="I151" s="257">
        <v>131</v>
      </c>
      <c r="J151" s="260">
        <v>1.488</v>
      </c>
      <c r="K151" s="261" t="s">
        <v>849</v>
      </c>
      <c r="L151" s="511">
        <v>2286.36</v>
      </c>
      <c r="M151" s="268" t="s">
        <v>192</v>
      </c>
      <c r="N151" s="869" t="s">
        <v>199</v>
      </c>
      <c r="O151" s="254"/>
      <c r="P151" s="269" t="s">
        <v>665</v>
      </c>
      <c r="Q151" s="269" t="s">
        <v>1103</v>
      </c>
    </row>
    <row r="152" spans="1:17" s="293" customFormat="1">
      <c r="A152" s="257">
        <v>23</v>
      </c>
      <c r="B152" s="257" t="s">
        <v>578</v>
      </c>
      <c r="C152" s="257" t="s">
        <v>579</v>
      </c>
      <c r="D152" s="267" t="s">
        <v>191</v>
      </c>
      <c r="E152" s="263">
        <v>277</v>
      </c>
      <c r="F152" s="263">
        <v>250</v>
      </c>
      <c r="G152" s="263">
        <v>165</v>
      </c>
      <c r="H152" s="257">
        <v>72</v>
      </c>
      <c r="I152" s="257">
        <v>132</v>
      </c>
      <c r="J152" s="260">
        <v>1.5680000000000001</v>
      </c>
      <c r="K152" s="261" t="s">
        <v>849</v>
      </c>
      <c r="L152" s="511">
        <v>2593.11</v>
      </c>
      <c r="M152" s="268" t="s">
        <v>192</v>
      </c>
      <c r="N152" s="869" t="s">
        <v>199</v>
      </c>
      <c r="O152" s="254"/>
      <c r="P152" s="269" t="s">
        <v>665</v>
      </c>
      <c r="Q152" s="269" t="s">
        <v>1103</v>
      </c>
    </row>
    <row r="153" spans="1:17" s="293" customFormat="1">
      <c r="A153" s="257">
        <v>24</v>
      </c>
      <c r="B153" s="257" t="s">
        <v>830</v>
      </c>
      <c r="C153" s="257" t="s">
        <v>833</v>
      </c>
      <c r="D153" s="267" t="s">
        <v>191</v>
      </c>
      <c r="E153" s="263">
        <v>277</v>
      </c>
      <c r="F153" s="263">
        <v>250</v>
      </c>
      <c r="G153" s="263">
        <v>165</v>
      </c>
      <c r="H153" s="257">
        <v>72</v>
      </c>
      <c r="I153" s="257">
        <v>132</v>
      </c>
      <c r="J153" s="260">
        <v>1.5680000000000001</v>
      </c>
      <c r="K153" s="261" t="s">
        <v>849</v>
      </c>
      <c r="L153" s="511">
        <v>3000.12</v>
      </c>
      <c r="M153" s="268" t="s">
        <v>192</v>
      </c>
      <c r="N153" s="869" t="s">
        <v>199</v>
      </c>
      <c r="O153" s="254"/>
      <c r="P153" s="269" t="s">
        <v>665</v>
      </c>
      <c r="Q153" s="269" t="s">
        <v>1103</v>
      </c>
    </row>
    <row r="154" spans="1:17" s="293" customFormat="1">
      <c r="A154" s="257">
        <v>25</v>
      </c>
      <c r="B154" s="257" t="s">
        <v>292</v>
      </c>
      <c r="C154" s="257" t="s">
        <v>293</v>
      </c>
      <c r="D154" s="267" t="s">
        <v>191</v>
      </c>
      <c r="E154" s="263">
        <v>262</v>
      </c>
      <c r="F154" s="263">
        <v>237</v>
      </c>
      <c r="G154" s="263">
        <v>160</v>
      </c>
      <c r="H154" s="257">
        <v>71</v>
      </c>
      <c r="I154" s="257">
        <v>131</v>
      </c>
      <c r="J154" s="260">
        <v>1.488</v>
      </c>
      <c r="K154" s="261" t="s">
        <v>849</v>
      </c>
      <c r="L154" s="511">
        <v>2173.38</v>
      </c>
      <c r="M154" s="268" t="s">
        <v>192</v>
      </c>
      <c r="N154" s="869" t="s">
        <v>199</v>
      </c>
      <c r="O154" s="254"/>
      <c r="P154" s="269" t="s">
        <v>665</v>
      </c>
      <c r="Q154" s="269" t="s">
        <v>1103</v>
      </c>
    </row>
    <row r="155" spans="1:17" s="293" customFormat="1">
      <c r="A155" s="257">
        <v>26</v>
      </c>
      <c r="B155" s="257" t="s">
        <v>756</v>
      </c>
      <c r="C155" s="257" t="s">
        <v>735</v>
      </c>
      <c r="D155" s="267" t="s">
        <v>191</v>
      </c>
      <c r="E155" s="263">
        <v>267</v>
      </c>
      <c r="F155" s="263">
        <v>242</v>
      </c>
      <c r="G155" s="263">
        <v>160</v>
      </c>
      <c r="H155" s="257">
        <v>71</v>
      </c>
      <c r="I155" s="257">
        <v>131</v>
      </c>
      <c r="J155" s="260">
        <v>1.488</v>
      </c>
      <c r="K155" s="261" t="s">
        <v>849</v>
      </c>
      <c r="L155" s="511">
        <v>2540.94</v>
      </c>
      <c r="M155" s="268" t="s">
        <v>192</v>
      </c>
      <c r="N155" s="869" t="s">
        <v>199</v>
      </c>
      <c r="O155" s="254"/>
      <c r="P155" s="269" t="s">
        <v>665</v>
      </c>
      <c r="Q155" s="269" t="s">
        <v>1103</v>
      </c>
    </row>
    <row r="156" spans="1:17" s="293" customFormat="1">
      <c r="A156" s="257">
        <v>27</v>
      </c>
      <c r="B156" s="257" t="s">
        <v>660</v>
      </c>
      <c r="C156" s="257" t="s">
        <v>663</v>
      </c>
      <c r="D156" s="267" t="s">
        <v>191</v>
      </c>
      <c r="E156" s="263">
        <v>262</v>
      </c>
      <c r="F156" s="263">
        <v>237</v>
      </c>
      <c r="G156" s="263">
        <v>160</v>
      </c>
      <c r="H156" s="257">
        <v>71</v>
      </c>
      <c r="I156" s="257">
        <v>131</v>
      </c>
      <c r="J156" s="260">
        <v>1.488</v>
      </c>
      <c r="K156" s="261" t="s">
        <v>849</v>
      </c>
      <c r="L156" s="511">
        <v>2162.66</v>
      </c>
      <c r="M156" s="268" t="s">
        <v>192</v>
      </c>
      <c r="N156" s="869" t="s">
        <v>199</v>
      </c>
      <c r="O156" s="297"/>
      <c r="P156" s="269" t="s">
        <v>665</v>
      </c>
      <c r="Q156" s="269" t="s">
        <v>1103</v>
      </c>
    </row>
    <row r="157" spans="1:17" s="293" customFormat="1">
      <c r="A157" s="257">
        <v>28</v>
      </c>
      <c r="B157" s="257" t="s">
        <v>661</v>
      </c>
      <c r="C157" s="257" t="s">
        <v>662</v>
      </c>
      <c r="D157" s="267" t="s">
        <v>191</v>
      </c>
      <c r="E157" s="263">
        <v>262</v>
      </c>
      <c r="F157" s="263">
        <v>237</v>
      </c>
      <c r="G157" s="263">
        <v>160</v>
      </c>
      <c r="H157" s="257">
        <v>71</v>
      </c>
      <c r="I157" s="257">
        <v>131</v>
      </c>
      <c r="J157" s="260">
        <v>1.488</v>
      </c>
      <c r="K157" s="261" t="s">
        <v>849</v>
      </c>
      <c r="L157" s="511">
        <v>2162.66</v>
      </c>
      <c r="M157" s="268" t="s">
        <v>192</v>
      </c>
      <c r="N157" s="869" t="s">
        <v>199</v>
      </c>
      <c r="O157" s="297"/>
      <c r="P157" s="269" t="s">
        <v>665</v>
      </c>
      <c r="Q157" s="269" t="s">
        <v>1103</v>
      </c>
    </row>
    <row r="158" spans="1:17" s="293" customFormat="1">
      <c r="A158" s="257">
        <v>29</v>
      </c>
      <c r="B158" s="257" t="s">
        <v>302</v>
      </c>
      <c r="C158" s="257" t="s">
        <v>303</v>
      </c>
      <c r="D158" s="267" t="s">
        <v>191</v>
      </c>
      <c r="E158" s="263">
        <v>259</v>
      </c>
      <c r="F158" s="263">
        <v>239</v>
      </c>
      <c r="G158" s="263">
        <v>160</v>
      </c>
      <c r="H158" s="257">
        <v>71</v>
      </c>
      <c r="I158" s="257">
        <v>131</v>
      </c>
      <c r="J158" s="260">
        <v>1.488</v>
      </c>
      <c r="K158" s="261" t="s">
        <v>849</v>
      </c>
      <c r="L158" s="511">
        <v>0</v>
      </c>
      <c r="M158" s="268" t="s">
        <v>192</v>
      </c>
      <c r="N158" s="869" t="s">
        <v>199</v>
      </c>
      <c r="O158" s="254"/>
      <c r="P158" s="269" t="s">
        <v>665</v>
      </c>
      <c r="Q158" s="269" t="s">
        <v>1103</v>
      </c>
    </row>
    <row r="159" spans="1:17" s="293" customFormat="1">
      <c r="A159" s="257">
        <v>30</v>
      </c>
      <c r="B159" s="257" t="s">
        <v>22</v>
      </c>
      <c r="C159" s="257" t="s">
        <v>23</v>
      </c>
      <c r="D159" s="267" t="s">
        <v>191</v>
      </c>
      <c r="E159" s="263">
        <v>266</v>
      </c>
      <c r="F159" s="263">
        <v>246</v>
      </c>
      <c r="G159" s="263">
        <v>160</v>
      </c>
      <c r="H159" s="257">
        <v>71</v>
      </c>
      <c r="I159" s="257">
        <v>131</v>
      </c>
      <c r="J159" s="260">
        <v>1.488</v>
      </c>
      <c r="K159" s="261" t="s">
        <v>849</v>
      </c>
      <c r="L159" s="511">
        <v>0</v>
      </c>
      <c r="M159" s="268" t="s">
        <v>192</v>
      </c>
      <c r="N159" s="869" t="s">
        <v>199</v>
      </c>
      <c r="O159" s="254"/>
      <c r="P159" s="269" t="s">
        <v>665</v>
      </c>
      <c r="Q159" s="269" t="s">
        <v>1103</v>
      </c>
    </row>
    <row r="160" spans="1:17" s="297" customFormat="1">
      <c r="A160" s="257"/>
      <c r="B160" s="257"/>
      <c r="C160" s="257"/>
      <c r="D160" s="267"/>
      <c r="E160" s="263"/>
      <c r="F160" s="263"/>
      <c r="G160" s="263"/>
      <c r="H160" s="257"/>
      <c r="I160" s="257"/>
      <c r="J160" s="260"/>
      <c r="K160" s="261"/>
      <c r="L160" s="511"/>
      <c r="M160" s="268"/>
      <c r="N160" s="869"/>
      <c r="O160" s="254"/>
      <c r="P160" s="269"/>
      <c r="Q160" s="269"/>
    </row>
    <row r="161" spans="1:17" s="297" customFormat="1">
      <c r="A161" s="257"/>
      <c r="B161" s="257"/>
      <c r="C161" s="257"/>
      <c r="D161" s="267"/>
      <c r="E161" s="263"/>
      <c r="F161" s="263"/>
      <c r="G161" s="263"/>
      <c r="H161" s="257"/>
      <c r="I161" s="257"/>
      <c r="J161" s="260"/>
      <c r="K161" s="261"/>
      <c r="L161" s="511"/>
      <c r="M161" s="268"/>
      <c r="N161" s="869"/>
      <c r="O161" s="254"/>
      <c r="P161" s="269"/>
      <c r="Q161" s="269"/>
    </row>
    <row r="162" spans="1:17" s="293" customFormat="1">
      <c r="A162" s="257">
        <v>33</v>
      </c>
      <c r="B162" s="257" t="s">
        <v>729</v>
      </c>
      <c r="C162" s="257" t="s">
        <v>721</v>
      </c>
      <c r="D162" s="267" t="s">
        <v>191</v>
      </c>
      <c r="E162" s="263">
        <v>276</v>
      </c>
      <c r="F162" s="263">
        <v>256</v>
      </c>
      <c r="G162" s="263">
        <v>160</v>
      </c>
      <c r="H162" s="257">
        <v>71</v>
      </c>
      <c r="I162" s="257">
        <v>131</v>
      </c>
      <c r="J162" s="260">
        <v>1.488</v>
      </c>
      <c r="K162" s="261" t="s">
        <v>849</v>
      </c>
      <c r="L162" s="511">
        <v>2978.04</v>
      </c>
      <c r="M162" s="268" t="s">
        <v>192</v>
      </c>
      <c r="N162" s="869" t="s">
        <v>199</v>
      </c>
      <c r="O162" s="254"/>
      <c r="P162" s="269" t="s">
        <v>664</v>
      </c>
      <c r="Q162" s="269" t="s">
        <v>1117</v>
      </c>
    </row>
    <row r="163" spans="1:17" s="293" customFormat="1">
      <c r="A163" s="257">
        <v>34</v>
      </c>
      <c r="B163" s="257" t="s">
        <v>728</v>
      </c>
      <c r="C163" s="257" t="s">
        <v>720</v>
      </c>
      <c r="D163" s="267" t="s">
        <v>191</v>
      </c>
      <c r="E163" s="263">
        <v>276</v>
      </c>
      <c r="F163" s="263">
        <v>256</v>
      </c>
      <c r="G163" s="263">
        <v>160</v>
      </c>
      <c r="H163" s="257">
        <v>71</v>
      </c>
      <c r="I163" s="257">
        <v>131</v>
      </c>
      <c r="J163" s="260">
        <v>1.488</v>
      </c>
      <c r="K163" s="261" t="s">
        <v>849</v>
      </c>
      <c r="L163" s="511">
        <v>2978.04</v>
      </c>
      <c r="M163" s="268" t="s">
        <v>192</v>
      </c>
      <c r="N163" s="869" t="s">
        <v>199</v>
      </c>
      <c r="O163" s="254"/>
      <c r="P163" s="269" t="s">
        <v>664</v>
      </c>
      <c r="Q163" s="269" t="s">
        <v>1117</v>
      </c>
    </row>
    <row r="164" spans="1:17" s="297" customFormat="1">
      <c r="A164" s="257">
        <v>35</v>
      </c>
      <c r="B164" s="257" t="s">
        <v>825</v>
      </c>
      <c r="C164" s="257" t="s">
        <v>847</v>
      </c>
      <c r="D164" s="267" t="s">
        <v>191</v>
      </c>
      <c r="E164" s="263">
        <v>276</v>
      </c>
      <c r="F164" s="263">
        <v>258</v>
      </c>
      <c r="G164" s="263">
        <v>160</v>
      </c>
      <c r="H164" s="257">
        <v>71</v>
      </c>
      <c r="I164" s="257">
        <v>131</v>
      </c>
      <c r="J164" s="260">
        <v>1.488</v>
      </c>
      <c r="K164" s="261" t="s">
        <v>849</v>
      </c>
      <c r="L164" s="511">
        <v>2989.1</v>
      </c>
      <c r="M164" s="268" t="s">
        <v>192</v>
      </c>
      <c r="N164" s="869" t="s">
        <v>199</v>
      </c>
      <c r="P164" s="269" t="s">
        <v>664</v>
      </c>
      <c r="Q164" s="269" t="s">
        <v>1117</v>
      </c>
    </row>
    <row r="165" spans="1:17" s="293" customFormat="1">
      <c r="A165" s="257">
        <v>36</v>
      </c>
      <c r="B165" s="257" t="s">
        <v>743</v>
      </c>
      <c r="C165" s="257" t="s">
        <v>742</v>
      </c>
      <c r="D165" s="267" t="s">
        <v>191</v>
      </c>
      <c r="E165" s="263">
        <v>276</v>
      </c>
      <c r="F165" s="263">
        <v>256</v>
      </c>
      <c r="G165" s="263">
        <v>160</v>
      </c>
      <c r="H165" s="257">
        <v>71</v>
      </c>
      <c r="I165" s="257">
        <v>131</v>
      </c>
      <c r="J165" s="260">
        <v>1.488</v>
      </c>
      <c r="K165" s="261" t="s">
        <v>849</v>
      </c>
      <c r="L165" s="511">
        <v>2978.63</v>
      </c>
      <c r="M165" s="268" t="s">
        <v>192</v>
      </c>
      <c r="N165" s="869" t="s">
        <v>199</v>
      </c>
      <c r="O165" s="254"/>
      <c r="P165" s="269" t="s">
        <v>664</v>
      </c>
      <c r="Q165" s="269" t="s">
        <v>1117</v>
      </c>
    </row>
    <row r="166" spans="1:17" s="293" customFormat="1">
      <c r="A166" s="257">
        <v>37</v>
      </c>
      <c r="B166" s="257" t="s">
        <v>416</v>
      </c>
      <c r="C166" s="257" t="s">
        <v>417</v>
      </c>
      <c r="D166" s="267" t="s">
        <v>191</v>
      </c>
      <c r="E166" s="263">
        <v>266</v>
      </c>
      <c r="F166" s="263">
        <v>246</v>
      </c>
      <c r="G166" s="263">
        <v>160</v>
      </c>
      <c r="H166" s="257">
        <v>71</v>
      </c>
      <c r="I166" s="257">
        <v>131</v>
      </c>
      <c r="J166" s="260">
        <v>1.488</v>
      </c>
      <c r="K166" s="261" t="s">
        <v>849</v>
      </c>
      <c r="L166" s="511">
        <v>2658.38</v>
      </c>
      <c r="M166" s="268" t="s">
        <v>192</v>
      </c>
      <c r="N166" s="869" t="s">
        <v>199</v>
      </c>
      <c r="O166" s="254"/>
      <c r="P166" s="269" t="s">
        <v>664</v>
      </c>
      <c r="Q166" s="269" t="s">
        <v>1117</v>
      </c>
    </row>
    <row r="167" spans="1:17" s="293" customFormat="1">
      <c r="A167" s="257">
        <v>38</v>
      </c>
      <c r="B167" s="257" t="s">
        <v>418</v>
      </c>
      <c r="C167" s="257" t="s">
        <v>467</v>
      </c>
      <c r="D167" s="267" t="s">
        <v>191</v>
      </c>
      <c r="E167" s="263">
        <v>266</v>
      </c>
      <c r="F167" s="263">
        <v>246</v>
      </c>
      <c r="G167" s="263">
        <v>160</v>
      </c>
      <c r="H167" s="257">
        <v>71</v>
      </c>
      <c r="I167" s="257">
        <v>131</v>
      </c>
      <c r="J167" s="260">
        <v>1.488</v>
      </c>
      <c r="K167" s="261" t="s">
        <v>849</v>
      </c>
      <c r="L167" s="511">
        <v>2658.11</v>
      </c>
      <c r="M167" s="268" t="s">
        <v>192</v>
      </c>
      <c r="N167" s="869" t="s">
        <v>199</v>
      </c>
      <c r="O167" s="254"/>
      <c r="P167" s="269" t="s">
        <v>664</v>
      </c>
      <c r="Q167" s="269" t="s">
        <v>1117</v>
      </c>
    </row>
    <row r="168" spans="1:17" s="293" customFormat="1">
      <c r="A168" s="257">
        <v>39</v>
      </c>
      <c r="B168" s="257" t="s">
        <v>294</v>
      </c>
      <c r="C168" s="257" t="s">
        <v>295</v>
      </c>
      <c r="D168" s="267" t="s">
        <v>191</v>
      </c>
      <c r="E168" s="263">
        <v>266</v>
      </c>
      <c r="F168" s="263">
        <v>246</v>
      </c>
      <c r="G168" s="263">
        <v>160</v>
      </c>
      <c r="H168" s="257">
        <v>71</v>
      </c>
      <c r="I168" s="257">
        <v>131</v>
      </c>
      <c r="J168" s="260">
        <v>1.488</v>
      </c>
      <c r="K168" s="261" t="s">
        <v>849</v>
      </c>
      <c r="L168" s="511">
        <v>2895.95</v>
      </c>
      <c r="M168" s="268" t="s">
        <v>192</v>
      </c>
      <c r="N168" s="869" t="s">
        <v>199</v>
      </c>
      <c r="O168" s="254"/>
      <c r="P168" s="269" t="s">
        <v>664</v>
      </c>
      <c r="Q168" s="269" t="s">
        <v>1117</v>
      </c>
    </row>
    <row r="169" spans="1:17" s="293" customFormat="1">
      <c r="A169" s="257">
        <v>40</v>
      </c>
      <c r="B169" s="257" t="s">
        <v>296</v>
      </c>
      <c r="C169" s="257" t="s">
        <v>297</v>
      </c>
      <c r="D169" s="267" t="s">
        <v>191</v>
      </c>
      <c r="E169" s="263">
        <v>266</v>
      </c>
      <c r="F169" s="263">
        <v>246</v>
      </c>
      <c r="G169" s="263">
        <v>160</v>
      </c>
      <c r="H169" s="257">
        <v>71</v>
      </c>
      <c r="I169" s="257">
        <v>131</v>
      </c>
      <c r="J169" s="260">
        <v>1.488</v>
      </c>
      <c r="K169" s="261" t="s">
        <v>849</v>
      </c>
      <c r="L169" s="511">
        <v>2895.95</v>
      </c>
      <c r="M169" s="268" t="s">
        <v>192</v>
      </c>
      <c r="N169" s="869" t="s">
        <v>199</v>
      </c>
      <c r="O169" s="254"/>
      <c r="P169" s="269" t="s">
        <v>664</v>
      </c>
      <c r="Q169" s="269" t="s">
        <v>1117</v>
      </c>
    </row>
    <row r="170" spans="1:17" s="293" customFormat="1">
      <c r="A170" s="257">
        <v>41</v>
      </c>
      <c r="B170" s="257" t="s">
        <v>298</v>
      </c>
      <c r="C170" s="257" t="s">
        <v>299</v>
      </c>
      <c r="D170" s="267" t="s">
        <v>191</v>
      </c>
      <c r="E170" s="263">
        <v>266</v>
      </c>
      <c r="F170" s="263">
        <v>246</v>
      </c>
      <c r="G170" s="263">
        <v>160</v>
      </c>
      <c r="H170" s="257">
        <v>71</v>
      </c>
      <c r="I170" s="257">
        <v>131</v>
      </c>
      <c r="J170" s="260">
        <v>1.488</v>
      </c>
      <c r="K170" s="261" t="s">
        <v>849</v>
      </c>
      <c r="L170" s="511">
        <v>2846.44</v>
      </c>
      <c r="M170" s="268" t="s">
        <v>192</v>
      </c>
      <c r="N170" s="869" t="s">
        <v>199</v>
      </c>
      <c r="O170" s="254"/>
      <c r="P170" s="269" t="s">
        <v>664</v>
      </c>
      <c r="Q170" s="269" t="s">
        <v>1117</v>
      </c>
    </row>
    <row r="171" spans="1:17" s="293" customFormat="1">
      <c r="A171" s="257">
        <v>42</v>
      </c>
      <c r="B171" s="257" t="s">
        <v>300</v>
      </c>
      <c r="C171" s="257" t="s">
        <v>301</v>
      </c>
      <c r="D171" s="267" t="s">
        <v>191</v>
      </c>
      <c r="E171" s="263">
        <v>266</v>
      </c>
      <c r="F171" s="263">
        <v>246</v>
      </c>
      <c r="G171" s="263">
        <v>160</v>
      </c>
      <c r="H171" s="257">
        <v>71</v>
      </c>
      <c r="I171" s="257">
        <v>131</v>
      </c>
      <c r="J171" s="260">
        <v>1.488</v>
      </c>
      <c r="K171" s="261" t="s">
        <v>849</v>
      </c>
      <c r="L171" s="511">
        <v>2846.56</v>
      </c>
      <c r="M171" s="268" t="s">
        <v>192</v>
      </c>
      <c r="N171" s="869" t="s">
        <v>199</v>
      </c>
      <c r="O171" s="254"/>
      <c r="P171" s="269" t="s">
        <v>664</v>
      </c>
      <c r="Q171" s="269" t="s">
        <v>1117</v>
      </c>
    </row>
    <row r="172" spans="1:17" s="293" customFormat="1">
      <c r="A172" s="257">
        <v>43</v>
      </c>
      <c r="B172" s="257" t="s">
        <v>242</v>
      </c>
      <c r="C172" s="257" t="s">
        <v>243</v>
      </c>
      <c r="D172" s="267" t="s">
        <v>191</v>
      </c>
      <c r="E172" s="263">
        <v>266</v>
      </c>
      <c r="F172" s="263">
        <v>246</v>
      </c>
      <c r="G172" s="263">
        <v>160</v>
      </c>
      <c r="H172" s="257">
        <v>71</v>
      </c>
      <c r="I172" s="257">
        <v>131</v>
      </c>
      <c r="J172" s="260">
        <v>1.488</v>
      </c>
      <c r="K172" s="261" t="s">
        <v>849</v>
      </c>
      <c r="L172" s="511">
        <v>3015.47</v>
      </c>
      <c r="M172" s="268" t="s">
        <v>192</v>
      </c>
      <c r="N172" s="869" t="s">
        <v>199</v>
      </c>
      <c r="O172" s="254"/>
      <c r="P172" s="269" t="s">
        <v>664</v>
      </c>
      <c r="Q172" s="269" t="s">
        <v>1117</v>
      </c>
    </row>
    <row r="173" spans="1:17" s="293" customFormat="1">
      <c r="A173" s="257">
        <v>44</v>
      </c>
      <c r="B173" s="257" t="s">
        <v>244</v>
      </c>
      <c r="C173" s="257" t="s">
        <v>245</v>
      </c>
      <c r="D173" s="267" t="s">
        <v>191</v>
      </c>
      <c r="E173" s="263">
        <v>266</v>
      </c>
      <c r="F173" s="263">
        <v>246</v>
      </c>
      <c r="G173" s="263">
        <v>160</v>
      </c>
      <c r="H173" s="257">
        <v>71</v>
      </c>
      <c r="I173" s="257">
        <v>131</v>
      </c>
      <c r="J173" s="260">
        <v>1.488</v>
      </c>
      <c r="K173" s="261" t="s">
        <v>849</v>
      </c>
      <c r="L173" s="511">
        <v>3015.47</v>
      </c>
      <c r="M173" s="268" t="s">
        <v>192</v>
      </c>
      <c r="N173" s="869" t="s">
        <v>199</v>
      </c>
      <c r="O173" s="254"/>
      <c r="P173" s="269"/>
      <c r="Q173" s="269"/>
    </row>
    <row r="174" spans="1:17" s="293" customFormat="1">
      <c r="A174" s="257">
        <v>45</v>
      </c>
      <c r="B174" s="257" t="s">
        <v>861</v>
      </c>
      <c r="C174" s="257" t="s">
        <v>863</v>
      </c>
      <c r="D174" s="267" t="s">
        <v>191</v>
      </c>
      <c r="E174" s="263">
        <v>276</v>
      </c>
      <c r="F174" s="263">
        <v>256</v>
      </c>
      <c r="G174" s="263">
        <v>160</v>
      </c>
      <c r="H174" s="257">
        <v>71</v>
      </c>
      <c r="I174" s="257">
        <v>131</v>
      </c>
      <c r="J174" s="260">
        <v>1.488</v>
      </c>
      <c r="K174" s="261" t="s">
        <v>849</v>
      </c>
      <c r="L174" s="511">
        <v>3249.51</v>
      </c>
      <c r="M174" s="268" t="s">
        <v>192</v>
      </c>
      <c r="N174" s="869" t="s">
        <v>199</v>
      </c>
      <c r="O174" s="254"/>
      <c r="P174" s="269" t="s">
        <v>664</v>
      </c>
      <c r="Q174" s="269" t="s">
        <v>1117</v>
      </c>
    </row>
    <row r="175" spans="1:17" s="293" customFormat="1">
      <c r="A175" s="257">
        <v>46</v>
      </c>
      <c r="B175" s="257" t="s">
        <v>864</v>
      </c>
      <c r="C175" s="257" t="s">
        <v>865</v>
      </c>
      <c r="D175" s="267" t="s">
        <v>191</v>
      </c>
      <c r="E175" s="263">
        <v>276</v>
      </c>
      <c r="F175" s="263">
        <v>256</v>
      </c>
      <c r="G175" s="263">
        <v>160</v>
      </c>
      <c r="H175" s="257">
        <v>71</v>
      </c>
      <c r="I175" s="257">
        <v>131</v>
      </c>
      <c r="J175" s="260">
        <v>1.488</v>
      </c>
      <c r="K175" s="261" t="s">
        <v>849</v>
      </c>
      <c r="L175" s="511">
        <v>3019.49</v>
      </c>
      <c r="M175" s="268" t="s">
        <v>192</v>
      </c>
      <c r="N175" s="869" t="s">
        <v>199</v>
      </c>
      <c r="O175" s="254"/>
      <c r="P175" s="269" t="s">
        <v>664</v>
      </c>
      <c r="Q175" s="269" t="s">
        <v>1117</v>
      </c>
    </row>
    <row r="176" spans="1:17" s="293" customFormat="1">
      <c r="A176" s="257">
        <v>47</v>
      </c>
      <c r="B176" s="257" t="s">
        <v>870</v>
      </c>
      <c r="C176" s="257" t="s">
        <v>871</v>
      </c>
      <c r="D176" s="267" t="s">
        <v>191</v>
      </c>
      <c r="E176" s="263">
        <v>276</v>
      </c>
      <c r="F176" s="263">
        <v>256</v>
      </c>
      <c r="G176" s="263">
        <v>160</v>
      </c>
      <c r="H176" s="257">
        <v>71</v>
      </c>
      <c r="I176" s="257">
        <v>131</v>
      </c>
      <c r="J176" s="260">
        <v>1.488</v>
      </c>
      <c r="K176" s="261" t="s">
        <v>849</v>
      </c>
      <c r="L176" s="511">
        <v>3248.92</v>
      </c>
      <c r="M176" s="268" t="s">
        <v>192</v>
      </c>
      <c r="N176" s="869" t="s">
        <v>199</v>
      </c>
      <c r="O176" s="254"/>
      <c r="P176" s="269" t="s">
        <v>664</v>
      </c>
      <c r="Q176" s="269" t="s">
        <v>1117</v>
      </c>
    </row>
    <row r="177" spans="1:17" s="945" customFormat="1">
      <c r="A177" s="935">
        <v>31</v>
      </c>
      <c r="B177" s="935" t="s">
        <v>240</v>
      </c>
      <c r="C177" s="935" t="s">
        <v>1101</v>
      </c>
      <c r="D177" s="936" t="s">
        <v>191</v>
      </c>
      <c r="E177" s="937">
        <v>250</v>
      </c>
      <c r="F177" s="937">
        <v>237</v>
      </c>
      <c r="G177" s="937">
        <v>160</v>
      </c>
      <c r="H177" s="935">
        <v>71</v>
      </c>
      <c r="I177" s="935">
        <v>131</v>
      </c>
      <c r="J177" s="938">
        <v>1.343</v>
      </c>
      <c r="K177" s="939" t="s">
        <v>849</v>
      </c>
      <c r="L177" s="940">
        <v>2589.08</v>
      </c>
      <c r="M177" s="941" t="s">
        <v>192</v>
      </c>
      <c r="N177" s="942" t="s">
        <v>199</v>
      </c>
      <c r="O177" s="943"/>
      <c r="P177" s="944" t="s">
        <v>665</v>
      </c>
      <c r="Q177" s="944" t="s">
        <v>1103</v>
      </c>
    </row>
    <row r="178" spans="1:17" s="945" customFormat="1">
      <c r="A178" s="935">
        <v>32</v>
      </c>
      <c r="B178" s="935" t="s">
        <v>241</v>
      </c>
      <c r="C178" s="935" t="s">
        <v>1102</v>
      </c>
      <c r="D178" s="936" t="s">
        <v>191</v>
      </c>
      <c r="E178" s="937">
        <v>250</v>
      </c>
      <c r="F178" s="937">
        <v>237</v>
      </c>
      <c r="G178" s="937">
        <v>160</v>
      </c>
      <c r="H178" s="935">
        <v>71</v>
      </c>
      <c r="I178" s="935">
        <v>131</v>
      </c>
      <c r="J178" s="938">
        <v>1.343</v>
      </c>
      <c r="K178" s="939" t="s">
        <v>849</v>
      </c>
      <c r="L178" s="940">
        <v>2589.08</v>
      </c>
      <c r="M178" s="941" t="s">
        <v>192</v>
      </c>
      <c r="N178" s="942" t="s">
        <v>199</v>
      </c>
      <c r="O178" s="943"/>
      <c r="P178" s="944" t="s">
        <v>665</v>
      </c>
      <c r="Q178" s="944" t="s">
        <v>1103</v>
      </c>
    </row>
    <row r="179" spans="1:17" s="293" customFormat="1">
      <c r="A179" s="257"/>
      <c r="B179" s="257"/>
      <c r="C179" s="257"/>
      <c r="D179" s="267" t="s">
        <v>191</v>
      </c>
      <c r="E179" s="263"/>
      <c r="F179" s="263"/>
      <c r="G179" s="263"/>
      <c r="H179" s="257"/>
      <c r="I179" s="257"/>
      <c r="J179" s="260"/>
      <c r="K179" s="261" t="s">
        <v>849</v>
      </c>
      <c r="L179" s="511"/>
      <c r="M179" s="268" t="s">
        <v>192</v>
      </c>
      <c r="N179" s="869" t="s">
        <v>199</v>
      </c>
      <c r="O179" s="254"/>
      <c r="P179" s="269"/>
      <c r="Q179" s="269"/>
    </row>
    <row r="180" spans="1:17" s="293" customFormat="1">
      <c r="A180" s="257"/>
      <c r="B180" s="257"/>
      <c r="C180" s="257"/>
      <c r="D180" s="267" t="s">
        <v>191</v>
      </c>
      <c r="E180" s="263"/>
      <c r="F180" s="263"/>
      <c r="G180" s="263"/>
      <c r="H180" s="257"/>
      <c r="I180" s="257"/>
      <c r="J180" s="260"/>
      <c r="K180" s="261" t="s">
        <v>849</v>
      </c>
      <c r="L180" s="511"/>
      <c r="M180" s="268" t="s">
        <v>192</v>
      </c>
      <c r="N180" s="869" t="s">
        <v>199</v>
      </c>
      <c r="O180" s="254"/>
      <c r="P180" s="269"/>
      <c r="Q180" s="269"/>
    </row>
    <row r="181" spans="1:17" s="293" customFormat="1">
      <c r="A181" s="257"/>
      <c r="B181" s="257"/>
      <c r="C181" s="257"/>
      <c r="D181" s="267" t="s">
        <v>191</v>
      </c>
      <c r="E181" s="263"/>
      <c r="F181" s="263"/>
      <c r="G181" s="263"/>
      <c r="H181" s="257"/>
      <c r="I181" s="257"/>
      <c r="J181" s="260"/>
      <c r="K181" s="261" t="s">
        <v>849</v>
      </c>
      <c r="L181" s="511"/>
      <c r="M181" s="268" t="s">
        <v>192</v>
      </c>
      <c r="N181" s="869" t="s">
        <v>199</v>
      </c>
      <c r="O181" s="254"/>
      <c r="P181" s="269"/>
      <c r="Q181" s="269"/>
    </row>
    <row r="182" spans="1:17" s="293" customFormat="1">
      <c r="A182" s="257"/>
      <c r="B182" s="257"/>
      <c r="C182" s="257"/>
      <c r="D182" s="267" t="s">
        <v>191</v>
      </c>
      <c r="E182" s="263"/>
      <c r="F182" s="263"/>
      <c r="G182" s="263"/>
      <c r="H182" s="257"/>
      <c r="I182" s="257"/>
      <c r="J182" s="260"/>
      <c r="K182" s="261" t="s">
        <v>849</v>
      </c>
      <c r="L182" s="511"/>
      <c r="M182" s="268" t="s">
        <v>192</v>
      </c>
      <c r="N182" s="869" t="s">
        <v>199</v>
      </c>
      <c r="O182" s="254"/>
      <c r="P182" s="269"/>
      <c r="Q182" s="269"/>
    </row>
    <row r="183" spans="1:17" s="293" customFormat="1">
      <c r="A183" s="257"/>
      <c r="B183" s="257"/>
      <c r="C183" s="257"/>
      <c r="D183" s="267" t="s">
        <v>191</v>
      </c>
      <c r="E183" s="263"/>
      <c r="F183" s="263"/>
      <c r="G183" s="263"/>
      <c r="H183" s="257"/>
      <c r="I183" s="257"/>
      <c r="J183" s="260"/>
      <c r="K183" s="261" t="s">
        <v>849</v>
      </c>
      <c r="L183" s="511"/>
      <c r="M183" s="268" t="s">
        <v>192</v>
      </c>
      <c r="N183" s="869" t="s">
        <v>199</v>
      </c>
      <c r="O183" s="254"/>
      <c r="P183" s="269"/>
      <c r="Q183" s="269"/>
    </row>
    <row r="184" spans="1:17" s="293" customFormat="1">
      <c r="A184" s="257"/>
      <c r="B184" s="257"/>
      <c r="C184" s="257"/>
      <c r="D184" s="267" t="s">
        <v>191</v>
      </c>
      <c r="E184" s="263"/>
      <c r="F184" s="263"/>
      <c r="G184" s="263"/>
      <c r="H184" s="257"/>
      <c r="I184" s="257"/>
      <c r="J184" s="260"/>
      <c r="K184" s="261" t="s">
        <v>849</v>
      </c>
      <c r="L184" s="511"/>
      <c r="M184" s="268" t="s">
        <v>192</v>
      </c>
      <c r="N184" s="869" t="s">
        <v>199</v>
      </c>
      <c r="O184" s="254"/>
      <c r="P184" s="269"/>
      <c r="Q184" s="269"/>
    </row>
    <row r="185" spans="1:17" s="293" customFormat="1">
      <c r="A185" s="257"/>
      <c r="B185" s="257"/>
      <c r="C185" s="257"/>
      <c r="D185" s="267" t="s">
        <v>191</v>
      </c>
      <c r="E185" s="263"/>
      <c r="F185" s="263"/>
      <c r="G185" s="263"/>
      <c r="H185" s="257"/>
      <c r="I185" s="257"/>
      <c r="J185" s="260"/>
      <c r="K185" s="261" t="s">
        <v>849</v>
      </c>
      <c r="L185" s="511"/>
      <c r="M185" s="268" t="s">
        <v>192</v>
      </c>
      <c r="N185" s="869" t="s">
        <v>199</v>
      </c>
      <c r="O185" s="254"/>
      <c r="P185" s="269"/>
      <c r="Q185" s="269"/>
    </row>
    <row r="186" spans="1:17" s="293" customFormat="1">
      <c r="A186" s="257"/>
      <c r="B186" s="257"/>
      <c r="C186" s="257"/>
      <c r="D186" s="267" t="s">
        <v>191</v>
      </c>
      <c r="E186" s="263"/>
      <c r="F186" s="263"/>
      <c r="G186" s="263"/>
      <c r="H186" s="257"/>
      <c r="I186" s="257"/>
      <c r="J186" s="260"/>
      <c r="K186" s="261" t="s">
        <v>849</v>
      </c>
      <c r="L186" s="511"/>
      <c r="M186" s="268" t="s">
        <v>192</v>
      </c>
      <c r="N186" s="869" t="s">
        <v>199</v>
      </c>
      <c r="O186" s="254"/>
      <c r="P186" s="269"/>
      <c r="Q186" s="269"/>
    </row>
    <row r="187" spans="1:17" s="293" customFormat="1">
      <c r="A187" s="257"/>
      <c r="B187" s="257"/>
      <c r="C187" s="257"/>
      <c r="D187" s="267" t="s">
        <v>191</v>
      </c>
      <c r="E187" s="263"/>
      <c r="F187" s="263"/>
      <c r="G187" s="263"/>
      <c r="H187" s="257"/>
      <c r="I187" s="257"/>
      <c r="J187" s="260"/>
      <c r="K187" s="261" t="s">
        <v>849</v>
      </c>
      <c r="L187" s="511"/>
      <c r="M187" s="268" t="s">
        <v>192</v>
      </c>
      <c r="N187" s="869" t="s">
        <v>199</v>
      </c>
      <c r="O187" s="254"/>
      <c r="P187" s="269"/>
      <c r="Q187" s="269"/>
    </row>
    <row r="188" spans="1:17" s="293" customFormat="1">
      <c r="A188" s="257"/>
      <c r="B188" s="257"/>
      <c r="C188" s="257"/>
      <c r="D188" s="267" t="s">
        <v>191</v>
      </c>
      <c r="E188" s="263"/>
      <c r="F188" s="263"/>
      <c r="G188" s="263"/>
      <c r="H188" s="257"/>
      <c r="I188" s="257"/>
      <c r="J188" s="260"/>
      <c r="K188" s="261" t="s">
        <v>849</v>
      </c>
      <c r="L188" s="511"/>
      <c r="M188" s="268" t="s">
        <v>192</v>
      </c>
      <c r="N188" s="869" t="s">
        <v>199</v>
      </c>
      <c r="O188" s="254"/>
      <c r="P188" s="269"/>
      <c r="Q188" s="269"/>
    </row>
    <row r="189" spans="1:17" s="293" customFormat="1">
      <c r="A189" s="257"/>
      <c r="B189" s="257"/>
      <c r="C189" s="257"/>
      <c r="D189" s="267" t="s">
        <v>191</v>
      </c>
      <c r="E189" s="263"/>
      <c r="F189" s="263"/>
      <c r="G189" s="263"/>
      <c r="H189" s="257"/>
      <c r="I189" s="257"/>
      <c r="J189" s="260"/>
      <c r="K189" s="261" t="s">
        <v>849</v>
      </c>
      <c r="L189" s="511"/>
      <c r="M189" s="268" t="s">
        <v>192</v>
      </c>
      <c r="N189" s="869" t="s">
        <v>199</v>
      </c>
      <c r="O189" s="254"/>
      <c r="P189" s="269"/>
      <c r="Q189" s="269"/>
    </row>
    <row r="190" spans="1:17" s="293" customFormat="1">
      <c r="A190" s="257">
        <v>1</v>
      </c>
      <c r="B190" s="257" t="s">
        <v>339</v>
      </c>
      <c r="C190" s="257" t="s">
        <v>340</v>
      </c>
      <c r="D190" s="267" t="s">
        <v>191</v>
      </c>
      <c r="E190" s="263">
        <v>260</v>
      </c>
      <c r="F190" s="263">
        <v>235</v>
      </c>
      <c r="G190" s="263">
        <v>162</v>
      </c>
      <c r="H190" s="257">
        <v>70</v>
      </c>
      <c r="I190" s="257">
        <v>124</v>
      </c>
      <c r="J190" s="260">
        <v>1.407</v>
      </c>
      <c r="K190" s="261" t="s">
        <v>849</v>
      </c>
      <c r="L190" s="511">
        <v>0</v>
      </c>
      <c r="M190" s="268" t="s">
        <v>192</v>
      </c>
      <c r="N190" s="869" t="s">
        <v>199</v>
      </c>
      <c r="O190" s="254"/>
      <c r="P190" s="269" t="s">
        <v>664</v>
      </c>
      <c r="Q190" s="269" t="s">
        <v>1117</v>
      </c>
    </row>
    <row r="191" spans="1:17" s="293" customFormat="1">
      <c r="A191" s="257">
        <v>2</v>
      </c>
      <c r="B191" s="257" t="s">
        <v>341</v>
      </c>
      <c r="C191" s="257" t="s">
        <v>342</v>
      </c>
      <c r="D191" s="267" t="s">
        <v>191</v>
      </c>
      <c r="E191" s="263">
        <v>260</v>
      </c>
      <c r="F191" s="263">
        <v>235</v>
      </c>
      <c r="G191" s="263">
        <v>162</v>
      </c>
      <c r="H191" s="257">
        <v>70</v>
      </c>
      <c r="I191" s="257">
        <v>124</v>
      </c>
      <c r="J191" s="260">
        <v>1.407</v>
      </c>
      <c r="K191" s="261" t="s">
        <v>849</v>
      </c>
      <c r="L191" s="511">
        <v>0</v>
      </c>
      <c r="M191" s="268" t="s">
        <v>192</v>
      </c>
      <c r="N191" s="869" t="s">
        <v>199</v>
      </c>
      <c r="O191" s="254"/>
      <c r="P191" s="269" t="s">
        <v>664</v>
      </c>
      <c r="Q191" s="269" t="s">
        <v>1117</v>
      </c>
    </row>
    <row r="192" spans="1:17" s="293" customFormat="1">
      <c r="A192" s="257">
        <v>3</v>
      </c>
      <c r="B192" s="257" t="s">
        <v>343</v>
      </c>
      <c r="C192" s="257" t="s">
        <v>344</v>
      </c>
      <c r="D192" s="267" t="s">
        <v>191</v>
      </c>
      <c r="E192" s="263">
        <v>260</v>
      </c>
      <c r="F192" s="263">
        <v>235</v>
      </c>
      <c r="G192" s="263">
        <v>162</v>
      </c>
      <c r="H192" s="257">
        <v>70</v>
      </c>
      <c r="I192" s="257">
        <v>124</v>
      </c>
      <c r="J192" s="260">
        <v>1.407</v>
      </c>
      <c r="K192" s="261" t="s">
        <v>849</v>
      </c>
      <c r="L192" s="511">
        <v>0</v>
      </c>
      <c r="M192" s="268" t="s">
        <v>192</v>
      </c>
      <c r="N192" s="869" t="s">
        <v>199</v>
      </c>
      <c r="O192" s="254"/>
      <c r="P192" s="269" t="s">
        <v>664</v>
      </c>
      <c r="Q192" s="269" t="s">
        <v>1117</v>
      </c>
    </row>
    <row r="193" spans="1:17" s="293" customFormat="1">
      <c r="A193" s="257">
        <v>4</v>
      </c>
      <c r="B193" s="257" t="s">
        <v>279</v>
      </c>
      <c r="C193" s="257" t="s">
        <v>280</v>
      </c>
      <c r="D193" s="267" t="s">
        <v>191</v>
      </c>
      <c r="E193" s="263">
        <v>238</v>
      </c>
      <c r="F193" s="263">
        <v>216</v>
      </c>
      <c r="G193" s="263">
        <v>163</v>
      </c>
      <c r="H193" s="257">
        <v>65</v>
      </c>
      <c r="I193" s="257">
        <v>124</v>
      </c>
      <c r="J193" s="260">
        <v>1.3140000000000001</v>
      </c>
      <c r="K193" s="261" t="s">
        <v>849</v>
      </c>
      <c r="L193" s="511">
        <v>2268.35</v>
      </c>
      <c r="M193" s="268" t="s">
        <v>192</v>
      </c>
      <c r="N193" s="869" t="s">
        <v>199</v>
      </c>
      <c r="O193" s="254"/>
      <c r="P193" s="269" t="s">
        <v>665</v>
      </c>
      <c r="Q193" s="269" t="s">
        <v>1103</v>
      </c>
    </row>
    <row r="194" spans="1:17" s="293" customFormat="1">
      <c r="A194" s="257">
        <v>5</v>
      </c>
      <c r="B194" s="257" t="s">
        <v>281</v>
      </c>
      <c r="C194" s="257" t="s">
        <v>282</v>
      </c>
      <c r="D194" s="267" t="s">
        <v>191</v>
      </c>
      <c r="E194" s="263">
        <v>238</v>
      </c>
      <c r="F194" s="263">
        <v>216</v>
      </c>
      <c r="G194" s="263">
        <v>163</v>
      </c>
      <c r="H194" s="257">
        <v>65</v>
      </c>
      <c r="I194" s="257">
        <v>124</v>
      </c>
      <c r="J194" s="260">
        <v>1.3140000000000001</v>
      </c>
      <c r="K194" s="261" t="s">
        <v>849</v>
      </c>
      <c r="L194" s="511">
        <v>2312.42</v>
      </c>
      <c r="M194" s="268" t="s">
        <v>192</v>
      </c>
      <c r="N194" s="869" t="s">
        <v>199</v>
      </c>
      <c r="O194" s="297"/>
      <c r="P194" s="269" t="s">
        <v>665</v>
      </c>
      <c r="Q194" s="269" t="s">
        <v>1103</v>
      </c>
    </row>
    <row r="195" spans="1:17" s="293" customFormat="1">
      <c r="A195" s="257">
        <v>6</v>
      </c>
      <c r="B195" s="257" t="s">
        <v>747</v>
      </c>
      <c r="C195" s="257" t="s">
        <v>751</v>
      </c>
      <c r="D195" s="267" t="s">
        <v>191</v>
      </c>
      <c r="E195" s="263">
        <v>238</v>
      </c>
      <c r="F195" s="263">
        <v>216</v>
      </c>
      <c r="G195" s="263">
        <v>163</v>
      </c>
      <c r="H195" s="257">
        <v>65</v>
      </c>
      <c r="I195" s="257">
        <v>124</v>
      </c>
      <c r="J195" s="260">
        <v>1.3140000000000001</v>
      </c>
      <c r="K195" s="261" t="s">
        <v>849</v>
      </c>
      <c r="L195" s="511">
        <v>2209.64</v>
      </c>
      <c r="M195" s="268" t="s">
        <v>192</v>
      </c>
      <c r="N195" s="869" t="s">
        <v>199</v>
      </c>
      <c r="O195" s="297"/>
      <c r="P195" s="269" t="s">
        <v>665</v>
      </c>
      <c r="Q195" s="269" t="s">
        <v>1103</v>
      </c>
    </row>
    <row r="196" spans="1:17" s="293" customFormat="1">
      <c r="A196" s="257">
        <v>7</v>
      </c>
      <c r="B196" s="257" t="s">
        <v>748</v>
      </c>
      <c r="C196" s="257" t="s">
        <v>752</v>
      </c>
      <c r="D196" s="267" t="s">
        <v>191</v>
      </c>
      <c r="E196" s="263">
        <v>238</v>
      </c>
      <c r="F196" s="263">
        <v>216</v>
      </c>
      <c r="G196" s="263">
        <v>163</v>
      </c>
      <c r="H196" s="257">
        <v>65</v>
      </c>
      <c r="I196" s="257">
        <v>124</v>
      </c>
      <c r="J196" s="260">
        <v>1.3140000000000001</v>
      </c>
      <c r="K196" s="261" t="s">
        <v>849</v>
      </c>
      <c r="L196" s="511">
        <v>2209.64</v>
      </c>
      <c r="M196" s="268" t="s">
        <v>192</v>
      </c>
      <c r="N196" s="869" t="s">
        <v>199</v>
      </c>
      <c r="O196" s="297"/>
      <c r="P196" s="269" t="s">
        <v>665</v>
      </c>
      <c r="Q196" s="269" t="s">
        <v>1103</v>
      </c>
    </row>
    <row r="197" spans="1:17" s="293" customFormat="1">
      <c r="A197" s="257">
        <v>8</v>
      </c>
      <c r="B197" s="257" t="s">
        <v>283</v>
      </c>
      <c r="C197" s="257" t="s">
        <v>284</v>
      </c>
      <c r="D197" s="267" t="s">
        <v>191</v>
      </c>
      <c r="E197" s="263">
        <v>238</v>
      </c>
      <c r="F197" s="263">
        <v>216</v>
      </c>
      <c r="G197" s="263">
        <v>163</v>
      </c>
      <c r="H197" s="257">
        <v>65</v>
      </c>
      <c r="I197" s="257">
        <v>124</v>
      </c>
      <c r="J197" s="260">
        <v>1.3140000000000001</v>
      </c>
      <c r="K197" s="261" t="s">
        <v>849</v>
      </c>
      <c r="L197" s="511">
        <v>2401.4899999999998</v>
      </c>
      <c r="M197" s="268" t="s">
        <v>192</v>
      </c>
      <c r="N197" s="869" t="s">
        <v>199</v>
      </c>
      <c r="O197" s="297"/>
      <c r="P197" s="269" t="s">
        <v>665</v>
      </c>
      <c r="Q197" s="269" t="s">
        <v>1103</v>
      </c>
    </row>
    <row r="198" spans="1:17" s="293" customFormat="1">
      <c r="A198" s="257">
        <v>9</v>
      </c>
      <c r="B198" s="257" t="s">
        <v>271</v>
      </c>
      <c r="C198" s="257" t="s">
        <v>272</v>
      </c>
      <c r="D198" s="267" t="s">
        <v>191</v>
      </c>
      <c r="E198" s="263">
        <v>254</v>
      </c>
      <c r="F198" s="263">
        <v>229</v>
      </c>
      <c r="G198" s="263">
        <v>163</v>
      </c>
      <c r="H198" s="257">
        <v>70</v>
      </c>
      <c r="I198" s="257">
        <v>130</v>
      </c>
      <c r="J198" s="260">
        <v>1.484</v>
      </c>
      <c r="K198" s="261" t="s">
        <v>849</v>
      </c>
      <c r="L198" s="511">
        <v>2511.65</v>
      </c>
      <c r="M198" s="268" t="s">
        <v>192</v>
      </c>
      <c r="N198" s="869" t="s">
        <v>199</v>
      </c>
      <c r="O198" s="254"/>
      <c r="P198" s="269" t="s">
        <v>665</v>
      </c>
      <c r="Q198" s="269" t="s">
        <v>1103</v>
      </c>
    </row>
    <row r="199" spans="1:17" s="293" customFormat="1">
      <c r="A199" s="257">
        <v>10</v>
      </c>
      <c r="B199" s="257" t="s">
        <v>273</v>
      </c>
      <c r="C199" s="257" t="s">
        <v>274</v>
      </c>
      <c r="D199" s="267" t="s">
        <v>191</v>
      </c>
      <c r="E199" s="263">
        <v>254</v>
      </c>
      <c r="F199" s="263">
        <v>229</v>
      </c>
      <c r="G199" s="263">
        <v>163</v>
      </c>
      <c r="H199" s="257">
        <v>70</v>
      </c>
      <c r="I199" s="257">
        <v>130</v>
      </c>
      <c r="J199" s="260">
        <v>1.484</v>
      </c>
      <c r="K199" s="261" t="s">
        <v>849</v>
      </c>
      <c r="L199" s="511">
        <v>2555.37</v>
      </c>
      <c r="M199" s="268" t="s">
        <v>192</v>
      </c>
      <c r="N199" s="869" t="s">
        <v>199</v>
      </c>
      <c r="O199" s="254"/>
      <c r="P199" s="269" t="s">
        <v>665</v>
      </c>
      <c r="Q199" s="269" t="s">
        <v>1103</v>
      </c>
    </row>
    <row r="200" spans="1:17" s="297" customFormat="1">
      <c r="A200" s="257">
        <v>11</v>
      </c>
      <c r="B200" s="257" t="s">
        <v>749</v>
      </c>
      <c r="C200" s="257" t="s">
        <v>753</v>
      </c>
      <c r="D200" s="267" t="s">
        <v>191</v>
      </c>
      <c r="E200" s="263">
        <v>254</v>
      </c>
      <c r="F200" s="263">
        <v>229</v>
      </c>
      <c r="G200" s="263">
        <v>163</v>
      </c>
      <c r="H200" s="257">
        <v>70</v>
      </c>
      <c r="I200" s="257">
        <v>130</v>
      </c>
      <c r="J200" s="260">
        <v>1.484</v>
      </c>
      <c r="K200" s="261" t="s">
        <v>849</v>
      </c>
      <c r="L200" s="511">
        <v>2438.41</v>
      </c>
      <c r="M200" s="268" t="s">
        <v>192</v>
      </c>
      <c r="N200" s="869" t="s">
        <v>199</v>
      </c>
      <c r="O200" s="254"/>
      <c r="P200" s="269" t="s">
        <v>665</v>
      </c>
      <c r="Q200" s="269" t="s">
        <v>1103</v>
      </c>
    </row>
    <row r="201" spans="1:17" s="297" customFormat="1">
      <c r="A201" s="257">
        <v>12</v>
      </c>
      <c r="B201" s="257" t="s">
        <v>750</v>
      </c>
      <c r="C201" s="257" t="s">
        <v>754</v>
      </c>
      <c r="D201" s="267" t="s">
        <v>191</v>
      </c>
      <c r="E201" s="263">
        <v>254</v>
      </c>
      <c r="F201" s="263">
        <v>229</v>
      </c>
      <c r="G201" s="263">
        <v>163</v>
      </c>
      <c r="H201" s="257">
        <v>70</v>
      </c>
      <c r="I201" s="257">
        <v>130</v>
      </c>
      <c r="J201" s="260">
        <v>1.484</v>
      </c>
      <c r="K201" s="261" t="s">
        <v>849</v>
      </c>
      <c r="L201" s="511">
        <v>2438.41</v>
      </c>
      <c r="M201" s="268" t="s">
        <v>192</v>
      </c>
      <c r="N201" s="869" t="s">
        <v>199</v>
      </c>
      <c r="O201" s="254"/>
      <c r="P201" s="269" t="s">
        <v>665</v>
      </c>
      <c r="Q201" s="269" t="s">
        <v>1103</v>
      </c>
    </row>
    <row r="202" spans="1:17" s="297" customFormat="1">
      <c r="A202" s="257">
        <v>13</v>
      </c>
      <c r="B202" s="257" t="s">
        <v>275</v>
      </c>
      <c r="C202" s="257" t="s">
        <v>276</v>
      </c>
      <c r="D202" s="267" t="s">
        <v>191</v>
      </c>
      <c r="E202" s="263">
        <v>254</v>
      </c>
      <c r="F202" s="263">
        <v>229</v>
      </c>
      <c r="G202" s="263">
        <v>163</v>
      </c>
      <c r="H202" s="257">
        <v>70</v>
      </c>
      <c r="I202" s="257">
        <v>130</v>
      </c>
      <c r="J202" s="260">
        <v>1.484</v>
      </c>
      <c r="K202" s="261" t="s">
        <v>849</v>
      </c>
      <c r="L202" s="511">
        <v>2653.84</v>
      </c>
      <c r="M202" s="268" t="s">
        <v>192</v>
      </c>
      <c r="N202" s="869" t="s">
        <v>199</v>
      </c>
      <c r="O202" s="254"/>
      <c r="P202" s="269" t="s">
        <v>665</v>
      </c>
      <c r="Q202" s="269" t="s">
        <v>1103</v>
      </c>
    </row>
    <row r="203" spans="1:17" s="297" customFormat="1">
      <c r="A203" s="257">
        <v>14</v>
      </c>
      <c r="B203" s="257" t="s">
        <v>308</v>
      </c>
      <c r="C203" s="257" t="s">
        <v>309</v>
      </c>
      <c r="D203" s="267" t="s">
        <v>191</v>
      </c>
      <c r="E203" s="263">
        <v>254</v>
      </c>
      <c r="F203" s="263">
        <v>229</v>
      </c>
      <c r="G203" s="263">
        <v>163</v>
      </c>
      <c r="H203" s="257">
        <v>70</v>
      </c>
      <c r="I203" s="257">
        <v>130</v>
      </c>
      <c r="J203" s="260">
        <v>1.484</v>
      </c>
      <c r="K203" s="261" t="s">
        <v>849</v>
      </c>
      <c r="L203" s="511">
        <v>2560.27</v>
      </c>
      <c r="M203" s="268" t="s">
        <v>192</v>
      </c>
      <c r="N203" s="869" t="s">
        <v>199</v>
      </c>
      <c r="O203" s="254"/>
      <c r="P203" s="269" t="s">
        <v>665</v>
      </c>
      <c r="Q203" s="269" t="s">
        <v>1103</v>
      </c>
    </row>
    <row r="204" spans="1:17" s="293" customFormat="1">
      <c r="A204" s="257">
        <v>15</v>
      </c>
      <c r="B204" s="257" t="s">
        <v>760</v>
      </c>
      <c r="C204" s="257" t="s">
        <v>761</v>
      </c>
      <c r="D204" s="267" t="s">
        <v>191</v>
      </c>
      <c r="E204" s="263">
        <v>259</v>
      </c>
      <c r="F204" s="263">
        <v>234</v>
      </c>
      <c r="G204" s="263">
        <v>163</v>
      </c>
      <c r="H204" s="257">
        <v>70</v>
      </c>
      <c r="I204" s="257">
        <v>130</v>
      </c>
      <c r="J204" s="260">
        <v>1.484</v>
      </c>
      <c r="K204" s="261" t="s">
        <v>849</v>
      </c>
      <c r="L204" s="511">
        <v>2969.83</v>
      </c>
      <c r="M204" s="268" t="s">
        <v>192</v>
      </c>
      <c r="N204" s="869" t="s">
        <v>199</v>
      </c>
      <c r="O204" s="254"/>
      <c r="P204" s="269" t="s">
        <v>665</v>
      </c>
      <c r="Q204" s="269" t="s">
        <v>1103</v>
      </c>
    </row>
    <row r="205" spans="1:17" s="297" customFormat="1">
      <c r="A205" s="257">
        <v>16</v>
      </c>
      <c r="B205" s="257" t="s">
        <v>285</v>
      </c>
      <c r="C205" s="257" t="s">
        <v>286</v>
      </c>
      <c r="D205" s="267" t="s">
        <v>191</v>
      </c>
      <c r="E205" s="263">
        <v>238</v>
      </c>
      <c r="F205" s="263">
        <v>216</v>
      </c>
      <c r="G205" s="263">
        <v>163</v>
      </c>
      <c r="H205" s="257">
        <v>65</v>
      </c>
      <c r="I205" s="257">
        <v>124</v>
      </c>
      <c r="J205" s="260">
        <v>1.3140000000000001</v>
      </c>
      <c r="K205" s="261" t="s">
        <v>849</v>
      </c>
      <c r="L205" s="511">
        <v>2442.09</v>
      </c>
      <c r="M205" s="268" t="s">
        <v>192</v>
      </c>
      <c r="N205" s="869" t="s">
        <v>199</v>
      </c>
      <c r="O205" s="254"/>
      <c r="P205" s="269" t="s">
        <v>665</v>
      </c>
      <c r="Q205" s="269" t="s">
        <v>1103</v>
      </c>
    </row>
    <row r="206" spans="1:17" s="297" customFormat="1">
      <c r="A206" s="257">
        <v>17</v>
      </c>
      <c r="B206" s="257" t="s">
        <v>277</v>
      </c>
      <c r="C206" s="257" t="s">
        <v>278</v>
      </c>
      <c r="D206" s="267" t="s">
        <v>191</v>
      </c>
      <c r="E206" s="263">
        <v>254</v>
      </c>
      <c r="F206" s="263">
        <v>229</v>
      </c>
      <c r="G206" s="263">
        <v>163</v>
      </c>
      <c r="H206" s="257">
        <v>70</v>
      </c>
      <c r="I206" s="257">
        <v>130</v>
      </c>
      <c r="J206" s="260">
        <v>1.484</v>
      </c>
      <c r="K206" s="261" t="s">
        <v>849</v>
      </c>
      <c r="L206" s="511">
        <v>2697.53</v>
      </c>
      <c r="M206" s="268" t="s">
        <v>192</v>
      </c>
      <c r="N206" s="869" t="s">
        <v>199</v>
      </c>
      <c r="O206" s="254"/>
      <c r="P206" s="269" t="s">
        <v>665</v>
      </c>
      <c r="Q206" s="269" t="s">
        <v>1103</v>
      </c>
    </row>
    <row r="207" spans="1:17" s="297" customFormat="1">
      <c r="A207" s="257">
        <v>18</v>
      </c>
      <c r="B207" s="257" t="s">
        <v>712</v>
      </c>
      <c r="C207" s="257" t="s">
        <v>716</v>
      </c>
      <c r="D207" s="267" t="s">
        <v>191</v>
      </c>
      <c r="E207" s="263">
        <v>238</v>
      </c>
      <c r="F207" s="263">
        <v>216</v>
      </c>
      <c r="G207" s="263">
        <v>163</v>
      </c>
      <c r="H207" s="257">
        <v>65</v>
      </c>
      <c r="I207" s="257">
        <v>124</v>
      </c>
      <c r="J207" s="260">
        <v>1.3140000000000001</v>
      </c>
      <c r="K207" s="261" t="s">
        <v>849</v>
      </c>
      <c r="L207" s="511">
        <v>2665.96</v>
      </c>
      <c r="M207" s="268" t="s">
        <v>192</v>
      </c>
      <c r="N207" s="869" t="s">
        <v>199</v>
      </c>
      <c r="O207" s="254"/>
      <c r="P207" s="269" t="s">
        <v>665</v>
      </c>
      <c r="Q207" s="269" t="s">
        <v>1103</v>
      </c>
    </row>
    <row r="208" spans="1:17" s="297" customFormat="1">
      <c r="A208" s="257">
        <v>19</v>
      </c>
      <c r="B208" s="257" t="s">
        <v>759</v>
      </c>
      <c r="C208" s="257" t="s">
        <v>762</v>
      </c>
      <c r="D208" s="267" t="s">
        <v>191</v>
      </c>
      <c r="E208" s="263">
        <v>243</v>
      </c>
      <c r="F208" s="263">
        <v>221</v>
      </c>
      <c r="G208" s="263">
        <v>163</v>
      </c>
      <c r="H208" s="257">
        <v>65</v>
      </c>
      <c r="I208" s="257">
        <v>124</v>
      </c>
      <c r="J208" s="260">
        <v>1.3140000000000001</v>
      </c>
      <c r="K208" s="261" t="s">
        <v>849</v>
      </c>
      <c r="L208" s="511">
        <v>2710.22</v>
      </c>
      <c r="M208" s="268" t="s">
        <v>192</v>
      </c>
      <c r="N208" s="869" t="s">
        <v>199</v>
      </c>
      <c r="O208" s="254"/>
      <c r="P208" s="269" t="s">
        <v>665</v>
      </c>
      <c r="Q208" s="269" t="s">
        <v>1103</v>
      </c>
    </row>
    <row r="209" spans="1:17" s="297" customFormat="1">
      <c r="A209" s="257">
        <v>20</v>
      </c>
      <c r="B209" s="257" t="s">
        <v>713</v>
      </c>
      <c r="C209" s="257" t="s">
        <v>717</v>
      </c>
      <c r="D209" s="267" t="s">
        <v>191</v>
      </c>
      <c r="E209" s="263">
        <v>243</v>
      </c>
      <c r="F209" s="263">
        <v>221</v>
      </c>
      <c r="G209" s="263">
        <v>163</v>
      </c>
      <c r="H209" s="257">
        <v>65</v>
      </c>
      <c r="I209" s="257">
        <v>124</v>
      </c>
      <c r="J209" s="260">
        <v>1.3140000000000001</v>
      </c>
      <c r="K209" s="261" t="s">
        <v>849</v>
      </c>
      <c r="L209" s="511">
        <v>2798.66</v>
      </c>
      <c r="M209" s="268" t="s">
        <v>192</v>
      </c>
      <c r="N209" s="869" t="s">
        <v>199</v>
      </c>
      <c r="O209" s="254"/>
      <c r="P209" s="269" t="s">
        <v>665</v>
      </c>
      <c r="Q209" s="269" t="s">
        <v>1103</v>
      </c>
    </row>
    <row r="210" spans="1:17" s="297" customFormat="1">
      <c r="A210" s="257">
        <v>21</v>
      </c>
      <c r="B210" s="257" t="s">
        <v>829</v>
      </c>
      <c r="C210" s="257" t="s">
        <v>831</v>
      </c>
      <c r="D210" s="267" t="s">
        <v>191</v>
      </c>
      <c r="E210" s="263">
        <v>243</v>
      </c>
      <c r="F210" s="263">
        <v>221</v>
      </c>
      <c r="G210" s="263">
        <v>163</v>
      </c>
      <c r="H210" s="257">
        <v>65</v>
      </c>
      <c r="I210" s="257">
        <v>124</v>
      </c>
      <c r="J210" s="260">
        <v>1.3140000000000001</v>
      </c>
      <c r="K210" s="261" t="s">
        <v>849</v>
      </c>
      <c r="L210" s="511">
        <v>2839.31</v>
      </c>
      <c r="M210" s="268" t="s">
        <v>192</v>
      </c>
      <c r="N210" s="869" t="s">
        <v>199</v>
      </c>
      <c r="P210" s="269" t="s">
        <v>665</v>
      </c>
      <c r="Q210" s="269" t="s">
        <v>1103</v>
      </c>
    </row>
    <row r="211" spans="1:17" s="297" customFormat="1">
      <c r="A211" s="257">
        <v>22</v>
      </c>
      <c r="B211" s="257" t="s">
        <v>714</v>
      </c>
      <c r="C211" s="257" t="s">
        <v>718</v>
      </c>
      <c r="D211" s="267" t="s">
        <v>191</v>
      </c>
      <c r="E211" s="263">
        <v>254</v>
      </c>
      <c r="F211" s="263">
        <v>229</v>
      </c>
      <c r="G211" s="263">
        <v>163</v>
      </c>
      <c r="H211" s="257">
        <v>70</v>
      </c>
      <c r="I211" s="257">
        <v>130</v>
      </c>
      <c r="J211" s="260">
        <v>1.484</v>
      </c>
      <c r="K211" s="261" t="s">
        <v>849</v>
      </c>
      <c r="L211" s="511">
        <v>2921.12</v>
      </c>
      <c r="M211" s="268" t="s">
        <v>192</v>
      </c>
      <c r="N211" s="869" t="s">
        <v>199</v>
      </c>
      <c r="P211" s="269" t="s">
        <v>665</v>
      </c>
      <c r="Q211" s="269" t="s">
        <v>1103</v>
      </c>
    </row>
    <row r="212" spans="1:17" s="297" customFormat="1">
      <c r="A212" s="257">
        <v>23</v>
      </c>
      <c r="B212" s="257" t="s">
        <v>757</v>
      </c>
      <c r="C212" s="257" t="s">
        <v>758</v>
      </c>
      <c r="D212" s="267" t="s">
        <v>191</v>
      </c>
      <c r="E212" s="263">
        <v>259</v>
      </c>
      <c r="F212" s="263">
        <v>234</v>
      </c>
      <c r="G212" s="263">
        <v>163</v>
      </c>
      <c r="H212" s="257">
        <v>70</v>
      </c>
      <c r="I212" s="257">
        <v>130</v>
      </c>
      <c r="J212" s="260">
        <v>1.484</v>
      </c>
      <c r="K212" s="261" t="s">
        <v>849</v>
      </c>
      <c r="L212" s="511">
        <v>2964.84</v>
      </c>
      <c r="M212" s="268" t="s">
        <v>192</v>
      </c>
      <c r="N212" s="869" t="s">
        <v>199</v>
      </c>
      <c r="P212" s="269" t="s">
        <v>665</v>
      </c>
      <c r="Q212" s="269" t="s">
        <v>1103</v>
      </c>
    </row>
    <row r="213" spans="1:17" s="297" customFormat="1">
      <c r="A213" s="257">
        <v>24</v>
      </c>
      <c r="B213" s="257" t="s">
        <v>715</v>
      </c>
      <c r="C213" s="257" t="s">
        <v>719</v>
      </c>
      <c r="D213" s="267" t="s">
        <v>191</v>
      </c>
      <c r="E213" s="263">
        <v>259</v>
      </c>
      <c r="F213" s="263">
        <v>234</v>
      </c>
      <c r="G213" s="263">
        <v>163</v>
      </c>
      <c r="H213" s="257">
        <v>70</v>
      </c>
      <c r="I213" s="257">
        <v>130</v>
      </c>
      <c r="J213" s="260">
        <v>1.484</v>
      </c>
      <c r="K213" s="261" t="s">
        <v>849</v>
      </c>
      <c r="L213" s="511">
        <v>3062.68</v>
      </c>
      <c r="M213" s="268" t="s">
        <v>192</v>
      </c>
      <c r="N213" s="869" t="s">
        <v>199</v>
      </c>
      <c r="O213" s="254"/>
      <c r="P213" s="269" t="s">
        <v>665</v>
      </c>
      <c r="Q213" s="269" t="s">
        <v>1103</v>
      </c>
    </row>
    <row r="214" spans="1:17" s="297" customFormat="1">
      <c r="A214" s="257">
        <v>25</v>
      </c>
      <c r="B214" s="257" t="s">
        <v>828</v>
      </c>
      <c r="C214" s="257" t="s">
        <v>832</v>
      </c>
      <c r="D214" s="267" t="s">
        <v>191</v>
      </c>
      <c r="E214" s="263">
        <v>259</v>
      </c>
      <c r="F214" s="263">
        <v>234</v>
      </c>
      <c r="G214" s="263">
        <v>163</v>
      </c>
      <c r="H214" s="257">
        <v>70</v>
      </c>
      <c r="I214" s="257">
        <v>130</v>
      </c>
      <c r="J214" s="260">
        <v>1.48</v>
      </c>
      <c r="K214" s="261" t="s">
        <v>849</v>
      </c>
      <c r="L214" s="511">
        <v>3106.4</v>
      </c>
      <c r="M214" s="268" t="s">
        <v>192</v>
      </c>
      <c r="N214" s="869" t="s">
        <v>199</v>
      </c>
      <c r="O214" s="254"/>
      <c r="P214" s="269" t="s">
        <v>665</v>
      </c>
      <c r="Q214" s="269" t="s">
        <v>1103</v>
      </c>
    </row>
    <row r="215" spans="1:17" s="297" customFormat="1">
      <c r="A215" s="257">
        <v>26</v>
      </c>
      <c r="B215" s="257" t="s">
        <v>254</v>
      </c>
      <c r="C215" s="257" t="s">
        <v>255</v>
      </c>
      <c r="D215" s="267" t="s">
        <v>191</v>
      </c>
      <c r="E215" s="263">
        <v>223</v>
      </c>
      <c r="F215" s="263">
        <v>205</v>
      </c>
      <c r="G215" s="263">
        <v>156</v>
      </c>
      <c r="H215" s="257">
        <v>68</v>
      </c>
      <c r="I215" s="257">
        <v>119</v>
      </c>
      <c r="J215" s="260">
        <v>1.262</v>
      </c>
      <c r="K215" s="261" t="s">
        <v>849</v>
      </c>
      <c r="L215" s="511">
        <v>2856.61</v>
      </c>
      <c r="M215" s="268" t="s">
        <v>192</v>
      </c>
      <c r="N215" s="869" t="s">
        <v>199</v>
      </c>
      <c r="O215" s="254"/>
      <c r="P215" s="269" t="s">
        <v>664</v>
      </c>
      <c r="Q215" s="269" t="s">
        <v>1117</v>
      </c>
    </row>
    <row r="216" spans="1:17" s="297" customFormat="1">
      <c r="A216" s="257">
        <v>27</v>
      </c>
      <c r="B216" s="257" t="s">
        <v>246</v>
      </c>
      <c r="C216" s="257" t="s">
        <v>247</v>
      </c>
      <c r="D216" s="267" t="s">
        <v>191</v>
      </c>
      <c r="E216" s="263">
        <v>223</v>
      </c>
      <c r="F216" s="263">
        <v>205</v>
      </c>
      <c r="G216" s="263">
        <v>156</v>
      </c>
      <c r="H216" s="257">
        <v>68</v>
      </c>
      <c r="I216" s="257">
        <v>119</v>
      </c>
      <c r="J216" s="260">
        <v>1.262</v>
      </c>
      <c r="K216" s="261" t="s">
        <v>849</v>
      </c>
      <c r="L216" s="511">
        <v>2856.95</v>
      </c>
      <c r="M216" s="268" t="s">
        <v>192</v>
      </c>
      <c r="N216" s="869" t="s">
        <v>199</v>
      </c>
      <c r="O216" s="254"/>
      <c r="P216" s="269" t="s">
        <v>664</v>
      </c>
      <c r="Q216" s="269" t="s">
        <v>1117</v>
      </c>
    </row>
    <row r="217" spans="1:17" s="297" customFormat="1">
      <c r="A217" s="257">
        <v>28</v>
      </c>
      <c r="B217" s="257" t="s">
        <v>250</v>
      </c>
      <c r="C217" s="257" t="s">
        <v>251</v>
      </c>
      <c r="D217" s="267" t="s">
        <v>191</v>
      </c>
      <c r="E217" s="263">
        <v>223</v>
      </c>
      <c r="F217" s="263">
        <v>205</v>
      </c>
      <c r="G217" s="263">
        <v>156</v>
      </c>
      <c r="H217" s="257">
        <v>68</v>
      </c>
      <c r="I217" s="257">
        <v>119</v>
      </c>
      <c r="J217" s="260">
        <v>1.262</v>
      </c>
      <c r="K217" s="261" t="s">
        <v>849</v>
      </c>
      <c r="L217" s="511">
        <v>2855.62</v>
      </c>
      <c r="M217" s="268" t="s">
        <v>192</v>
      </c>
      <c r="N217" s="869" t="s">
        <v>199</v>
      </c>
      <c r="P217" s="269" t="s">
        <v>664</v>
      </c>
      <c r="Q217" s="269" t="s">
        <v>1117</v>
      </c>
    </row>
    <row r="218" spans="1:17" s="297" customFormat="1">
      <c r="A218" s="257">
        <v>29</v>
      </c>
      <c r="B218" s="257" t="s">
        <v>256</v>
      </c>
      <c r="C218" s="257" t="s">
        <v>257</v>
      </c>
      <c r="D218" s="267" t="s">
        <v>191</v>
      </c>
      <c r="E218" s="263">
        <v>223</v>
      </c>
      <c r="F218" s="263">
        <v>205</v>
      </c>
      <c r="G218" s="263">
        <v>156</v>
      </c>
      <c r="H218" s="257">
        <v>68</v>
      </c>
      <c r="I218" s="257">
        <v>119</v>
      </c>
      <c r="J218" s="260">
        <v>1.262</v>
      </c>
      <c r="K218" s="261" t="s">
        <v>849</v>
      </c>
      <c r="L218" s="511">
        <v>3025.22</v>
      </c>
      <c r="M218" s="268" t="s">
        <v>192</v>
      </c>
      <c r="N218" s="869" t="s">
        <v>199</v>
      </c>
      <c r="O218" s="254"/>
      <c r="P218" s="269" t="s">
        <v>664</v>
      </c>
      <c r="Q218" s="269" t="s">
        <v>1117</v>
      </c>
    </row>
    <row r="219" spans="1:17" s="297" customFormat="1">
      <c r="A219" s="257">
        <v>30</v>
      </c>
      <c r="B219" s="257" t="s">
        <v>248</v>
      </c>
      <c r="C219" s="257" t="s">
        <v>249</v>
      </c>
      <c r="D219" s="267" t="s">
        <v>191</v>
      </c>
      <c r="E219" s="263">
        <v>223</v>
      </c>
      <c r="F219" s="263">
        <v>205</v>
      </c>
      <c r="G219" s="263">
        <v>156</v>
      </c>
      <c r="H219" s="257">
        <v>68</v>
      </c>
      <c r="I219" s="257">
        <v>119</v>
      </c>
      <c r="J219" s="260">
        <v>1.262</v>
      </c>
      <c r="K219" s="261" t="s">
        <v>849</v>
      </c>
      <c r="L219" s="511">
        <v>3025.54</v>
      </c>
      <c r="M219" s="268" t="s">
        <v>192</v>
      </c>
      <c r="N219" s="869" t="s">
        <v>199</v>
      </c>
      <c r="O219" s="254"/>
      <c r="P219" s="269" t="s">
        <v>664</v>
      </c>
      <c r="Q219" s="269" t="s">
        <v>1117</v>
      </c>
    </row>
    <row r="220" spans="1:17" s="297" customFormat="1">
      <c r="A220" s="257">
        <v>31</v>
      </c>
      <c r="B220" s="257" t="s">
        <v>252</v>
      </c>
      <c r="C220" s="257" t="s">
        <v>253</v>
      </c>
      <c r="D220" s="267" t="s">
        <v>191</v>
      </c>
      <c r="E220" s="263">
        <v>223</v>
      </c>
      <c r="F220" s="263">
        <v>205</v>
      </c>
      <c r="G220" s="263">
        <v>156</v>
      </c>
      <c r="H220" s="257">
        <v>68</v>
      </c>
      <c r="I220" s="257">
        <v>119</v>
      </c>
      <c r="J220" s="260">
        <v>1.262</v>
      </c>
      <c r="K220" s="261" t="s">
        <v>849</v>
      </c>
      <c r="L220" s="511">
        <v>3024.47</v>
      </c>
      <c r="M220" s="268" t="s">
        <v>192</v>
      </c>
      <c r="N220" s="869" t="s">
        <v>199</v>
      </c>
      <c r="O220" s="254"/>
      <c r="P220" s="269" t="s">
        <v>664</v>
      </c>
      <c r="Q220" s="269" t="s">
        <v>1117</v>
      </c>
    </row>
    <row r="221" spans="1:17" s="297" customFormat="1">
      <c r="A221" s="257">
        <v>32</v>
      </c>
      <c r="B221" s="257" t="s">
        <v>566</v>
      </c>
      <c r="C221" s="257" t="s">
        <v>24</v>
      </c>
      <c r="D221" s="267" t="s">
        <v>191</v>
      </c>
      <c r="E221" s="263">
        <v>223</v>
      </c>
      <c r="F221" s="263">
        <v>205</v>
      </c>
      <c r="G221" s="263">
        <v>156</v>
      </c>
      <c r="H221" s="257">
        <v>68</v>
      </c>
      <c r="I221" s="257">
        <v>119</v>
      </c>
      <c r="J221" s="260">
        <v>1.262</v>
      </c>
      <c r="K221" s="261" t="s">
        <v>849</v>
      </c>
      <c r="L221" s="511">
        <v>0</v>
      </c>
      <c r="M221" s="268" t="s">
        <v>192</v>
      </c>
      <c r="N221" s="869" t="s">
        <v>199</v>
      </c>
      <c r="P221" s="269" t="s">
        <v>664</v>
      </c>
      <c r="Q221" s="269" t="s">
        <v>1117</v>
      </c>
    </row>
    <row r="222" spans="1:17" s="297" customFormat="1">
      <c r="A222" s="257">
        <v>33</v>
      </c>
      <c r="B222" s="257" t="s">
        <v>855</v>
      </c>
      <c r="C222" s="257" t="s">
        <v>851</v>
      </c>
      <c r="D222" s="267" t="s">
        <v>191</v>
      </c>
      <c r="E222" s="263">
        <v>232</v>
      </c>
      <c r="F222" s="263">
        <v>212</v>
      </c>
      <c r="G222" s="263">
        <v>156</v>
      </c>
      <c r="H222" s="257">
        <v>68</v>
      </c>
      <c r="I222" s="257">
        <v>119</v>
      </c>
      <c r="J222" s="260">
        <v>1.262</v>
      </c>
      <c r="K222" s="261" t="s">
        <v>849</v>
      </c>
      <c r="L222" s="511">
        <v>3372.18</v>
      </c>
      <c r="M222" s="291" t="s">
        <v>192</v>
      </c>
      <c r="N222" s="869" t="s">
        <v>199</v>
      </c>
      <c r="P222" s="269" t="s">
        <v>664</v>
      </c>
      <c r="Q222" s="269" t="s">
        <v>1117</v>
      </c>
    </row>
    <row r="223" spans="1:17" s="297" customFormat="1">
      <c r="A223" s="257">
        <v>34</v>
      </c>
      <c r="B223" s="257" t="s">
        <v>267</v>
      </c>
      <c r="C223" s="257" t="s">
        <v>268</v>
      </c>
      <c r="D223" s="267" t="s">
        <v>191</v>
      </c>
      <c r="E223" s="263">
        <v>262</v>
      </c>
      <c r="F223" s="263">
        <v>242</v>
      </c>
      <c r="G223" s="263">
        <v>164</v>
      </c>
      <c r="H223" s="257">
        <v>73</v>
      </c>
      <c r="I223" s="257">
        <v>126</v>
      </c>
      <c r="J223" s="260">
        <v>1.518</v>
      </c>
      <c r="K223" s="261" t="s">
        <v>849</v>
      </c>
      <c r="L223" s="511">
        <v>3084.04</v>
      </c>
      <c r="M223" s="291" t="s">
        <v>192</v>
      </c>
      <c r="N223" s="869" t="s">
        <v>199</v>
      </c>
      <c r="O223" s="254"/>
      <c r="P223" s="269" t="s">
        <v>664</v>
      </c>
      <c r="Q223" s="269" t="s">
        <v>1117</v>
      </c>
    </row>
    <row r="224" spans="1:17" s="297" customFormat="1">
      <c r="A224" s="257">
        <v>35</v>
      </c>
      <c r="B224" s="257" t="s">
        <v>1175</v>
      </c>
      <c r="C224" s="257" t="s">
        <v>259</v>
      </c>
      <c r="D224" s="267" t="s">
        <v>191</v>
      </c>
      <c r="E224" s="263">
        <v>262</v>
      </c>
      <c r="F224" s="263">
        <v>242</v>
      </c>
      <c r="G224" s="263">
        <v>164</v>
      </c>
      <c r="H224" s="257">
        <v>73</v>
      </c>
      <c r="I224" s="257">
        <v>126</v>
      </c>
      <c r="J224" s="260">
        <v>1.518</v>
      </c>
      <c r="K224" s="261" t="s">
        <v>849</v>
      </c>
      <c r="L224" s="511">
        <v>3082.01</v>
      </c>
      <c r="M224" s="268" t="s">
        <v>192</v>
      </c>
      <c r="N224" s="869" t="s">
        <v>199</v>
      </c>
      <c r="O224" s="254"/>
      <c r="P224" s="269" t="s">
        <v>664</v>
      </c>
      <c r="Q224" s="269" t="s">
        <v>1117</v>
      </c>
    </row>
    <row r="225" spans="1:17" s="297" customFormat="1">
      <c r="A225" s="257">
        <v>36</v>
      </c>
      <c r="B225" s="257" t="s">
        <v>262</v>
      </c>
      <c r="C225" s="257" t="s">
        <v>263</v>
      </c>
      <c r="D225" s="267" t="s">
        <v>191</v>
      </c>
      <c r="E225" s="263">
        <v>262</v>
      </c>
      <c r="F225" s="263">
        <v>242</v>
      </c>
      <c r="G225" s="263">
        <v>164</v>
      </c>
      <c r="H225" s="257">
        <v>73</v>
      </c>
      <c r="I225" s="257">
        <v>126</v>
      </c>
      <c r="J225" s="260">
        <v>1.518</v>
      </c>
      <c r="K225" s="261" t="s">
        <v>849</v>
      </c>
      <c r="L225" s="511">
        <v>3082.41</v>
      </c>
      <c r="M225" s="268" t="s">
        <v>192</v>
      </c>
      <c r="N225" s="869" t="s">
        <v>199</v>
      </c>
      <c r="O225" s="254"/>
      <c r="P225" s="269" t="s">
        <v>664</v>
      </c>
      <c r="Q225" s="269" t="s">
        <v>1117</v>
      </c>
    </row>
    <row r="226" spans="1:17" s="297" customFormat="1">
      <c r="A226" s="257">
        <v>37</v>
      </c>
      <c r="B226" s="257" t="s">
        <v>269</v>
      </c>
      <c r="C226" s="257" t="s">
        <v>270</v>
      </c>
      <c r="D226" s="267" t="s">
        <v>191</v>
      </c>
      <c r="E226" s="263">
        <v>262</v>
      </c>
      <c r="F226" s="263">
        <v>242</v>
      </c>
      <c r="G226" s="263">
        <v>164</v>
      </c>
      <c r="H226" s="257">
        <v>73</v>
      </c>
      <c r="I226" s="257">
        <v>126</v>
      </c>
      <c r="J226" s="260">
        <v>1.518</v>
      </c>
      <c r="K226" s="261" t="s">
        <v>849</v>
      </c>
      <c r="L226" s="511">
        <v>3084.01</v>
      </c>
      <c r="M226" s="268" t="s">
        <v>192</v>
      </c>
      <c r="N226" s="869" t="s">
        <v>199</v>
      </c>
      <c r="O226" s="254"/>
      <c r="P226" s="269" t="s">
        <v>664</v>
      </c>
      <c r="Q226" s="269" t="s">
        <v>1117</v>
      </c>
    </row>
    <row r="227" spans="1:17" s="297" customFormat="1">
      <c r="A227" s="257">
        <v>38</v>
      </c>
      <c r="B227" s="257" t="s">
        <v>260</v>
      </c>
      <c r="C227" s="257" t="s">
        <v>261</v>
      </c>
      <c r="D227" s="267" t="s">
        <v>191</v>
      </c>
      <c r="E227" s="263">
        <v>262</v>
      </c>
      <c r="F227" s="263">
        <v>242</v>
      </c>
      <c r="G227" s="263">
        <v>164</v>
      </c>
      <c r="H227" s="257">
        <v>73</v>
      </c>
      <c r="I227" s="257">
        <v>126</v>
      </c>
      <c r="J227" s="260">
        <v>1.518</v>
      </c>
      <c r="K227" s="261" t="s">
        <v>849</v>
      </c>
      <c r="L227" s="511">
        <v>3081.99</v>
      </c>
      <c r="M227" s="268" t="s">
        <v>192</v>
      </c>
      <c r="N227" s="869" t="s">
        <v>199</v>
      </c>
      <c r="O227" s="254"/>
      <c r="P227" s="269" t="s">
        <v>664</v>
      </c>
      <c r="Q227" s="269" t="s">
        <v>1117</v>
      </c>
    </row>
    <row r="228" spans="1:17" s="297" customFormat="1">
      <c r="A228" s="257">
        <v>39</v>
      </c>
      <c r="B228" s="257" t="s">
        <v>264</v>
      </c>
      <c r="C228" s="257" t="s">
        <v>266</v>
      </c>
      <c r="D228" s="267" t="s">
        <v>191</v>
      </c>
      <c r="E228" s="263">
        <v>262</v>
      </c>
      <c r="F228" s="263">
        <v>242</v>
      </c>
      <c r="G228" s="263">
        <v>164</v>
      </c>
      <c r="H228" s="257">
        <v>73</v>
      </c>
      <c r="I228" s="257">
        <v>126</v>
      </c>
      <c r="J228" s="260">
        <v>1.518</v>
      </c>
      <c r="K228" s="261" t="s">
        <v>849</v>
      </c>
      <c r="L228" s="511">
        <v>3082.41</v>
      </c>
      <c r="M228" s="268" t="s">
        <v>192</v>
      </c>
      <c r="N228" s="869" t="s">
        <v>199</v>
      </c>
      <c r="O228" s="254"/>
      <c r="P228" s="269" t="s">
        <v>664</v>
      </c>
      <c r="Q228" s="269" t="s">
        <v>1117</v>
      </c>
    </row>
    <row r="229" spans="1:17" s="297" customFormat="1">
      <c r="A229" s="257">
        <v>40</v>
      </c>
      <c r="B229" s="257" t="s">
        <v>304</v>
      </c>
      <c r="C229" s="257" t="s">
        <v>305</v>
      </c>
      <c r="D229" s="267" t="s">
        <v>191</v>
      </c>
      <c r="E229" s="263">
        <v>194</v>
      </c>
      <c r="F229" s="263">
        <v>174</v>
      </c>
      <c r="G229" s="263">
        <v>157</v>
      </c>
      <c r="H229" s="257">
        <v>62</v>
      </c>
      <c r="I229" s="257">
        <v>116</v>
      </c>
      <c r="J229" s="260">
        <v>1.129</v>
      </c>
      <c r="K229" s="261" t="s">
        <v>849</v>
      </c>
      <c r="L229" s="511">
        <v>0</v>
      </c>
      <c r="M229" s="268" t="s">
        <v>192</v>
      </c>
      <c r="N229" s="869" t="s">
        <v>287</v>
      </c>
      <c r="O229" s="254"/>
      <c r="P229" s="269" t="s">
        <v>665</v>
      </c>
      <c r="Q229" s="269" t="s">
        <v>1103</v>
      </c>
    </row>
    <row r="230" spans="1:17" s="297" customFormat="1">
      <c r="A230" s="257">
        <v>41</v>
      </c>
      <c r="B230" s="257" t="s">
        <v>306</v>
      </c>
      <c r="C230" s="257" t="s">
        <v>307</v>
      </c>
      <c r="D230" s="267" t="s">
        <v>191</v>
      </c>
      <c r="E230" s="263">
        <v>215</v>
      </c>
      <c r="F230" s="263">
        <v>194</v>
      </c>
      <c r="G230" s="263">
        <v>158</v>
      </c>
      <c r="H230" s="257">
        <v>62</v>
      </c>
      <c r="I230" s="257">
        <v>121</v>
      </c>
      <c r="J230" s="260">
        <v>1.1850000000000001</v>
      </c>
      <c r="K230" s="261" t="s">
        <v>849</v>
      </c>
      <c r="L230" s="511">
        <v>0</v>
      </c>
      <c r="M230" s="268" t="s">
        <v>192</v>
      </c>
      <c r="N230" s="869" t="s">
        <v>287</v>
      </c>
      <c r="O230" s="254"/>
      <c r="P230" s="269" t="s">
        <v>665</v>
      </c>
      <c r="Q230" s="269" t="s">
        <v>1103</v>
      </c>
    </row>
    <row r="231" spans="1:17" s="297" customFormat="1">
      <c r="A231" s="257">
        <v>42</v>
      </c>
      <c r="B231" s="257" t="s">
        <v>570</v>
      </c>
      <c r="C231" s="257" t="s">
        <v>572</v>
      </c>
      <c r="D231" s="267" t="s">
        <v>191</v>
      </c>
      <c r="E231" s="263">
        <v>193</v>
      </c>
      <c r="F231" s="263">
        <v>183</v>
      </c>
      <c r="G231" s="263">
        <v>157</v>
      </c>
      <c r="H231" s="257">
        <v>62</v>
      </c>
      <c r="I231" s="257">
        <v>116</v>
      </c>
      <c r="J231" s="260">
        <v>1.129</v>
      </c>
      <c r="K231" s="261" t="s">
        <v>849</v>
      </c>
      <c r="L231" s="511">
        <v>0</v>
      </c>
      <c r="M231" s="268" t="s">
        <v>192</v>
      </c>
      <c r="N231" s="869" t="s">
        <v>287</v>
      </c>
      <c r="O231" s="254"/>
      <c r="P231" s="269" t="s">
        <v>665</v>
      </c>
      <c r="Q231" s="269" t="s">
        <v>1103</v>
      </c>
    </row>
    <row r="232" spans="1:17" s="297" customFormat="1">
      <c r="A232" s="257">
        <v>43</v>
      </c>
      <c r="B232" s="257" t="s">
        <v>571</v>
      </c>
      <c r="C232" s="257" t="s">
        <v>573</v>
      </c>
      <c r="D232" s="267" t="s">
        <v>191</v>
      </c>
      <c r="E232" s="263">
        <v>213</v>
      </c>
      <c r="F232" s="263">
        <v>203</v>
      </c>
      <c r="G232" s="263">
        <v>158</v>
      </c>
      <c r="H232" s="257">
        <v>62</v>
      </c>
      <c r="I232" s="257">
        <v>121</v>
      </c>
      <c r="J232" s="260">
        <v>1.1850000000000001</v>
      </c>
      <c r="K232" s="261" t="s">
        <v>849</v>
      </c>
      <c r="L232" s="511">
        <v>0</v>
      </c>
      <c r="M232" s="268" t="s">
        <v>192</v>
      </c>
      <c r="N232" s="869" t="s">
        <v>287</v>
      </c>
      <c r="O232" s="254"/>
      <c r="P232" s="269" t="s">
        <v>665</v>
      </c>
      <c r="Q232" s="269" t="s">
        <v>1103</v>
      </c>
    </row>
    <row r="233" spans="1:17" s="293" customFormat="1">
      <c r="A233" s="257">
        <v>1</v>
      </c>
      <c r="B233" s="257" t="s">
        <v>900</v>
      </c>
      <c r="C233" s="257" t="s">
        <v>889</v>
      </c>
      <c r="D233" s="267" t="s">
        <v>191</v>
      </c>
      <c r="E233" s="263">
        <v>260</v>
      </c>
      <c r="F233" s="263">
        <v>235</v>
      </c>
      <c r="G233" s="263">
        <v>162</v>
      </c>
      <c r="H233" s="257">
        <v>70</v>
      </c>
      <c r="I233" s="257">
        <v>124</v>
      </c>
      <c r="J233" s="260">
        <v>1.407</v>
      </c>
      <c r="K233" s="261" t="s">
        <v>849</v>
      </c>
      <c r="L233" s="511">
        <v>2518.09</v>
      </c>
      <c r="M233" s="268" t="s">
        <v>192</v>
      </c>
      <c r="N233" s="869" t="s">
        <v>199</v>
      </c>
      <c r="O233" s="254"/>
      <c r="P233" s="269" t="s">
        <v>664</v>
      </c>
      <c r="Q233" s="269" t="s">
        <v>1117</v>
      </c>
    </row>
    <row r="234" spans="1:17" s="293" customFormat="1">
      <c r="A234" s="257">
        <v>2</v>
      </c>
      <c r="B234" s="257" t="s">
        <v>897</v>
      </c>
      <c r="C234" s="257" t="s">
        <v>890</v>
      </c>
      <c r="D234" s="267" t="s">
        <v>191</v>
      </c>
      <c r="E234" s="263">
        <v>265</v>
      </c>
      <c r="F234" s="263">
        <v>240</v>
      </c>
      <c r="G234" s="263">
        <v>162</v>
      </c>
      <c r="H234" s="257">
        <v>70</v>
      </c>
      <c r="I234" s="257">
        <v>124</v>
      </c>
      <c r="J234" s="260">
        <v>1.407</v>
      </c>
      <c r="K234" s="261" t="s">
        <v>849</v>
      </c>
      <c r="L234" s="511">
        <v>2919.87</v>
      </c>
      <c r="M234" s="268" t="s">
        <v>192</v>
      </c>
      <c r="N234" s="869" t="s">
        <v>199</v>
      </c>
      <c r="O234" s="254"/>
      <c r="P234" s="269" t="s">
        <v>664</v>
      </c>
      <c r="Q234" s="269" t="s">
        <v>1117</v>
      </c>
    </row>
    <row r="235" spans="1:17" s="293" customFormat="1">
      <c r="A235" s="257">
        <v>3</v>
      </c>
      <c r="B235" s="257" t="s">
        <v>895</v>
      </c>
      <c r="C235" s="257" t="s">
        <v>891</v>
      </c>
      <c r="D235" s="267" t="s">
        <v>191</v>
      </c>
      <c r="E235" s="263">
        <v>270</v>
      </c>
      <c r="F235" s="263">
        <v>230</v>
      </c>
      <c r="G235" s="263">
        <v>162</v>
      </c>
      <c r="H235" s="257">
        <v>70</v>
      </c>
      <c r="I235" s="257">
        <v>124</v>
      </c>
      <c r="J235" s="260">
        <v>1.4039999999999999</v>
      </c>
      <c r="K235" s="261" t="s">
        <v>849</v>
      </c>
      <c r="L235" s="511">
        <v>2650.46</v>
      </c>
      <c r="M235" s="268" t="s">
        <v>192</v>
      </c>
      <c r="N235" s="869" t="s">
        <v>199</v>
      </c>
      <c r="O235" s="254"/>
      <c r="P235" s="269" t="s">
        <v>664</v>
      </c>
      <c r="Q235" s="269" t="s">
        <v>1117</v>
      </c>
    </row>
    <row r="236" spans="1:17">
      <c r="A236" s="257"/>
      <c r="B236" s="257" t="s">
        <v>896</v>
      </c>
      <c r="C236" s="257" t="s">
        <v>892</v>
      </c>
      <c r="D236" s="267" t="s">
        <v>191</v>
      </c>
      <c r="E236" s="263">
        <v>265</v>
      </c>
      <c r="F236" s="263">
        <v>240</v>
      </c>
      <c r="G236" s="263">
        <v>162</v>
      </c>
      <c r="H236" s="257">
        <v>70</v>
      </c>
      <c r="I236" s="257">
        <v>124</v>
      </c>
      <c r="J236" s="260">
        <v>1.407</v>
      </c>
      <c r="K236" s="261" t="s">
        <v>849</v>
      </c>
      <c r="L236" s="511">
        <v>3103.93</v>
      </c>
      <c r="M236" s="268" t="s">
        <v>192</v>
      </c>
      <c r="N236" s="869" t="s">
        <v>199</v>
      </c>
      <c r="O236" s="254"/>
      <c r="P236" s="269" t="s">
        <v>664</v>
      </c>
      <c r="Q236" s="269" t="s">
        <v>1117</v>
      </c>
    </row>
    <row r="237" spans="1:17">
      <c r="A237" s="257"/>
      <c r="B237" s="257" t="s">
        <v>898</v>
      </c>
      <c r="C237" s="257" t="s">
        <v>893</v>
      </c>
      <c r="D237" s="267" t="s">
        <v>191</v>
      </c>
      <c r="E237" s="263">
        <v>260</v>
      </c>
      <c r="F237" s="263">
        <v>235</v>
      </c>
      <c r="G237" s="263">
        <v>162</v>
      </c>
      <c r="H237" s="257">
        <v>70</v>
      </c>
      <c r="I237" s="257">
        <v>124</v>
      </c>
      <c r="J237" s="260">
        <v>1.407</v>
      </c>
      <c r="K237" s="261" t="s">
        <v>849</v>
      </c>
      <c r="L237" s="511">
        <v>2253.08</v>
      </c>
      <c r="M237" s="268" t="s">
        <v>192</v>
      </c>
      <c r="N237" s="869" t="s">
        <v>199</v>
      </c>
      <c r="O237" s="254"/>
      <c r="P237" s="269" t="s">
        <v>664</v>
      </c>
      <c r="Q237" s="269" t="s">
        <v>1117</v>
      </c>
    </row>
    <row r="238" spans="1:17">
      <c r="A238" s="257"/>
      <c r="B238" s="257" t="s">
        <v>899</v>
      </c>
      <c r="C238" s="257" t="s">
        <v>894</v>
      </c>
      <c r="D238" s="267" t="s">
        <v>191</v>
      </c>
      <c r="E238" s="263">
        <v>260</v>
      </c>
      <c r="F238" s="263">
        <v>235</v>
      </c>
      <c r="G238" s="263">
        <v>162</v>
      </c>
      <c r="H238" s="257">
        <v>70</v>
      </c>
      <c r="I238" s="257">
        <v>124</v>
      </c>
      <c r="J238" s="260">
        <v>1.407</v>
      </c>
      <c r="K238" s="261" t="s">
        <v>849</v>
      </c>
      <c r="L238" s="511">
        <v>2696.84</v>
      </c>
      <c r="M238" s="268" t="s">
        <v>192</v>
      </c>
      <c r="N238" s="869" t="s">
        <v>199</v>
      </c>
      <c r="O238" s="254"/>
      <c r="P238" s="269" t="s">
        <v>664</v>
      </c>
      <c r="Q238" s="269" t="s">
        <v>1117</v>
      </c>
    </row>
    <row r="239" spans="1:17">
      <c r="A239" s="257"/>
      <c r="B239" s="257"/>
      <c r="C239" s="257"/>
      <c r="D239" s="267" t="s">
        <v>191</v>
      </c>
      <c r="E239" s="263"/>
      <c r="F239" s="263"/>
      <c r="G239" s="263"/>
      <c r="H239" s="257"/>
      <c r="I239" s="257"/>
      <c r="J239" s="260"/>
      <c r="K239" s="261"/>
      <c r="L239" s="513"/>
      <c r="M239" s="268" t="s">
        <v>192</v>
      </c>
      <c r="N239" s="869"/>
      <c r="O239" s="254"/>
      <c r="P239" s="269"/>
      <c r="Q239" s="269"/>
    </row>
    <row r="240" spans="1:17">
      <c r="A240" s="257"/>
      <c r="B240" s="257"/>
      <c r="C240" s="257"/>
      <c r="D240" s="267" t="s">
        <v>191</v>
      </c>
      <c r="E240" s="263"/>
      <c r="F240" s="263"/>
      <c r="G240" s="263"/>
      <c r="H240" s="257"/>
      <c r="I240" s="257"/>
      <c r="J240" s="260"/>
      <c r="K240" s="261"/>
      <c r="L240" s="513"/>
      <c r="M240" s="268" t="s">
        <v>192</v>
      </c>
      <c r="N240" s="869"/>
      <c r="O240" s="254"/>
      <c r="P240" s="269"/>
      <c r="Q240" s="269"/>
    </row>
    <row r="241" spans="1:17" s="297" customFormat="1">
      <c r="A241" s="257"/>
      <c r="B241" s="257"/>
      <c r="C241" s="257"/>
      <c r="D241" s="267" t="s">
        <v>191</v>
      </c>
      <c r="E241" s="263"/>
      <c r="F241" s="263"/>
      <c r="G241" s="263"/>
      <c r="H241" s="257"/>
      <c r="I241" s="257"/>
      <c r="J241" s="260"/>
      <c r="K241" s="261"/>
      <c r="L241" s="512"/>
      <c r="M241" s="268" t="s">
        <v>192</v>
      </c>
      <c r="N241" s="869"/>
      <c r="O241" s="254"/>
      <c r="P241" s="269"/>
      <c r="Q241" s="269"/>
    </row>
    <row r="242" spans="1:17" s="297" customFormat="1">
      <c r="A242" s="257">
        <v>1</v>
      </c>
      <c r="B242" s="257" t="s">
        <v>1127</v>
      </c>
      <c r="C242" s="257" t="s">
        <v>355</v>
      </c>
      <c r="D242" s="267" t="s">
        <v>191</v>
      </c>
      <c r="E242" s="263">
        <v>305</v>
      </c>
      <c r="F242" s="263">
        <v>269</v>
      </c>
      <c r="G242" s="263">
        <v>169</v>
      </c>
      <c r="H242" s="257">
        <v>55</v>
      </c>
      <c r="I242" s="257">
        <v>165</v>
      </c>
      <c r="J242" s="260">
        <v>1.534</v>
      </c>
      <c r="K242" s="261" t="s">
        <v>850</v>
      </c>
      <c r="L242" s="511">
        <v>4283.6499999999996</v>
      </c>
      <c r="M242" s="268" t="s">
        <v>192</v>
      </c>
      <c r="N242" s="869" t="s">
        <v>199</v>
      </c>
      <c r="O242" s="254"/>
      <c r="P242" s="269" t="s">
        <v>664</v>
      </c>
      <c r="Q242" s="269" t="s">
        <v>1117</v>
      </c>
    </row>
    <row r="243" spans="1:17" s="297" customFormat="1">
      <c r="A243" s="257">
        <v>2</v>
      </c>
      <c r="B243" s="257" t="s">
        <v>356</v>
      </c>
      <c r="C243" s="257" t="s">
        <v>357</v>
      </c>
      <c r="D243" s="267" t="s">
        <v>191</v>
      </c>
      <c r="E243" s="263">
        <v>297</v>
      </c>
      <c r="F243" s="263">
        <v>262</v>
      </c>
      <c r="G243" s="263">
        <v>169</v>
      </c>
      <c r="H243" s="257">
        <v>55</v>
      </c>
      <c r="I243" s="257">
        <v>165</v>
      </c>
      <c r="J243" s="260">
        <v>1.534</v>
      </c>
      <c r="K243" s="261" t="s">
        <v>850</v>
      </c>
      <c r="L243" s="511">
        <v>4233.07</v>
      </c>
      <c r="M243" s="268" t="s">
        <v>192</v>
      </c>
      <c r="N243" s="869" t="s">
        <v>199</v>
      </c>
      <c r="O243" s="254"/>
      <c r="P243" s="269" t="s">
        <v>665</v>
      </c>
      <c r="Q243" s="269" t="s">
        <v>1103</v>
      </c>
    </row>
    <row r="244" spans="1:17" s="297" customFormat="1">
      <c r="A244" s="257">
        <v>3</v>
      </c>
      <c r="B244" s="257" t="s">
        <v>1128</v>
      </c>
      <c r="C244" s="257" t="s">
        <v>362</v>
      </c>
      <c r="D244" s="267" t="s">
        <v>191</v>
      </c>
      <c r="E244" s="263">
        <v>305</v>
      </c>
      <c r="F244" s="263">
        <v>269</v>
      </c>
      <c r="G244" s="263">
        <v>169</v>
      </c>
      <c r="H244" s="257">
        <v>55</v>
      </c>
      <c r="I244" s="257">
        <v>165</v>
      </c>
      <c r="J244" s="260">
        <v>1.534</v>
      </c>
      <c r="K244" s="261" t="s">
        <v>850</v>
      </c>
      <c r="L244" s="511">
        <v>4283.7299999999996</v>
      </c>
      <c r="M244" s="268" t="s">
        <v>192</v>
      </c>
      <c r="N244" s="869" t="s">
        <v>199</v>
      </c>
      <c r="O244" s="254"/>
      <c r="P244" s="269" t="s">
        <v>664</v>
      </c>
      <c r="Q244" s="269" t="s">
        <v>1117</v>
      </c>
    </row>
    <row r="245" spans="1:17" s="297" customFormat="1">
      <c r="A245" s="257">
        <v>4</v>
      </c>
      <c r="B245" s="257" t="s">
        <v>363</v>
      </c>
      <c r="C245" s="257" t="s">
        <v>364</v>
      </c>
      <c r="D245" s="267" t="s">
        <v>191</v>
      </c>
      <c r="E245" s="263">
        <v>298</v>
      </c>
      <c r="F245" s="263">
        <v>262</v>
      </c>
      <c r="G245" s="263">
        <v>169</v>
      </c>
      <c r="H245" s="257">
        <v>55</v>
      </c>
      <c r="I245" s="257">
        <v>165</v>
      </c>
      <c r="J245" s="260">
        <v>1.534</v>
      </c>
      <c r="K245" s="261" t="s">
        <v>850</v>
      </c>
      <c r="L245" s="511">
        <v>4271.01</v>
      </c>
      <c r="M245" s="268" t="s">
        <v>192</v>
      </c>
      <c r="N245" s="869" t="s">
        <v>199</v>
      </c>
      <c r="O245" s="254"/>
      <c r="P245" s="269" t="s">
        <v>665</v>
      </c>
      <c r="Q245" s="269" t="s">
        <v>1103</v>
      </c>
    </row>
    <row r="246" spans="1:17" s="297" customFormat="1">
      <c r="A246" s="257">
        <v>5</v>
      </c>
      <c r="B246" s="257" t="s">
        <v>536</v>
      </c>
      <c r="C246" s="257" t="s">
        <v>537</v>
      </c>
      <c r="D246" s="267" t="s">
        <v>191</v>
      </c>
      <c r="E246" s="263">
        <v>305</v>
      </c>
      <c r="F246" s="263">
        <v>269</v>
      </c>
      <c r="G246" s="263">
        <v>169</v>
      </c>
      <c r="H246" s="257">
        <v>55</v>
      </c>
      <c r="I246" s="257">
        <v>165</v>
      </c>
      <c r="J246" s="260">
        <v>1.534</v>
      </c>
      <c r="K246" s="261" t="s">
        <v>850</v>
      </c>
      <c r="L246" s="511">
        <v>4658.5600000000004</v>
      </c>
      <c r="M246" s="268" t="s">
        <v>192</v>
      </c>
      <c r="N246" s="869" t="s">
        <v>199</v>
      </c>
      <c r="O246" s="254"/>
      <c r="P246" s="269" t="s">
        <v>664</v>
      </c>
      <c r="Q246" s="269" t="s">
        <v>1117</v>
      </c>
    </row>
    <row r="247" spans="1:17" s="297" customFormat="1">
      <c r="A247" s="257">
        <v>6</v>
      </c>
      <c r="B247" s="257" t="s">
        <v>518</v>
      </c>
      <c r="C247" s="257" t="s">
        <v>519</v>
      </c>
      <c r="D247" s="267" t="s">
        <v>191</v>
      </c>
      <c r="E247" s="263">
        <v>305</v>
      </c>
      <c r="F247" s="263">
        <v>269</v>
      </c>
      <c r="G247" s="263">
        <v>169</v>
      </c>
      <c r="H247" s="257">
        <v>55</v>
      </c>
      <c r="I247" s="257">
        <v>165</v>
      </c>
      <c r="J247" s="260">
        <v>1.534</v>
      </c>
      <c r="K247" s="261" t="s">
        <v>850</v>
      </c>
      <c r="L247" s="511">
        <v>4603.6099999999997</v>
      </c>
      <c r="M247" s="268" t="s">
        <v>192</v>
      </c>
      <c r="N247" s="869" t="s">
        <v>199</v>
      </c>
      <c r="O247" s="254"/>
      <c r="P247" s="269" t="s">
        <v>665</v>
      </c>
      <c r="Q247" s="269" t="s">
        <v>1103</v>
      </c>
    </row>
    <row r="248" spans="1:17" s="297" customFormat="1">
      <c r="A248" s="257">
        <v>7</v>
      </c>
      <c r="B248" s="257" t="s">
        <v>1130</v>
      </c>
      <c r="C248" s="257" t="s">
        <v>41</v>
      </c>
      <c r="D248" s="267" t="s">
        <v>191</v>
      </c>
      <c r="E248" s="263">
        <v>305</v>
      </c>
      <c r="F248" s="263">
        <v>269</v>
      </c>
      <c r="G248" s="263">
        <v>169</v>
      </c>
      <c r="H248" s="257">
        <v>55</v>
      </c>
      <c r="I248" s="257">
        <v>165</v>
      </c>
      <c r="J248" s="260">
        <v>1.534</v>
      </c>
      <c r="K248" s="261" t="s">
        <v>850</v>
      </c>
      <c r="L248" s="511">
        <v>4657.7700000000004</v>
      </c>
      <c r="M248" s="268" t="s">
        <v>192</v>
      </c>
      <c r="N248" s="869" t="s">
        <v>199</v>
      </c>
      <c r="O248" s="254"/>
      <c r="P248" s="269" t="s">
        <v>664</v>
      </c>
      <c r="Q248" s="269" t="s">
        <v>1117</v>
      </c>
    </row>
    <row r="249" spans="1:17" s="297" customFormat="1">
      <c r="A249" s="257">
        <v>8</v>
      </c>
      <c r="B249" s="257" t="s">
        <v>856</v>
      </c>
      <c r="C249" s="257" t="s">
        <v>852</v>
      </c>
      <c r="D249" s="267" t="s">
        <v>191</v>
      </c>
      <c r="E249" s="263">
        <v>311</v>
      </c>
      <c r="F249" s="263">
        <v>275</v>
      </c>
      <c r="G249" s="263">
        <v>169</v>
      </c>
      <c r="H249" s="257">
        <v>55</v>
      </c>
      <c r="I249" s="257">
        <v>165</v>
      </c>
      <c r="J249" s="260">
        <v>1.534</v>
      </c>
      <c r="K249" s="261" t="s">
        <v>850</v>
      </c>
      <c r="L249" s="511">
        <v>6146.37</v>
      </c>
      <c r="M249" s="268" t="s">
        <v>192</v>
      </c>
      <c r="N249" s="869" t="s">
        <v>199</v>
      </c>
      <c r="O249" s="254"/>
      <c r="P249" s="269" t="s">
        <v>664</v>
      </c>
      <c r="Q249" s="269" t="s">
        <v>1117</v>
      </c>
    </row>
    <row r="250" spans="1:17" s="297" customFormat="1">
      <c r="A250" s="257">
        <v>9</v>
      </c>
      <c r="B250" s="257" t="s">
        <v>813</v>
      </c>
      <c r="C250" s="257" t="s">
        <v>814</v>
      </c>
      <c r="D250" s="267" t="s">
        <v>191</v>
      </c>
      <c r="E250" s="263">
        <v>311</v>
      </c>
      <c r="F250" s="263">
        <v>275</v>
      </c>
      <c r="G250" s="263">
        <v>169</v>
      </c>
      <c r="H250" s="257">
        <v>55</v>
      </c>
      <c r="I250" s="257">
        <v>165</v>
      </c>
      <c r="J250" s="260">
        <v>1.534</v>
      </c>
      <c r="K250" s="261" t="s">
        <v>850</v>
      </c>
      <c r="L250" s="511">
        <v>6222</v>
      </c>
      <c r="M250" s="268" t="s">
        <v>192</v>
      </c>
      <c r="N250" s="869" t="s">
        <v>199</v>
      </c>
      <c r="O250" s="254"/>
      <c r="P250" s="269" t="s">
        <v>664</v>
      </c>
      <c r="Q250" s="269" t="s">
        <v>1117</v>
      </c>
    </row>
    <row r="251" spans="1:17" s="297" customFormat="1">
      <c r="A251" s="257">
        <v>10</v>
      </c>
      <c r="B251" s="257" t="s">
        <v>371</v>
      </c>
      <c r="C251" s="257" t="s">
        <v>372</v>
      </c>
      <c r="D251" s="267" t="s">
        <v>191</v>
      </c>
      <c r="E251" s="263">
        <v>305</v>
      </c>
      <c r="F251" s="263">
        <v>269</v>
      </c>
      <c r="G251" s="263">
        <v>169</v>
      </c>
      <c r="H251" s="257">
        <v>55</v>
      </c>
      <c r="I251" s="257">
        <v>165</v>
      </c>
      <c r="J251" s="260">
        <v>1.534</v>
      </c>
      <c r="K251" s="261" t="s">
        <v>850</v>
      </c>
      <c r="L251" s="511">
        <v>5429.35</v>
      </c>
      <c r="M251" s="268" t="s">
        <v>192</v>
      </c>
      <c r="N251" s="869" t="s">
        <v>199</v>
      </c>
      <c r="O251" s="254"/>
      <c r="P251" s="269" t="s">
        <v>664</v>
      </c>
      <c r="Q251" s="269" t="s">
        <v>1117</v>
      </c>
    </row>
    <row r="252" spans="1:17" s="297" customFormat="1">
      <c r="A252" s="257">
        <v>11</v>
      </c>
      <c r="B252" s="257" t="s">
        <v>373</v>
      </c>
      <c r="C252" s="257" t="s">
        <v>374</v>
      </c>
      <c r="D252" s="267" t="s">
        <v>191</v>
      </c>
      <c r="E252" s="263">
        <v>297</v>
      </c>
      <c r="F252" s="263">
        <v>262</v>
      </c>
      <c r="G252" s="263">
        <v>169</v>
      </c>
      <c r="H252" s="257">
        <v>55</v>
      </c>
      <c r="I252" s="257">
        <v>165</v>
      </c>
      <c r="J252" s="260">
        <v>1.534</v>
      </c>
      <c r="K252" s="261" t="s">
        <v>850</v>
      </c>
      <c r="L252" s="511">
        <v>5360.69</v>
      </c>
      <c r="M252" s="268" t="s">
        <v>192</v>
      </c>
      <c r="N252" s="869" t="s">
        <v>199</v>
      </c>
      <c r="O252" s="254"/>
      <c r="P252" s="269" t="s">
        <v>665</v>
      </c>
      <c r="Q252" s="269" t="s">
        <v>1103</v>
      </c>
    </row>
    <row r="253" spans="1:17" s="297" customFormat="1">
      <c r="A253" s="257">
        <v>12</v>
      </c>
      <c r="B253" s="257" t="s">
        <v>375</v>
      </c>
      <c r="C253" s="257" t="s">
        <v>376</v>
      </c>
      <c r="D253" s="267" t="s">
        <v>191</v>
      </c>
      <c r="E253" s="263">
        <v>305</v>
      </c>
      <c r="F253" s="263">
        <v>269</v>
      </c>
      <c r="G253" s="263">
        <v>169</v>
      </c>
      <c r="H253" s="257">
        <v>55</v>
      </c>
      <c r="I253" s="257">
        <v>165</v>
      </c>
      <c r="J253" s="260">
        <v>1.534</v>
      </c>
      <c r="K253" s="261" t="s">
        <v>850</v>
      </c>
      <c r="L253" s="511">
        <v>5429.44</v>
      </c>
      <c r="M253" s="268" t="s">
        <v>192</v>
      </c>
      <c r="N253" s="869" t="s">
        <v>199</v>
      </c>
      <c r="O253" s="254"/>
      <c r="P253" s="269" t="s">
        <v>664</v>
      </c>
      <c r="Q253" s="269" t="s">
        <v>1117</v>
      </c>
    </row>
    <row r="254" spans="1:17" s="297" customFormat="1">
      <c r="A254" s="257">
        <v>13</v>
      </c>
      <c r="B254" s="257" t="s">
        <v>365</v>
      </c>
      <c r="C254" s="257" t="s">
        <v>366</v>
      </c>
      <c r="D254" s="267" t="s">
        <v>191</v>
      </c>
      <c r="E254" s="263">
        <v>305</v>
      </c>
      <c r="F254" s="263">
        <v>269</v>
      </c>
      <c r="G254" s="263">
        <v>169</v>
      </c>
      <c r="H254" s="257">
        <v>55</v>
      </c>
      <c r="I254" s="257">
        <v>165</v>
      </c>
      <c r="J254" s="260">
        <v>1.534</v>
      </c>
      <c r="K254" s="261" t="s">
        <v>850</v>
      </c>
      <c r="L254" s="511">
        <v>5431.83</v>
      </c>
      <c r="M254" s="268" t="s">
        <v>192</v>
      </c>
      <c r="N254" s="869" t="s">
        <v>199</v>
      </c>
      <c r="O254" s="254"/>
      <c r="P254" s="269" t="s">
        <v>664</v>
      </c>
      <c r="Q254" s="269" t="s">
        <v>1117</v>
      </c>
    </row>
    <row r="255" spans="1:17" s="297" customFormat="1">
      <c r="A255" s="257">
        <v>14</v>
      </c>
      <c r="B255" s="257" t="s">
        <v>367</v>
      </c>
      <c r="C255" s="257" t="s">
        <v>368</v>
      </c>
      <c r="D255" s="267" t="s">
        <v>191</v>
      </c>
      <c r="E255" s="263">
        <v>297</v>
      </c>
      <c r="F255" s="263">
        <v>262</v>
      </c>
      <c r="G255" s="263">
        <v>169</v>
      </c>
      <c r="H255" s="257">
        <v>55</v>
      </c>
      <c r="I255" s="257">
        <v>165</v>
      </c>
      <c r="J255" s="260">
        <v>1.534</v>
      </c>
      <c r="K255" s="261" t="s">
        <v>850</v>
      </c>
      <c r="L255" s="511">
        <v>5362.98</v>
      </c>
      <c r="M255" s="268" t="s">
        <v>192</v>
      </c>
      <c r="N255" s="869" t="s">
        <v>199</v>
      </c>
      <c r="O255" s="254"/>
      <c r="P255" s="269" t="s">
        <v>665</v>
      </c>
      <c r="Q255" s="269" t="s">
        <v>1103</v>
      </c>
    </row>
    <row r="256" spans="1:17" s="297" customFormat="1">
      <c r="A256" s="257">
        <v>15</v>
      </c>
      <c r="B256" s="257" t="s">
        <v>369</v>
      </c>
      <c r="C256" s="257" t="s">
        <v>370</v>
      </c>
      <c r="D256" s="267" t="s">
        <v>191</v>
      </c>
      <c r="E256" s="263">
        <v>305</v>
      </c>
      <c r="F256" s="263">
        <v>269</v>
      </c>
      <c r="G256" s="263">
        <v>169</v>
      </c>
      <c r="H256" s="257">
        <v>55</v>
      </c>
      <c r="I256" s="257">
        <v>165</v>
      </c>
      <c r="J256" s="260">
        <v>1.534</v>
      </c>
      <c r="K256" s="261" t="s">
        <v>850</v>
      </c>
      <c r="L256" s="511">
        <v>5431.9</v>
      </c>
      <c r="M256" s="268" t="s">
        <v>192</v>
      </c>
      <c r="N256" s="869" t="s">
        <v>199</v>
      </c>
      <c r="O256" s="254"/>
      <c r="P256" s="269" t="s">
        <v>664</v>
      </c>
      <c r="Q256" s="269" t="s">
        <v>1117</v>
      </c>
    </row>
    <row r="257" spans="1:17" s="297" customFormat="1">
      <c r="A257" s="257">
        <v>16</v>
      </c>
      <c r="B257" s="257" t="s">
        <v>377</v>
      </c>
      <c r="C257" s="257" t="s">
        <v>378</v>
      </c>
      <c r="D257" s="267" t="s">
        <v>191</v>
      </c>
      <c r="E257" s="263">
        <v>323</v>
      </c>
      <c r="F257" s="263">
        <v>285</v>
      </c>
      <c r="G257" s="263">
        <v>199</v>
      </c>
      <c r="H257" s="257">
        <v>55</v>
      </c>
      <c r="I257" s="257">
        <v>165</v>
      </c>
      <c r="J257" s="260">
        <v>1.806</v>
      </c>
      <c r="K257" s="261" t="s">
        <v>850</v>
      </c>
      <c r="L257" s="511">
        <v>6360.77</v>
      </c>
      <c r="M257" s="268" t="s">
        <v>192</v>
      </c>
      <c r="N257" s="869" t="s">
        <v>199</v>
      </c>
      <c r="O257" s="254"/>
      <c r="P257" s="269" t="s">
        <v>664</v>
      </c>
      <c r="Q257" s="269" t="s">
        <v>1117</v>
      </c>
    </row>
    <row r="258" spans="1:17" s="297" customFormat="1">
      <c r="A258" s="257">
        <v>17</v>
      </c>
      <c r="B258" s="257" t="s">
        <v>381</v>
      </c>
      <c r="C258" s="257" t="s">
        <v>382</v>
      </c>
      <c r="D258" s="267" t="s">
        <v>191</v>
      </c>
      <c r="E258" s="263">
        <v>323</v>
      </c>
      <c r="F258" s="263">
        <v>285</v>
      </c>
      <c r="G258" s="263">
        <v>199</v>
      </c>
      <c r="H258" s="257">
        <v>55</v>
      </c>
      <c r="I258" s="257">
        <v>165</v>
      </c>
      <c r="J258" s="260">
        <v>1.806</v>
      </c>
      <c r="K258" s="261" t="s">
        <v>850</v>
      </c>
      <c r="L258" s="511">
        <v>6360.69</v>
      </c>
      <c r="M258" s="268" t="s">
        <v>192</v>
      </c>
      <c r="N258" s="869" t="s">
        <v>199</v>
      </c>
      <c r="O258" s="254"/>
      <c r="P258" s="269" t="s">
        <v>664</v>
      </c>
      <c r="Q258" s="269" t="s">
        <v>1117</v>
      </c>
    </row>
    <row r="259" spans="1:17" s="297" customFormat="1">
      <c r="A259" s="257">
        <v>18</v>
      </c>
      <c r="B259" s="257" t="s">
        <v>379</v>
      </c>
      <c r="C259" s="257" t="s">
        <v>380</v>
      </c>
      <c r="D259" s="267" t="s">
        <v>191</v>
      </c>
      <c r="E259" s="263">
        <v>317</v>
      </c>
      <c r="F259" s="263">
        <v>279</v>
      </c>
      <c r="G259" s="263">
        <v>199</v>
      </c>
      <c r="H259" s="257">
        <v>55</v>
      </c>
      <c r="I259" s="257">
        <v>165</v>
      </c>
      <c r="J259" s="260">
        <v>1.806</v>
      </c>
      <c r="K259" s="261" t="s">
        <v>850</v>
      </c>
      <c r="L259" s="511">
        <v>6409.6</v>
      </c>
      <c r="M259" s="268" t="s">
        <v>192</v>
      </c>
      <c r="N259" s="869" t="s">
        <v>199</v>
      </c>
      <c r="O259" s="254"/>
      <c r="P259" s="269" t="s">
        <v>664</v>
      </c>
      <c r="Q259" s="269" t="s">
        <v>1117</v>
      </c>
    </row>
    <row r="260" spans="1:17" s="297" customFormat="1">
      <c r="A260" s="257">
        <v>19</v>
      </c>
      <c r="B260" s="257" t="s">
        <v>383</v>
      </c>
      <c r="C260" s="257" t="s">
        <v>384</v>
      </c>
      <c r="D260" s="267" t="s">
        <v>191</v>
      </c>
      <c r="E260" s="263">
        <v>317</v>
      </c>
      <c r="F260" s="263">
        <v>279</v>
      </c>
      <c r="G260" s="263">
        <v>199</v>
      </c>
      <c r="H260" s="257">
        <v>55</v>
      </c>
      <c r="I260" s="257">
        <v>165</v>
      </c>
      <c r="J260" s="260">
        <v>1.806</v>
      </c>
      <c r="K260" s="261" t="s">
        <v>850</v>
      </c>
      <c r="L260" s="511">
        <v>6409.55</v>
      </c>
      <c r="M260" s="268" t="s">
        <v>192</v>
      </c>
      <c r="N260" s="869" t="s">
        <v>199</v>
      </c>
      <c r="O260" s="254"/>
      <c r="P260" s="269" t="s">
        <v>664</v>
      </c>
      <c r="Q260" s="269" t="s">
        <v>1117</v>
      </c>
    </row>
    <row r="261" spans="1:17" s="297" customFormat="1">
      <c r="A261" s="257">
        <v>20</v>
      </c>
      <c r="B261" s="257" t="s">
        <v>1123</v>
      </c>
      <c r="C261" s="257" t="s">
        <v>390</v>
      </c>
      <c r="D261" s="267" t="s">
        <v>191</v>
      </c>
      <c r="E261" s="263">
        <v>305</v>
      </c>
      <c r="F261" s="263">
        <v>269</v>
      </c>
      <c r="G261" s="263">
        <v>169</v>
      </c>
      <c r="H261" s="257">
        <v>55</v>
      </c>
      <c r="I261" s="257">
        <v>165</v>
      </c>
      <c r="J261" s="260">
        <v>1.534</v>
      </c>
      <c r="K261" s="261" t="s">
        <v>850</v>
      </c>
      <c r="L261" s="511">
        <v>4199.1400000000003</v>
      </c>
      <c r="M261" s="268" t="s">
        <v>192</v>
      </c>
      <c r="N261" s="869" t="s">
        <v>199</v>
      </c>
      <c r="P261" s="269" t="s">
        <v>664</v>
      </c>
      <c r="Q261" s="269" t="s">
        <v>1117</v>
      </c>
    </row>
    <row r="262" spans="1:17" s="297" customFormat="1">
      <c r="A262" s="257">
        <v>21</v>
      </c>
      <c r="B262" s="257" t="s">
        <v>1120</v>
      </c>
      <c r="C262" s="257" t="s">
        <v>388</v>
      </c>
      <c r="D262" s="267" t="s">
        <v>191</v>
      </c>
      <c r="E262" s="263">
        <v>305</v>
      </c>
      <c r="F262" s="263">
        <v>269</v>
      </c>
      <c r="G262" s="263">
        <v>169</v>
      </c>
      <c r="H262" s="257">
        <v>55</v>
      </c>
      <c r="I262" s="257">
        <v>165</v>
      </c>
      <c r="J262" s="260">
        <v>1.534</v>
      </c>
      <c r="K262" s="261" t="s">
        <v>850</v>
      </c>
      <c r="L262" s="511">
        <v>4199.1400000000003</v>
      </c>
      <c r="M262" s="268" t="s">
        <v>192</v>
      </c>
      <c r="N262" s="869" t="s">
        <v>199</v>
      </c>
      <c r="P262" s="269" t="s">
        <v>664</v>
      </c>
      <c r="Q262" s="269" t="s">
        <v>1117</v>
      </c>
    </row>
    <row r="263" spans="1:17" s="297" customFormat="1">
      <c r="A263" s="257">
        <v>22</v>
      </c>
      <c r="B263" s="257" t="s">
        <v>1140</v>
      </c>
      <c r="C263" s="257" t="s">
        <v>498</v>
      </c>
      <c r="D263" s="267" t="s">
        <v>191</v>
      </c>
      <c r="E263" s="263">
        <v>305</v>
      </c>
      <c r="F263" s="263">
        <v>269</v>
      </c>
      <c r="G263" s="263">
        <v>169</v>
      </c>
      <c r="H263" s="257">
        <v>55</v>
      </c>
      <c r="I263" s="257">
        <v>165</v>
      </c>
      <c r="J263" s="260">
        <v>1.534</v>
      </c>
      <c r="K263" s="261" t="s">
        <v>850</v>
      </c>
      <c r="L263" s="511">
        <v>4586.8100000000004</v>
      </c>
      <c r="M263" s="268" t="s">
        <v>192</v>
      </c>
      <c r="N263" s="869" t="s">
        <v>199</v>
      </c>
      <c r="P263" s="269" t="s">
        <v>664</v>
      </c>
      <c r="Q263" s="269" t="s">
        <v>1117</v>
      </c>
    </row>
    <row r="264" spans="1:17" s="297" customFormat="1">
      <c r="A264" s="257">
        <v>23</v>
      </c>
      <c r="B264" s="257" t="s">
        <v>1136</v>
      </c>
      <c r="C264" s="257" t="s">
        <v>496</v>
      </c>
      <c r="D264" s="267" t="s">
        <v>191</v>
      </c>
      <c r="E264" s="263">
        <v>305</v>
      </c>
      <c r="F264" s="263">
        <v>269</v>
      </c>
      <c r="G264" s="263">
        <v>169</v>
      </c>
      <c r="H264" s="257">
        <v>55</v>
      </c>
      <c r="I264" s="257">
        <v>165</v>
      </c>
      <c r="J264" s="260">
        <v>1.534</v>
      </c>
      <c r="K264" s="261" t="s">
        <v>850</v>
      </c>
      <c r="L264" s="511">
        <v>4587.26</v>
      </c>
      <c r="M264" s="268" t="s">
        <v>192</v>
      </c>
      <c r="N264" s="869" t="s">
        <v>199</v>
      </c>
      <c r="P264" s="269" t="s">
        <v>664</v>
      </c>
      <c r="Q264" s="269" t="s">
        <v>1117</v>
      </c>
    </row>
    <row r="265" spans="1:17" s="297" customFormat="1">
      <c r="A265" s="257">
        <v>24</v>
      </c>
      <c r="B265" s="257" t="s">
        <v>1122</v>
      </c>
      <c r="C265" s="257" t="s">
        <v>401</v>
      </c>
      <c r="D265" s="267" t="s">
        <v>191</v>
      </c>
      <c r="E265" s="263">
        <v>328</v>
      </c>
      <c r="F265" s="263">
        <v>292</v>
      </c>
      <c r="G265" s="263">
        <v>199</v>
      </c>
      <c r="H265" s="257">
        <v>55</v>
      </c>
      <c r="I265" s="257">
        <v>165</v>
      </c>
      <c r="J265" s="260">
        <v>1.806</v>
      </c>
      <c r="K265" s="261" t="s">
        <v>850</v>
      </c>
      <c r="L265" s="511">
        <v>4322.58</v>
      </c>
      <c r="M265" s="268" t="s">
        <v>192</v>
      </c>
      <c r="N265" s="869" t="s">
        <v>199</v>
      </c>
      <c r="P265" s="269" t="s">
        <v>664</v>
      </c>
      <c r="Q265" s="269" t="s">
        <v>1117</v>
      </c>
    </row>
    <row r="266" spans="1:17" s="297" customFormat="1">
      <c r="A266" s="257">
        <v>25</v>
      </c>
      <c r="B266" s="257" t="s">
        <v>1121</v>
      </c>
      <c r="C266" s="257" t="s">
        <v>399</v>
      </c>
      <c r="D266" s="267" t="s">
        <v>191</v>
      </c>
      <c r="E266" s="263">
        <v>328</v>
      </c>
      <c r="F266" s="263">
        <v>292</v>
      </c>
      <c r="G266" s="263">
        <v>199</v>
      </c>
      <c r="H266" s="257">
        <v>55</v>
      </c>
      <c r="I266" s="257">
        <v>165</v>
      </c>
      <c r="J266" s="260">
        <v>1.806</v>
      </c>
      <c r="K266" s="261" t="s">
        <v>850</v>
      </c>
      <c r="L266" s="511">
        <v>4322.68</v>
      </c>
      <c r="M266" s="268" t="s">
        <v>192</v>
      </c>
      <c r="N266" s="869" t="s">
        <v>199</v>
      </c>
      <c r="O266" s="254"/>
      <c r="P266" s="269" t="s">
        <v>664</v>
      </c>
      <c r="Q266" s="269" t="s">
        <v>1117</v>
      </c>
    </row>
    <row r="267" spans="1:17" s="297" customFormat="1">
      <c r="A267" s="257">
        <v>26</v>
      </c>
      <c r="B267" s="257" t="s">
        <v>1158</v>
      </c>
      <c r="C267" s="257" t="s">
        <v>502</v>
      </c>
      <c r="D267" s="267" t="s">
        <v>191</v>
      </c>
      <c r="E267" s="263">
        <v>328</v>
      </c>
      <c r="F267" s="263">
        <v>292</v>
      </c>
      <c r="G267" s="263">
        <v>199</v>
      </c>
      <c r="H267" s="257">
        <v>55</v>
      </c>
      <c r="I267" s="257">
        <v>165</v>
      </c>
      <c r="J267" s="260">
        <v>1.806</v>
      </c>
      <c r="K267" s="261" t="s">
        <v>850</v>
      </c>
      <c r="L267" s="511">
        <v>4787.6899999999996</v>
      </c>
      <c r="M267" s="268" t="s">
        <v>192</v>
      </c>
      <c r="N267" s="869" t="s">
        <v>199</v>
      </c>
      <c r="P267" s="269" t="s">
        <v>664</v>
      </c>
      <c r="Q267" s="269" t="s">
        <v>1117</v>
      </c>
    </row>
    <row r="268" spans="1:17" s="297" customFormat="1">
      <c r="A268" s="257">
        <v>27</v>
      </c>
      <c r="B268" s="257" t="s">
        <v>1159</v>
      </c>
      <c r="C268" s="257" t="s">
        <v>500</v>
      </c>
      <c r="D268" s="267" t="s">
        <v>191</v>
      </c>
      <c r="E268" s="263">
        <v>328</v>
      </c>
      <c r="F268" s="263">
        <v>292</v>
      </c>
      <c r="G268" s="263">
        <v>199</v>
      </c>
      <c r="H268" s="257">
        <v>55</v>
      </c>
      <c r="I268" s="257">
        <v>165</v>
      </c>
      <c r="J268" s="260">
        <v>1.806</v>
      </c>
      <c r="K268" s="261" t="s">
        <v>850</v>
      </c>
      <c r="L268" s="511">
        <v>4787.6899999999996</v>
      </c>
      <c r="M268" s="268" t="s">
        <v>192</v>
      </c>
      <c r="N268" s="869" t="s">
        <v>199</v>
      </c>
      <c r="P268" s="269" t="s">
        <v>664</v>
      </c>
      <c r="Q268" s="269" t="s">
        <v>1117</v>
      </c>
    </row>
    <row r="269" spans="1:17" s="297" customFormat="1">
      <c r="A269" s="257">
        <v>28</v>
      </c>
      <c r="B269" s="257" t="s">
        <v>347</v>
      </c>
      <c r="C269" s="257" t="s">
        <v>568</v>
      </c>
      <c r="D269" s="267" t="s">
        <v>191</v>
      </c>
      <c r="E269" s="263">
        <v>338</v>
      </c>
      <c r="F269" s="263">
        <v>297</v>
      </c>
      <c r="G269" s="263">
        <v>199</v>
      </c>
      <c r="H269" s="257">
        <v>55</v>
      </c>
      <c r="I269" s="257">
        <v>165</v>
      </c>
      <c r="J269" s="260">
        <v>1.806</v>
      </c>
      <c r="K269" s="261" t="s">
        <v>850</v>
      </c>
      <c r="L269" s="511">
        <v>5913.05</v>
      </c>
      <c r="M269" s="268" t="s">
        <v>192</v>
      </c>
      <c r="N269" s="869" t="s">
        <v>199</v>
      </c>
      <c r="O269" s="254"/>
      <c r="P269" s="269" t="s">
        <v>665</v>
      </c>
      <c r="Q269" s="269" t="s">
        <v>1103</v>
      </c>
    </row>
    <row r="270" spans="1:17" s="297" customFormat="1">
      <c r="A270" s="257">
        <v>29</v>
      </c>
      <c r="B270" s="257" t="s">
        <v>406</v>
      </c>
      <c r="C270" s="257" t="s">
        <v>407</v>
      </c>
      <c r="D270" s="267" t="s">
        <v>191</v>
      </c>
      <c r="E270" s="263">
        <v>338</v>
      </c>
      <c r="F270" s="263">
        <v>304</v>
      </c>
      <c r="G270" s="263">
        <v>199</v>
      </c>
      <c r="H270" s="257">
        <v>55</v>
      </c>
      <c r="I270" s="257">
        <v>165</v>
      </c>
      <c r="J270" s="260">
        <v>1.806</v>
      </c>
      <c r="K270" s="261" t="s">
        <v>850</v>
      </c>
      <c r="L270" s="511">
        <v>6876.72</v>
      </c>
      <c r="M270" s="268" t="s">
        <v>192</v>
      </c>
      <c r="N270" s="869" t="s">
        <v>199</v>
      </c>
      <c r="O270" s="254"/>
      <c r="P270" s="269" t="s">
        <v>664</v>
      </c>
      <c r="Q270" s="269" t="s">
        <v>1117</v>
      </c>
    </row>
    <row r="271" spans="1:17" s="297" customFormat="1">
      <c r="A271" s="257">
        <v>30</v>
      </c>
      <c r="B271" s="257" t="s">
        <v>409</v>
      </c>
      <c r="C271" s="257" t="s">
        <v>411</v>
      </c>
      <c r="D271" s="267" t="s">
        <v>191</v>
      </c>
      <c r="E271" s="263">
        <v>338</v>
      </c>
      <c r="F271" s="263">
        <v>297</v>
      </c>
      <c r="G271" s="263">
        <v>199</v>
      </c>
      <c r="H271" s="257">
        <v>55</v>
      </c>
      <c r="I271" s="257">
        <v>165</v>
      </c>
      <c r="J271" s="260">
        <v>1.806</v>
      </c>
      <c r="K271" s="261" t="s">
        <v>850</v>
      </c>
      <c r="L271" s="511">
        <v>6831.9</v>
      </c>
      <c r="M271" s="268" t="s">
        <v>192</v>
      </c>
      <c r="N271" s="869" t="s">
        <v>199</v>
      </c>
      <c r="O271" s="254"/>
      <c r="P271" s="269" t="s">
        <v>664</v>
      </c>
      <c r="Q271" s="269" t="s">
        <v>1117</v>
      </c>
    </row>
    <row r="272" spans="1:17" s="297" customFormat="1">
      <c r="A272" s="257">
        <v>31</v>
      </c>
      <c r="B272" s="257" t="s">
        <v>408</v>
      </c>
      <c r="C272" s="257" t="s">
        <v>410</v>
      </c>
      <c r="D272" s="267" t="s">
        <v>191</v>
      </c>
      <c r="E272" s="263">
        <v>345</v>
      </c>
      <c r="F272" s="263">
        <v>304</v>
      </c>
      <c r="G272" s="263">
        <v>199</v>
      </c>
      <c r="H272" s="257">
        <v>55</v>
      </c>
      <c r="I272" s="257">
        <v>165</v>
      </c>
      <c r="J272" s="260">
        <v>1.806</v>
      </c>
      <c r="K272" s="261" t="s">
        <v>850</v>
      </c>
      <c r="L272" s="511">
        <v>6633.78</v>
      </c>
      <c r="M272" s="268" t="s">
        <v>192</v>
      </c>
      <c r="N272" s="869" t="s">
        <v>199</v>
      </c>
      <c r="O272" s="254"/>
      <c r="P272" s="269" t="s">
        <v>664</v>
      </c>
      <c r="Q272" s="269" t="s">
        <v>1117</v>
      </c>
    </row>
    <row r="273" spans="1:17" s="297" customFormat="1">
      <c r="A273" s="257">
        <v>32</v>
      </c>
      <c r="B273" s="257" t="s">
        <v>402</v>
      </c>
      <c r="C273" s="257" t="s">
        <v>403</v>
      </c>
      <c r="D273" s="267" t="s">
        <v>191</v>
      </c>
      <c r="E273" s="263">
        <v>345</v>
      </c>
      <c r="F273" s="263">
        <v>304</v>
      </c>
      <c r="G273" s="263">
        <v>199</v>
      </c>
      <c r="H273" s="257">
        <v>55</v>
      </c>
      <c r="I273" s="257">
        <v>165</v>
      </c>
      <c r="J273" s="260">
        <v>1.806</v>
      </c>
      <c r="K273" s="261" t="s">
        <v>850</v>
      </c>
      <c r="L273" s="511">
        <v>6636.37</v>
      </c>
      <c r="M273" s="268" t="s">
        <v>192</v>
      </c>
      <c r="N273" s="869" t="s">
        <v>199</v>
      </c>
      <c r="P273" s="269" t="s">
        <v>664</v>
      </c>
      <c r="Q273" s="269" t="s">
        <v>1117</v>
      </c>
    </row>
    <row r="274" spans="1:17" s="297" customFormat="1">
      <c r="A274" s="257">
        <v>33</v>
      </c>
      <c r="B274" s="257" t="s">
        <v>412</v>
      </c>
      <c r="C274" s="257" t="s">
        <v>413</v>
      </c>
      <c r="D274" s="267" t="s">
        <v>191</v>
      </c>
      <c r="E274" s="263">
        <v>345</v>
      </c>
      <c r="F274" s="263">
        <v>304</v>
      </c>
      <c r="G274" s="263">
        <v>199</v>
      </c>
      <c r="H274" s="257">
        <v>55</v>
      </c>
      <c r="I274" s="257">
        <v>165</v>
      </c>
      <c r="J274" s="260">
        <v>1.806</v>
      </c>
      <c r="K274" s="261" t="s">
        <v>850</v>
      </c>
      <c r="L274" s="511">
        <v>6633.93</v>
      </c>
      <c r="M274" s="268" t="s">
        <v>192</v>
      </c>
      <c r="N274" s="869" t="s">
        <v>199</v>
      </c>
      <c r="P274" s="269" t="s">
        <v>664</v>
      </c>
      <c r="Q274" s="269" t="s">
        <v>1117</v>
      </c>
    </row>
    <row r="275" spans="1:17" s="297" customFormat="1">
      <c r="A275" s="257">
        <v>34</v>
      </c>
      <c r="B275" s="257" t="s">
        <v>414</v>
      </c>
      <c r="C275" s="257" t="s">
        <v>415</v>
      </c>
      <c r="D275" s="267" t="s">
        <v>191</v>
      </c>
      <c r="E275" s="263">
        <v>345</v>
      </c>
      <c r="F275" s="263">
        <v>304</v>
      </c>
      <c r="G275" s="263">
        <v>199</v>
      </c>
      <c r="H275" s="257">
        <v>55</v>
      </c>
      <c r="I275" s="257">
        <v>165</v>
      </c>
      <c r="J275" s="260">
        <v>1.806</v>
      </c>
      <c r="K275" s="261" t="s">
        <v>850</v>
      </c>
      <c r="L275" s="511">
        <v>6630.5</v>
      </c>
      <c r="M275" s="268" t="s">
        <v>192</v>
      </c>
      <c r="N275" s="869" t="s">
        <v>199</v>
      </c>
      <c r="P275" s="269" t="s">
        <v>664</v>
      </c>
      <c r="Q275" s="269" t="s">
        <v>1117</v>
      </c>
    </row>
    <row r="276" spans="1:17" s="297" customFormat="1">
      <c r="A276" s="257">
        <v>35</v>
      </c>
      <c r="B276" s="257" t="s">
        <v>1139</v>
      </c>
      <c r="C276" s="257" t="s">
        <v>555</v>
      </c>
      <c r="D276" s="267" t="s">
        <v>191</v>
      </c>
      <c r="E276" s="263">
        <v>344</v>
      </c>
      <c r="F276" s="263">
        <v>303</v>
      </c>
      <c r="G276" s="263">
        <v>199</v>
      </c>
      <c r="H276" s="257">
        <v>55</v>
      </c>
      <c r="I276" s="257">
        <v>165</v>
      </c>
      <c r="J276" s="260">
        <v>1.806</v>
      </c>
      <c r="K276" s="261" t="s">
        <v>850</v>
      </c>
      <c r="L276" s="511">
        <v>5770.31</v>
      </c>
      <c r="M276" s="268" t="s">
        <v>192</v>
      </c>
      <c r="N276" s="869" t="s">
        <v>199</v>
      </c>
      <c r="P276" s="269" t="s">
        <v>664</v>
      </c>
      <c r="Q276" s="269" t="s">
        <v>1117</v>
      </c>
    </row>
    <row r="277" spans="1:17" s="297" customFormat="1">
      <c r="A277" s="257">
        <v>36</v>
      </c>
      <c r="B277" s="257" t="s">
        <v>1133</v>
      </c>
      <c r="C277" s="257" t="s">
        <v>556</v>
      </c>
      <c r="D277" s="267" t="s">
        <v>191</v>
      </c>
      <c r="E277" s="263">
        <v>344</v>
      </c>
      <c r="F277" s="263">
        <v>303</v>
      </c>
      <c r="G277" s="263">
        <v>199</v>
      </c>
      <c r="H277" s="257">
        <v>55</v>
      </c>
      <c r="I277" s="257">
        <v>165</v>
      </c>
      <c r="J277" s="260">
        <v>1.806</v>
      </c>
      <c r="K277" s="261" t="s">
        <v>850</v>
      </c>
      <c r="L277" s="511">
        <v>5770.33</v>
      </c>
      <c r="M277" s="268" t="s">
        <v>192</v>
      </c>
      <c r="N277" s="869" t="s">
        <v>199</v>
      </c>
      <c r="O277" s="254"/>
      <c r="P277" s="269" t="s">
        <v>664</v>
      </c>
      <c r="Q277" s="269" t="s">
        <v>1117</v>
      </c>
    </row>
    <row r="278" spans="1:17" s="297" customFormat="1">
      <c r="A278" s="257">
        <v>37</v>
      </c>
      <c r="B278" s="257" t="s">
        <v>857</v>
      </c>
      <c r="C278" s="257" t="s">
        <v>666</v>
      </c>
      <c r="D278" s="267" t="s">
        <v>191</v>
      </c>
      <c r="E278" s="263">
        <v>345</v>
      </c>
      <c r="F278" s="263">
        <v>304</v>
      </c>
      <c r="G278" s="263">
        <v>199</v>
      </c>
      <c r="H278" s="257">
        <v>55</v>
      </c>
      <c r="I278" s="257">
        <v>165</v>
      </c>
      <c r="J278" s="260">
        <v>1.806</v>
      </c>
      <c r="K278" s="261" t="s">
        <v>850</v>
      </c>
      <c r="L278" s="511">
        <v>6673.44</v>
      </c>
      <c r="M278" s="268" t="s">
        <v>192</v>
      </c>
      <c r="N278" s="869" t="s">
        <v>199</v>
      </c>
      <c r="O278" s="254"/>
      <c r="P278" s="269" t="s">
        <v>665</v>
      </c>
      <c r="Q278" s="269" t="s">
        <v>1103</v>
      </c>
    </row>
    <row r="279" spans="1:17" s="293" customFormat="1">
      <c r="A279" s="257">
        <v>38</v>
      </c>
      <c r="B279" s="257" t="s">
        <v>858</v>
      </c>
      <c r="C279" s="257" t="s">
        <v>667</v>
      </c>
      <c r="D279" s="267" t="s">
        <v>191</v>
      </c>
      <c r="E279" s="263">
        <v>345</v>
      </c>
      <c r="F279" s="263">
        <v>304</v>
      </c>
      <c r="G279" s="263">
        <v>199</v>
      </c>
      <c r="H279" s="257">
        <v>55</v>
      </c>
      <c r="I279" s="257">
        <v>165</v>
      </c>
      <c r="J279" s="260">
        <v>1.806</v>
      </c>
      <c r="K279" s="261" t="s">
        <v>850</v>
      </c>
      <c r="L279" s="511">
        <v>0</v>
      </c>
      <c r="M279" s="268" t="s">
        <v>192</v>
      </c>
      <c r="N279" s="869" t="s">
        <v>199</v>
      </c>
      <c r="O279" s="254"/>
      <c r="P279" s="269" t="s">
        <v>664</v>
      </c>
      <c r="Q279" s="269" t="s">
        <v>1117</v>
      </c>
    </row>
    <row r="280" spans="1:17" s="297" customFormat="1">
      <c r="A280" s="257">
        <v>39</v>
      </c>
      <c r="B280" s="257" t="s">
        <v>310</v>
      </c>
      <c r="C280" s="257" t="s">
        <v>311</v>
      </c>
      <c r="D280" s="267" t="s">
        <v>191</v>
      </c>
      <c r="E280" s="263">
        <v>345</v>
      </c>
      <c r="F280" s="263">
        <v>304</v>
      </c>
      <c r="G280" s="263">
        <v>199</v>
      </c>
      <c r="H280" s="257">
        <v>55</v>
      </c>
      <c r="I280" s="257">
        <v>165</v>
      </c>
      <c r="J280" s="260">
        <v>1.806</v>
      </c>
      <c r="K280" s="261" t="s">
        <v>850</v>
      </c>
      <c r="L280" s="511">
        <v>7364.57</v>
      </c>
      <c r="M280" s="268" t="s">
        <v>192</v>
      </c>
      <c r="N280" s="869" t="s">
        <v>199</v>
      </c>
      <c r="P280" s="269" t="s">
        <v>664</v>
      </c>
      <c r="Q280" s="269" t="s">
        <v>1117</v>
      </c>
    </row>
    <row r="281" spans="1:17" s="297" customFormat="1">
      <c r="A281" s="257">
        <v>40</v>
      </c>
      <c r="B281" s="257" t="s">
        <v>312</v>
      </c>
      <c r="C281" s="257" t="s">
        <v>313</v>
      </c>
      <c r="D281" s="267" t="s">
        <v>191</v>
      </c>
      <c r="E281" s="263">
        <v>338</v>
      </c>
      <c r="F281" s="263">
        <v>297</v>
      </c>
      <c r="G281" s="263">
        <v>199</v>
      </c>
      <c r="H281" s="257">
        <v>55</v>
      </c>
      <c r="I281" s="257">
        <v>165</v>
      </c>
      <c r="J281" s="260">
        <v>1.806</v>
      </c>
      <c r="K281" s="261" t="s">
        <v>850</v>
      </c>
      <c r="L281" s="511">
        <v>7332.41</v>
      </c>
      <c r="M281" s="268" t="s">
        <v>192</v>
      </c>
      <c r="N281" s="869" t="s">
        <v>199</v>
      </c>
      <c r="P281" s="269" t="s">
        <v>665</v>
      </c>
      <c r="Q281" s="269" t="s">
        <v>1103</v>
      </c>
    </row>
    <row r="282" spans="1:17" s="297" customFormat="1">
      <c r="A282" s="257">
        <v>41</v>
      </c>
      <c r="B282" s="257" t="s">
        <v>314</v>
      </c>
      <c r="C282" s="257" t="s">
        <v>315</v>
      </c>
      <c r="D282" s="267" t="s">
        <v>191</v>
      </c>
      <c r="E282" s="263">
        <v>345</v>
      </c>
      <c r="F282" s="263">
        <v>304</v>
      </c>
      <c r="G282" s="263">
        <v>199</v>
      </c>
      <c r="H282" s="257">
        <v>55</v>
      </c>
      <c r="I282" s="257">
        <v>165</v>
      </c>
      <c r="J282" s="260">
        <v>1.806</v>
      </c>
      <c r="K282" s="261" t="s">
        <v>850</v>
      </c>
      <c r="L282" s="511">
        <v>7120.55</v>
      </c>
      <c r="M282" s="268" t="s">
        <v>192</v>
      </c>
      <c r="N282" s="869" t="s">
        <v>199</v>
      </c>
      <c r="P282" s="269" t="s">
        <v>664</v>
      </c>
      <c r="Q282" s="269" t="s">
        <v>1117</v>
      </c>
    </row>
    <row r="283" spans="1:17" s="297" customFormat="1">
      <c r="A283" s="257">
        <v>42</v>
      </c>
      <c r="B283" s="257" t="s">
        <v>316</v>
      </c>
      <c r="C283" s="257" t="s">
        <v>317</v>
      </c>
      <c r="D283" s="267" t="s">
        <v>191</v>
      </c>
      <c r="E283" s="263">
        <v>345</v>
      </c>
      <c r="F283" s="263">
        <v>304</v>
      </c>
      <c r="G283" s="263">
        <v>199</v>
      </c>
      <c r="H283" s="257">
        <v>55</v>
      </c>
      <c r="I283" s="257">
        <v>165</v>
      </c>
      <c r="J283" s="260">
        <v>1.806</v>
      </c>
      <c r="K283" s="261" t="s">
        <v>850</v>
      </c>
      <c r="L283" s="511">
        <v>7036.52</v>
      </c>
      <c r="M283" s="268" t="s">
        <v>192</v>
      </c>
      <c r="N283" s="869" t="s">
        <v>199</v>
      </c>
      <c r="P283" s="269" t="s">
        <v>664</v>
      </c>
      <c r="Q283" s="269" t="s">
        <v>1117</v>
      </c>
    </row>
    <row r="284" spans="1:17" s="297" customFormat="1">
      <c r="A284" s="257">
        <v>43</v>
      </c>
      <c r="B284" s="257" t="s">
        <v>404</v>
      </c>
      <c r="C284" s="257" t="s">
        <v>405</v>
      </c>
      <c r="D284" s="267" t="s">
        <v>191</v>
      </c>
      <c r="E284" s="263">
        <v>345</v>
      </c>
      <c r="F284" s="263">
        <v>304</v>
      </c>
      <c r="G284" s="263">
        <v>199</v>
      </c>
      <c r="H284" s="257">
        <v>55</v>
      </c>
      <c r="I284" s="257">
        <v>165</v>
      </c>
      <c r="J284" s="260">
        <v>1.806</v>
      </c>
      <c r="K284" s="261" t="s">
        <v>850</v>
      </c>
      <c r="L284" s="511">
        <v>7123.12</v>
      </c>
      <c r="M284" s="268" t="s">
        <v>192</v>
      </c>
      <c r="N284" s="869" t="s">
        <v>199</v>
      </c>
      <c r="P284" s="269" t="s">
        <v>664</v>
      </c>
      <c r="Q284" s="269" t="s">
        <v>1117</v>
      </c>
    </row>
    <row r="285" spans="1:17" s="297" customFormat="1">
      <c r="A285" s="257">
        <v>44</v>
      </c>
      <c r="B285" s="257" t="s">
        <v>656</v>
      </c>
      <c r="C285" s="257" t="s">
        <v>657</v>
      </c>
      <c r="D285" s="267" t="s">
        <v>191</v>
      </c>
      <c r="E285" s="263">
        <v>345</v>
      </c>
      <c r="F285" s="263">
        <v>304</v>
      </c>
      <c r="G285" s="263">
        <v>199</v>
      </c>
      <c r="H285" s="257">
        <v>55</v>
      </c>
      <c r="I285" s="257">
        <v>165</v>
      </c>
      <c r="J285" s="260">
        <v>1.806</v>
      </c>
      <c r="K285" s="261" t="s">
        <v>850</v>
      </c>
      <c r="L285" s="511">
        <v>7032.69</v>
      </c>
      <c r="M285" s="268" t="s">
        <v>192</v>
      </c>
      <c r="N285" s="869" t="s">
        <v>199</v>
      </c>
      <c r="P285" s="269" t="s">
        <v>664</v>
      </c>
      <c r="Q285" s="269" t="s">
        <v>1117</v>
      </c>
    </row>
    <row r="286" spans="1:17" s="297" customFormat="1">
      <c r="A286" s="257">
        <v>45</v>
      </c>
      <c r="B286" s="257" t="s">
        <v>639</v>
      </c>
      <c r="C286" s="257" t="s">
        <v>640</v>
      </c>
      <c r="D286" s="267" t="s">
        <v>191</v>
      </c>
      <c r="E286" s="263">
        <v>345</v>
      </c>
      <c r="F286" s="263">
        <v>304</v>
      </c>
      <c r="G286" s="263">
        <v>199</v>
      </c>
      <c r="H286" s="257">
        <v>55</v>
      </c>
      <c r="I286" s="257">
        <v>165</v>
      </c>
      <c r="J286" s="260">
        <v>1.806</v>
      </c>
      <c r="K286" s="261" t="s">
        <v>850</v>
      </c>
      <c r="L286" s="511">
        <v>7160.07</v>
      </c>
      <c r="M286" s="268" t="s">
        <v>192</v>
      </c>
      <c r="N286" s="869" t="s">
        <v>199</v>
      </c>
      <c r="P286" s="269" t="s">
        <v>664</v>
      </c>
      <c r="Q286" s="269" t="s">
        <v>1117</v>
      </c>
    </row>
    <row r="287" spans="1:17" s="297" customFormat="1">
      <c r="A287" s="257">
        <v>46</v>
      </c>
      <c r="B287" s="257" t="s">
        <v>318</v>
      </c>
      <c r="C287" s="257" t="s">
        <v>319</v>
      </c>
      <c r="D287" s="267" t="s">
        <v>191</v>
      </c>
      <c r="E287" s="263">
        <v>345</v>
      </c>
      <c r="F287" s="263">
        <v>304</v>
      </c>
      <c r="G287" s="263">
        <v>199</v>
      </c>
      <c r="H287" s="257">
        <v>55</v>
      </c>
      <c r="I287" s="257">
        <v>165</v>
      </c>
      <c r="J287" s="260">
        <v>1.806</v>
      </c>
      <c r="K287" s="261" t="s">
        <v>850</v>
      </c>
      <c r="L287" s="511">
        <v>8031.74</v>
      </c>
      <c r="M287" s="268" t="s">
        <v>192</v>
      </c>
      <c r="N287" s="869" t="s">
        <v>199</v>
      </c>
      <c r="O287" s="254"/>
      <c r="P287" s="269" t="s">
        <v>664</v>
      </c>
      <c r="Q287" s="269" t="s">
        <v>1117</v>
      </c>
    </row>
    <row r="288" spans="1:17" s="297" customFormat="1">
      <c r="A288" s="257">
        <v>47</v>
      </c>
      <c r="B288" s="257" t="s">
        <v>320</v>
      </c>
      <c r="C288" s="257" t="s">
        <v>321</v>
      </c>
      <c r="D288" s="267" t="s">
        <v>191</v>
      </c>
      <c r="E288" s="263">
        <v>338</v>
      </c>
      <c r="F288" s="263">
        <v>297</v>
      </c>
      <c r="G288" s="263">
        <v>199</v>
      </c>
      <c r="H288" s="257">
        <v>55</v>
      </c>
      <c r="I288" s="257">
        <v>165</v>
      </c>
      <c r="J288" s="260">
        <v>1.806</v>
      </c>
      <c r="K288" s="261" t="s">
        <v>850</v>
      </c>
      <c r="L288" s="511">
        <v>7970.27</v>
      </c>
      <c r="M288" s="268" t="s">
        <v>192</v>
      </c>
      <c r="N288" s="869" t="s">
        <v>199</v>
      </c>
      <c r="P288" s="269" t="s">
        <v>665</v>
      </c>
      <c r="Q288" s="269" t="s">
        <v>1103</v>
      </c>
    </row>
    <row r="289" spans="1:17" s="297" customFormat="1">
      <c r="A289" s="257">
        <v>48</v>
      </c>
      <c r="B289" s="257" t="s">
        <v>322</v>
      </c>
      <c r="C289" s="257" t="s">
        <v>323</v>
      </c>
      <c r="D289" s="267" t="s">
        <v>191</v>
      </c>
      <c r="E289" s="263">
        <v>345</v>
      </c>
      <c r="F289" s="263">
        <v>304</v>
      </c>
      <c r="G289" s="263">
        <v>199</v>
      </c>
      <c r="H289" s="257">
        <v>55</v>
      </c>
      <c r="I289" s="257">
        <v>165</v>
      </c>
      <c r="J289" s="260">
        <v>1.806</v>
      </c>
      <c r="K289" s="261" t="s">
        <v>850</v>
      </c>
      <c r="L289" s="511">
        <v>7787.72</v>
      </c>
      <c r="M289" s="268" t="s">
        <v>192</v>
      </c>
      <c r="N289" s="869" t="s">
        <v>199</v>
      </c>
      <c r="O289" s="254"/>
      <c r="P289" s="269" t="s">
        <v>664</v>
      </c>
      <c r="Q289" s="269" t="s">
        <v>1117</v>
      </c>
    </row>
    <row r="290" spans="1:17" s="297" customFormat="1">
      <c r="A290" s="257">
        <v>49</v>
      </c>
      <c r="B290" s="257" t="s">
        <v>324</v>
      </c>
      <c r="C290" s="257" t="s">
        <v>325</v>
      </c>
      <c r="D290" s="267" t="s">
        <v>191</v>
      </c>
      <c r="E290" s="263">
        <v>345</v>
      </c>
      <c r="F290" s="263">
        <v>304</v>
      </c>
      <c r="G290" s="263">
        <v>199</v>
      </c>
      <c r="H290" s="257">
        <v>55</v>
      </c>
      <c r="I290" s="257">
        <v>165</v>
      </c>
      <c r="J290" s="260">
        <v>1.806</v>
      </c>
      <c r="K290" s="261" t="s">
        <v>850</v>
      </c>
      <c r="L290" s="511">
        <v>7778.81</v>
      </c>
      <c r="M290" s="268" t="s">
        <v>192</v>
      </c>
      <c r="N290" s="869" t="s">
        <v>199</v>
      </c>
      <c r="O290" s="254"/>
      <c r="P290" s="269" t="s">
        <v>664</v>
      </c>
      <c r="Q290" s="269" t="s">
        <v>1117</v>
      </c>
    </row>
    <row r="291" spans="1:17" s="297" customFormat="1">
      <c r="A291" s="257">
        <v>50</v>
      </c>
      <c r="B291" s="257" t="s">
        <v>327</v>
      </c>
      <c r="C291" s="257" t="s">
        <v>326</v>
      </c>
      <c r="D291" s="267" t="s">
        <v>191</v>
      </c>
      <c r="E291" s="263">
        <v>345</v>
      </c>
      <c r="F291" s="263">
        <v>304</v>
      </c>
      <c r="G291" s="263">
        <v>199</v>
      </c>
      <c r="H291" s="257">
        <v>55</v>
      </c>
      <c r="I291" s="257">
        <v>165</v>
      </c>
      <c r="J291" s="260">
        <v>1.806</v>
      </c>
      <c r="K291" s="261" t="s">
        <v>850</v>
      </c>
      <c r="L291" s="511">
        <v>8032.52</v>
      </c>
      <c r="M291" s="268" t="s">
        <v>192</v>
      </c>
      <c r="N291" s="869" t="s">
        <v>199</v>
      </c>
      <c r="O291" s="254"/>
      <c r="P291" s="269" t="s">
        <v>664</v>
      </c>
      <c r="Q291" s="269" t="s">
        <v>1117</v>
      </c>
    </row>
    <row r="292" spans="1:17" s="299" customFormat="1">
      <c r="A292" s="257">
        <v>51</v>
      </c>
      <c r="B292" s="257" t="s">
        <v>328</v>
      </c>
      <c r="C292" s="273" t="s">
        <v>329</v>
      </c>
      <c r="D292" s="279" t="s">
        <v>191</v>
      </c>
      <c r="E292" s="263">
        <v>338</v>
      </c>
      <c r="F292" s="263">
        <v>297</v>
      </c>
      <c r="G292" s="263">
        <v>199</v>
      </c>
      <c r="H292" s="257">
        <v>55</v>
      </c>
      <c r="I292" s="257">
        <v>165</v>
      </c>
      <c r="J292" s="260">
        <v>1.806</v>
      </c>
      <c r="K292" s="261" t="s">
        <v>850</v>
      </c>
      <c r="L292" s="511">
        <v>7971.68</v>
      </c>
      <c r="M292" s="268" t="s">
        <v>192</v>
      </c>
      <c r="N292" s="302" t="s">
        <v>199</v>
      </c>
      <c r="O292" s="298"/>
      <c r="P292" s="269" t="s">
        <v>665</v>
      </c>
      <c r="Q292" s="269" t="s">
        <v>1103</v>
      </c>
    </row>
    <row r="293" spans="1:17" s="297" customFormat="1">
      <c r="A293" s="257">
        <v>52</v>
      </c>
      <c r="B293" s="257" t="s">
        <v>330</v>
      </c>
      <c r="C293" s="257" t="s">
        <v>331</v>
      </c>
      <c r="D293" s="267" t="s">
        <v>191</v>
      </c>
      <c r="E293" s="263">
        <v>345</v>
      </c>
      <c r="F293" s="263">
        <v>304</v>
      </c>
      <c r="G293" s="263">
        <v>199</v>
      </c>
      <c r="H293" s="257">
        <v>55</v>
      </c>
      <c r="I293" s="257">
        <v>165</v>
      </c>
      <c r="J293" s="260">
        <v>1.806</v>
      </c>
      <c r="K293" s="261" t="s">
        <v>850</v>
      </c>
      <c r="L293" s="511">
        <v>7789.37</v>
      </c>
      <c r="M293" s="268" t="s">
        <v>192</v>
      </c>
      <c r="N293" s="869" t="s">
        <v>199</v>
      </c>
      <c r="P293" s="269" t="s">
        <v>664</v>
      </c>
      <c r="Q293" s="269" t="s">
        <v>1117</v>
      </c>
    </row>
    <row r="294" spans="1:17" s="297" customFormat="1">
      <c r="A294" s="257">
        <v>53</v>
      </c>
      <c r="B294" s="257" t="s">
        <v>332</v>
      </c>
      <c r="C294" s="257" t="s">
        <v>333</v>
      </c>
      <c r="D294" s="267" t="s">
        <v>191</v>
      </c>
      <c r="E294" s="263">
        <v>345</v>
      </c>
      <c r="F294" s="263">
        <v>304</v>
      </c>
      <c r="G294" s="263">
        <v>199</v>
      </c>
      <c r="H294" s="257">
        <v>55</v>
      </c>
      <c r="I294" s="257">
        <v>165</v>
      </c>
      <c r="J294" s="260">
        <v>1.806</v>
      </c>
      <c r="K294" s="261" t="s">
        <v>850</v>
      </c>
      <c r="L294" s="511">
        <v>7791.97</v>
      </c>
      <c r="M294" s="268" t="s">
        <v>192</v>
      </c>
      <c r="N294" s="869" t="s">
        <v>199</v>
      </c>
      <c r="P294" s="269" t="s">
        <v>664</v>
      </c>
      <c r="Q294" s="269" t="s">
        <v>1117</v>
      </c>
    </row>
    <row r="295" spans="1:17" s="297" customFormat="1">
      <c r="A295" s="257">
        <v>54</v>
      </c>
      <c r="B295" s="257" t="s">
        <v>334</v>
      </c>
      <c r="C295" s="257" t="s">
        <v>335</v>
      </c>
      <c r="D295" s="267" t="s">
        <v>191</v>
      </c>
      <c r="E295" s="263">
        <v>345</v>
      </c>
      <c r="F295" s="263">
        <v>304</v>
      </c>
      <c r="G295" s="263">
        <v>199</v>
      </c>
      <c r="H295" s="257">
        <v>55</v>
      </c>
      <c r="I295" s="257">
        <v>165</v>
      </c>
      <c r="J295" s="260">
        <v>1.806</v>
      </c>
      <c r="K295" s="261" t="s">
        <v>850</v>
      </c>
      <c r="L295" s="511">
        <v>7789.53</v>
      </c>
      <c r="M295" s="268" t="s">
        <v>192</v>
      </c>
      <c r="N295" s="869" t="s">
        <v>199</v>
      </c>
      <c r="O295" s="254"/>
      <c r="P295" s="269" t="s">
        <v>664</v>
      </c>
      <c r="Q295" s="269" t="s">
        <v>1117</v>
      </c>
    </row>
    <row r="296" spans="1:17" s="297" customFormat="1">
      <c r="A296" s="257">
        <v>55</v>
      </c>
      <c r="B296" s="257" t="s">
        <v>1138</v>
      </c>
      <c r="C296" s="257" t="s">
        <v>558</v>
      </c>
      <c r="D296" s="267" t="s">
        <v>191</v>
      </c>
      <c r="E296" s="263">
        <v>344</v>
      </c>
      <c r="F296" s="263">
        <v>303</v>
      </c>
      <c r="G296" s="263">
        <v>199</v>
      </c>
      <c r="H296" s="257">
        <v>55</v>
      </c>
      <c r="I296" s="257">
        <v>165</v>
      </c>
      <c r="J296" s="260">
        <v>1.806</v>
      </c>
      <c r="K296" s="261" t="s">
        <v>850</v>
      </c>
      <c r="L296" s="511">
        <v>5718.01</v>
      </c>
      <c r="M296" s="268" t="s">
        <v>192</v>
      </c>
      <c r="N296" s="869" t="s">
        <v>199</v>
      </c>
      <c r="O296" s="254"/>
      <c r="P296" s="269" t="s">
        <v>664</v>
      </c>
      <c r="Q296" s="269" t="s">
        <v>1117</v>
      </c>
    </row>
    <row r="297" spans="1:17" s="297" customFormat="1">
      <c r="A297" s="257">
        <v>56</v>
      </c>
      <c r="B297" s="257" t="s">
        <v>1137</v>
      </c>
      <c r="C297" s="257" t="s">
        <v>557</v>
      </c>
      <c r="D297" s="267" t="s">
        <v>191</v>
      </c>
      <c r="E297" s="263">
        <v>344</v>
      </c>
      <c r="F297" s="263">
        <v>303</v>
      </c>
      <c r="G297" s="263">
        <v>199</v>
      </c>
      <c r="H297" s="257">
        <v>55</v>
      </c>
      <c r="I297" s="257">
        <v>165</v>
      </c>
      <c r="J297" s="260">
        <v>1.806</v>
      </c>
      <c r="K297" s="261" t="s">
        <v>850</v>
      </c>
      <c r="L297" s="511">
        <v>5722.04</v>
      </c>
      <c r="M297" s="268" t="s">
        <v>192</v>
      </c>
      <c r="N297" s="869" t="s">
        <v>199</v>
      </c>
      <c r="O297" s="254"/>
      <c r="P297" s="269" t="s">
        <v>664</v>
      </c>
      <c r="Q297" s="269" t="s">
        <v>1117</v>
      </c>
    </row>
    <row r="298" spans="1:17" s="297" customFormat="1">
      <c r="A298" s="257">
        <v>57</v>
      </c>
      <c r="B298" s="257" t="s">
        <v>730</v>
      </c>
      <c r="C298" s="257" t="s">
        <v>724</v>
      </c>
      <c r="D298" s="267" t="s">
        <v>191</v>
      </c>
      <c r="E298" s="263">
        <v>310</v>
      </c>
      <c r="F298" s="263">
        <v>274</v>
      </c>
      <c r="G298" s="263">
        <v>169</v>
      </c>
      <c r="H298" s="257">
        <v>55</v>
      </c>
      <c r="I298" s="257">
        <v>165</v>
      </c>
      <c r="J298" s="260">
        <v>1.534</v>
      </c>
      <c r="K298" s="261" t="s">
        <v>850</v>
      </c>
      <c r="L298" s="511">
        <v>5076.5600000000004</v>
      </c>
      <c r="M298" s="268" t="s">
        <v>192</v>
      </c>
      <c r="N298" s="869" t="s">
        <v>199</v>
      </c>
      <c r="O298" s="254"/>
      <c r="P298" s="269" t="s">
        <v>664</v>
      </c>
      <c r="Q298" s="269" t="s">
        <v>1117</v>
      </c>
    </row>
    <row r="299" spans="1:17" s="297" customFormat="1">
      <c r="A299" s="257">
        <v>58</v>
      </c>
      <c r="B299" s="257" t="s">
        <v>698</v>
      </c>
      <c r="C299" s="257" t="s">
        <v>711</v>
      </c>
      <c r="D299" s="267" t="s">
        <v>191</v>
      </c>
      <c r="E299" s="263">
        <v>302</v>
      </c>
      <c r="F299" s="263">
        <v>267</v>
      </c>
      <c r="G299" s="263">
        <v>169</v>
      </c>
      <c r="H299" s="257">
        <v>55</v>
      </c>
      <c r="I299" s="257">
        <v>165</v>
      </c>
      <c r="J299" s="260">
        <v>1.534</v>
      </c>
      <c r="K299" s="261" t="s">
        <v>850</v>
      </c>
      <c r="L299" s="511">
        <v>5024.08</v>
      </c>
      <c r="M299" s="268" t="s">
        <v>192</v>
      </c>
      <c r="N299" s="869" t="s">
        <v>199</v>
      </c>
      <c r="O299" s="254"/>
      <c r="P299" s="269" t="s">
        <v>665</v>
      </c>
      <c r="Q299" s="269" t="s">
        <v>1103</v>
      </c>
    </row>
    <row r="300" spans="1:17" s="297" customFormat="1">
      <c r="A300" s="257">
        <v>59</v>
      </c>
      <c r="B300" s="257" t="s">
        <v>804</v>
      </c>
      <c r="C300" s="257" t="s">
        <v>812</v>
      </c>
      <c r="D300" s="267" t="s">
        <v>191</v>
      </c>
      <c r="E300" s="263">
        <v>310</v>
      </c>
      <c r="F300" s="263">
        <v>274</v>
      </c>
      <c r="G300" s="263">
        <v>169</v>
      </c>
      <c r="H300" s="257">
        <v>55</v>
      </c>
      <c r="I300" s="257">
        <v>165</v>
      </c>
      <c r="J300" s="260">
        <v>1.534</v>
      </c>
      <c r="K300" s="261" t="s">
        <v>850</v>
      </c>
      <c r="L300" s="511">
        <v>5067.25</v>
      </c>
      <c r="M300" s="291" t="s">
        <v>192</v>
      </c>
      <c r="N300" s="869" t="s">
        <v>199</v>
      </c>
      <c r="O300" s="254"/>
      <c r="P300" s="269" t="s">
        <v>664</v>
      </c>
      <c r="Q300" s="269" t="s">
        <v>1117</v>
      </c>
    </row>
    <row r="301" spans="1:17" s="297" customFormat="1">
      <c r="A301" s="257">
        <v>60</v>
      </c>
      <c r="B301" s="257" t="s">
        <v>791</v>
      </c>
      <c r="C301" s="257" t="s">
        <v>792</v>
      </c>
      <c r="D301" s="267" t="s">
        <v>191</v>
      </c>
      <c r="E301" s="263">
        <v>310</v>
      </c>
      <c r="F301" s="263">
        <v>274</v>
      </c>
      <c r="G301" s="263">
        <v>169</v>
      </c>
      <c r="H301" s="257">
        <v>55</v>
      </c>
      <c r="I301" s="257">
        <v>165</v>
      </c>
      <c r="J301" s="260">
        <v>1.534</v>
      </c>
      <c r="K301" s="261" t="s">
        <v>850</v>
      </c>
      <c r="L301" s="511">
        <v>5067.25</v>
      </c>
      <c r="M301" s="291" t="s">
        <v>192</v>
      </c>
      <c r="N301" s="869" t="s">
        <v>199</v>
      </c>
      <c r="O301" s="254"/>
      <c r="P301" s="269" t="s">
        <v>664</v>
      </c>
      <c r="Q301" s="269" t="s">
        <v>1117</v>
      </c>
    </row>
    <row r="302" spans="1:17" s="297" customFormat="1">
      <c r="A302" s="257">
        <v>61</v>
      </c>
      <c r="B302" s="257" t="s">
        <v>826</v>
      </c>
      <c r="C302" s="257" t="s">
        <v>848</v>
      </c>
      <c r="D302" s="267" t="s">
        <v>191</v>
      </c>
      <c r="E302" s="263">
        <v>310</v>
      </c>
      <c r="F302" s="263">
        <v>274</v>
      </c>
      <c r="G302" s="263">
        <v>169</v>
      </c>
      <c r="H302" s="257">
        <v>55</v>
      </c>
      <c r="I302" s="257">
        <v>165</v>
      </c>
      <c r="J302" s="260">
        <v>1.534</v>
      </c>
      <c r="K302" s="261" t="s">
        <v>850</v>
      </c>
      <c r="L302" s="511">
        <v>5076.3</v>
      </c>
      <c r="M302" s="291" t="s">
        <v>192</v>
      </c>
      <c r="N302" s="869" t="s">
        <v>199</v>
      </c>
      <c r="O302" s="254"/>
      <c r="P302" s="269" t="s">
        <v>664</v>
      </c>
      <c r="Q302" s="269" t="s">
        <v>1117</v>
      </c>
    </row>
    <row r="303" spans="1:17" s="297" customFormat="1">
      <c r="A303" s="257">
        <v>62</v>
      </c>
      <c r="B303" s="257" t="s">
        <v>744</v>
      </c>
      <c r="C303" s="257" t="s">
        <v>745</v>
      </c>
      <c r="D303" s="267" t="s">
        <v>191</v>
      </c>
      <c r="E303" s="263">
        <v>310</v>
      </c>
      <c r="F303" s="263">
        <v>274</v>
      </c>
      <c r="G303" s="263">
        <v>169</v>
      </c>
      <c r="H303" s="257">
        <v>55</v>
      </c>
      <c r="I303" s="257">
        <v>165</v>
      </c>
      <c r="J303" s="260">
        <v>1.534</v>
      </c>
      <c r="K303" s="261" t="s">
        <v>850</v>
      </c>
      <c r="L303" s="511">
        <v>5067.32</v>
      </c>
      <c r="M303" s="291" t="s">
        <v>192</v>
      </c>
      <c r="N303" s="869" t="s">
        <v>199</v>
      </c>
      <c r="O303" s="254"/>
      <c r="P303" s="269" t="s">
        <v>664</v>
      </c>
      <c r="Q303" s="269" t="s">
        <v>1117</v>
      </c>
    </row>
    <row r="304" spans="1:17" s="297" customFormat="1">
      <c r="A304" s="257">
        <v>63</v>
      </c>
      <c r="B304" s="257" t="s">
        <v>840</v>
      </c>
      <c r="C304" s="257" t="s">
        <v>841</v>
      </c>
      <c r="D304" s="267" t="s">
        <v>191</v>
      </c>
      <c r="E304" s="263">
        <v>302</v>
      </c>
      <c r="F304" s="263">
        <v>267</v>
      </c>
      <c r="G304" s="263">
        <v>169</v>
      </c>
      <c r="H304" s="257">
        <v>55</v>
      </c>
      <c r="I304" s="257">
        <v>165</v>
      </c>
      <c r="J304" s="260">
        <v>1.534</v>
      </c>
      <c r="K304" s="261" t="s">
        <v>850</v>
      </c>
      <c r="L304" s="511">
        <v>6154.81</v>
      </c>
      <c r="M304" s="291" t="s">
        <v>192</v>
      </c>
      <c r="N304" s="869" t="s">
        <v>199</v>
      </c>
      <c r="O304" s="254"/>
      <c r="P304" s="269" t="s">
        <v>665</v>
      </c>
      <c r="Q304" s="269" t="s">
        <v>1103</v>
      </c>
    </row>
    <row r="305" spans="1:18" s="297" customFormat="1">
      <c r="A305" s="257">
        <v>64</v>
      </c>
      <c r="B305" s="257" t="s">
        <v>854</v>
      </c>
      <c r="C305" s="257" t="s">
        <v>853</v>
      </c>
      <c r="D305" s="267" t="s">
        <v>191</v>
      </c>
      <c r="E305" s="263">
        <v>302</v>
      </c>
      <c r="F305" s="263">
        <v>267</v>
      </c>
      <c r="G305" s="263">
        <v>169</v>
      </c>
      <c r="H305" s="257">
        <v>55</v>
      </c>
      <c r="I305" s="257">
        <v>165</v>
      </c>
      <c r="J305" s="260">
        <v>1.534</v>
      </c>
      <c r="K305" s="261" t="s">
        <v>850</v>
      </c>
      <c r="L305" s="511">
        <v>6224.31</v>
      </c>
      <c r="M305" s="291" t="s">
        <v>192</v>
      </c>
      <c r="N305" s="869" t="s">
        <v>199</v>
      </c>
      <c r="O305" s="254"/>
      <c r="P305" s="269" t="s">
        <v>664</v>
      </c>
      <c r="Q305" s="269" t="s">
        <v>1117</v>
      </c>
    </row>
    <row r="306" spans="1:18" s="297" customFormat="1">
      <c r="A306" s="257">
        <v>65</v>
      </c>
      <c r="B306" s="257" t="s">
        <v>722</v>
      </c>
      <c r="C306" s="257" t="s">
        <v>723</v>
      </c>
      <c r="D306" s="267" t="s">
        <v>191</v>
      </c>
      <c r="E306" s="263">
        <v>302</v>
      </c>
      <c r="F306" s="263">
        <v>267</v>
      </c>
      <c r="G306" s="263">
        <v>169</v>
      </c>
      <c r="H306" s="257">
        <v>55</v>
      </c>
      <c r="I306" s="257">
        <v>165</v>
      </c>
      <c r="J306" s="260">
        <v>1.534</v>
      </c>
      <c r="K306" s="261" t="s">
        <v>850</v>
      </c>
      <c r="L306" s="511">
        <v>5394.15</v>
      </c>
      <c r="M306" s="291" t="s">
        <v>192</v>
      </c>
      <c r="N306" s="869" t="s">
        <v>199</v>
      </c>
      <c r="O306" s="254"/>
      <c r="P306" s="269" t="s">
        <v>665</v>
      </c>
      <c r="Q306" s="269" t="s">
        <v>1103</v>
      </c>
    </row>
    <row r="307" spans="1:18" s="297" customFormat="1">
      <c r="A307" s="257">
        <v>66</v>
      </c>
      <c r="B307" s="257" t="s">
        <v>867</v>
      </c>
      <c r="C307" s="257" t="s">
        <v>866</v>
      </c>
      <c r="D307" s="267" t="s">
        <v>191</v>
      </c>
      <c r="E307" s="263">
        <v>310</v>
      </c>
      <c r="F307" s="263">
        <v>274</v>
      </c>
      <c r="G307" s="263">
        <v>169</v>
      </c>
      <c r="H307" s="257">
        <v>55</v>
      </c>
      <c r="I307" s="257">
        <v>165</v>
      </c>
      <c r="J307" s="260">
        <v>1.534</v>
      </c>
      <c r="K307" s="261" t="s">
        <v>850</v>
      </c>
      <c r="L307" s="511">
        <v>5449.94</v>
      </c>
      <c r="M307" s="268" t="s">
        <v>192</v>
      </c>
      <c r="N307" s="869" t="s">
        <v>199</v>
      </c>
      <c r="O307" s="254"/>
      <c r="P307" s="269" t="s">
        <v>664</v>
      </c>
      <c r="Q307" s="269" t="s">
        <v>1117</v>
      </c>
    </row>
    <row r="308" spans="1:18" s="297" customFormat="1">
      <c r="A308" s="257">
        <v>67</v>
      </c>
      <c r="B308" s="257" t="s">
        <v>872</v>
      </c>
      <c r="C308" s="257" t="s">
        <v>903</v>
      </c>
      <c r="D308" s="267" t="s">
        <v>191</v>
      </c>
      <c r="E308" s="263">
        <v>310</v>
      </c>
      <c r="F308" s="263">
        <v>274</v>
      </c>
      <c r="G308" s="263">
        <v>169</v>
      </c>
      <c r="H308" s="257">
        <v>55</v>
      </c>
      <c r="I308" s="257">
        <v>165</v>
      </c>
      <c r="J308" s="260">
        <v>1.534</v>
      </c>
      <c r="K308" s="261" t="s">
        <v>850</v>
      </c>
      <c r="L308" s="511">
        <v>5449.1</v>
      </c>
      <c r="M308" s="268" t="s">
        <v>192</v>
      </c>
      <c r="N308" s="869" t="s">
        <v>199</v>
      </c>
      <c r="O308" s="254"/>
      <c r="P308" s="269" t="s">
        <v>664</v>
      </c>
      <c r="Q308" s="269" t="s">
        <v>1117</v>
      </c>
    </row>
    <row r="309" spans="1:18" s="297" customFormat="1">
      <c r="A309" s="257">
        <v>68</v>
      </c>
      <c r="B309" s="257" t="s">
        <v>905</v>
      </c>
      <c r="C309" s="257" t="s">
        <v>906</v>
      </c>
      <c r="D309" s="267" t="s">
        <v>191</v>
      </c>
      <c r="E309" s="263">
        <v>310</v>
      </c>
      <c r="F309" s="263">
        <v>274</v>
      </c>
      <c r="G309" s="263">
        <v>169</v>
      </c>
      <c r="H309" s="257">
        <v>55</v>
      </c>
      <c r="I309" s="257">
        <v>165</v>
      </c>
      <c r="J309" s="260">
        <v>1.534</v>
      </c>
      <c r="K309" s="261" t="s">
        <v>850</v>
      </c>
      <c r="L309" s="511">
        <v>5440.8</v>
      </c>
      <c r="M309" s="268" t="s">
        <v>192</v>
      </c>
      <c r="N309" s="869" t="s">
        <v>199</v>
      </c>
      <c r="P309" s="254"/>
      <c r="Q309" s="254"/>
      <c r="R309" s="269" t="s">
        <v>664</v>
      </c>
    </row>
    <row r="310" spans="1:18" s="945" customFormat="1">
      <c r="A310" s="935"/>
      <c r="B310" s="935" t="s">
        <v>354</v>
      </c>
      <c r="C310" s="935" t="s">
        <v>1104</v>
      </c>
      <c r="D310" s="936" t="s">
        <v>191</v>
      </c>
      <c r="E310" s="937">
        <v>305</v>
      </c>
      <c r="F310" s="937">
        <v>262</v>
      </c>
      <c r="G310" s="937">
        <v>169</v>
      </c>
      <c r="H310" s="935">
        <v>55</v>
      </c>
      <c r="I310" s="935">
        <v>165</v>
      </c>
      <c r="J310" s="938">
        <v>1.534</v>
      </c>
      <c r="K310" s="939" t="s">
        <v>850</v>
      </c>
      <c r="L310" s="940">
        <v>4274.5</v>
      </c>
      <c r="M310" s="941" t="s">
        <v>192</v>
      </c>
      <c r="N310" s="942" t="s">
        <v>199</v>
      </c>
      <c r="O310" s="943"/>
      <c r="P310" s="944" t="s">
        <v>665</v>
      </c>
      <c r="Q310" s="944" t="s">
        <v>1103</v>
      </c>
    </row>
    <row r="311" spans="1:18" s="945" customFormat="1">
      <c r="A311" s="935"/>
      <c r="B311" s="935" t="s">
        <v>358</v>
      </c>
      <c r="C311" s="935" t="s">
        <v>1105</v>
      </c>
      <c r="D311" s="936" t="s">
        <v>191</v>
      </c>
      <c r="E311" s="937">
        <v>305</v>
      </c>
      <c r="F311" s="937">
        <v>262</v>
      </c>
      <c r="G311" s="937">
        <v>169</v>
      </c>
      <c r="H311" s="935">
        <v>55</v>
      </c>
      <c r="I311" s="935">
        <v>165</v>
      </c>
      <c r="J311" s="938">
        <v>1.534</v>
      </c>
      <c r="K311" s="939" t="s">
        <v>850</v>
      </c>
      <c r="L311" s="940">
        <v>4274.57</v>
      </c>
      <c r="M311" s="941" t="s">
        <v>192</v>
      </c>
      <c r="N311" s="942" t="s">
        <v>199</v>
      </c>
      <c r="O311" s="943"/>
      <c r="P311" s="944" t="s">
        <v>665</v>
      </c>
      <c r="Q311" s="944" t="s">
        <v>1103</v>
      </c>
    </row>
    <row r="312" spans="1:18" s="945" customFormat="1">
      <c r="A312" s="935"/>
      <c r="B312" s="935" t="s">
        <v>387</v>
      </c>
      <c r="C312" s="935" t="s">
        <v>1106</v>
      </c>
      <c r="D312" s="936" t="s">
        <v>191</v>
      </c>
      <c r="E312" s="937">
        <v>296</v>
      </c>
      <c r="F312" s="937">
        <v>260</v>
      </c>
      <c r="G312" s="937">
        <v>169</v>
      </c>
      <c r="H312" s="935">
        <v>55</v>
      </c>
      <c r="I312" s="935">
        <v>165</v>
      </c>
      <c r="J312" s="938">
        <v>1.534</v>
      </c>
      <c r="K312" s="939" t="s">
        <v>850</v>
      </c>
      <c r="L312" s="940">
        <v>4224.12</v>
      </c>
      <c r="M312" s="941" t="s">
        <v>192</v>
      </c>
      <c r="N312" s="942" t="s">
        <v>199</v>
      </c>
      <c r="P312" s="944" t="s">
        <v>665</v>
      </c>
      <c r="Q312" s="944" t="s">
        <v>1103</v>
      </c>
    </row>
    <row r="313" spans="1:18" s="945" customFormat="1">
      <c r="A313" s="935"/>
      <c r="B313" s="935" t="s">
        <v>389</v>
      </c>
      <c r="C313" s="935" t="s">
        <v>1107</v>
      </c>
      <c r="D313" s="936" t="s">
        <v>191</v>
      </c>
      <c r="E313" s="937">
        <v>296</v>
      </c>
      <c r="F313" s="937">
        <v>260</v>
      </c>
      <c r="G313" s="937">
        <v>169</v>
      </c>
      <c r="H313" s="935">
        <v>55</v>
      </c>
      <c r="I313" s="935">
        <v>165</v>
      </c>
      <c r="J313" s="938">
        <v>1.534</v>
      </c>
      <c r="K313" s="939" t="s">
        <v>850</v>
      </c>
      <c r="L313" s="940">
        <v>4224.12</v>
      </c>
      <c r="M313" s="941" t="s">
        <v>192</v>
      </c>
      <c r="N313" s="942" t="s">
        <v>199</v>
      </c>
      <c r="P313" s="944" t="s">
        <v>665</v>
      </c>
      <c r="Q313" s="944" t="s">
        <v>1103</v>
      </c>
    </row>
    <row r="314" spans="1:18" s="945" customFormat="1">
      <c r="A314" s="935"/>
      <c r="B314" s="935" t="s">
        <v>398</v>
      </c>
      <c r="C314" s="935" t="s">
        <v>1108</v>
      </c>
      <c r="D314" s="936" t="s">
        <v>191</v>
      </c>
      <c r="E314" s="937">
        <v>318</v>
      </c>
      <c r="F314" s="937">
        <v>282</v>
      </c>
      <c r="G314" s="937">
        <v>199</v>
      </c>
      <c r="H314" s="935">
        <v>55</v>
      </c>
      <c r="I314" s="935">
        <v>165</v>
      </c>
      <c r="J314" s="938">
        <v>1.806</v>
      </c>
      <c r="K314" s="939" t="s">
        <v>850</v>
      </c>
      <c r="L314" s="940">
        <v>4347.66</v>
      </c>
      <c r="M314" s="941" t="s">
        <v>192</v>
      </c>
      <c r="N314" s="942" t="s">
        <v>199</v>
      </c>
      <c r="O314" s="943"/>
      <c r="P314" s="944" t="s">
        <v>665</v>
      </c>
      <c r="Q314" s="944" t="s">
        <v>1103</v>
      </c>
    </row>
    <row r="315" spans="1:18" s="945" customFormat="1">
      <c r="A315" s="935"/>
      <c r="B315" s="935" t="s">
        <v>400</v>
      </c>
      <c r="C315" s="935" t="s">
        <v>1109</v>
      </c>
      <c r="D315" s="936" t="s">
        <v>191</v>
      </c>
      <c r="E315" s="937">
        <v>318</v>
      </c>
      <c r="F315" s="937">
        <v>282</v>
      </c>
      <c r="G315" s="937">
        <v>199</v>
      </c>
      <c r="H315" s="935">
        <v>55</v>
      </c>
      <c r="I315" s="935">
        <v>165</v>
      </c>
      <c r="J315" s="938">
        <v>1.806</v>
      </c>
      <c r="K315" s="939" t="s">
        <v>850</v>
      </c>
      <c r="L315" s="940">
        <v>4347.5600000000004</v>
      </c>
      <c r="M315" s="941" t="s">
        <v>192</v>
      </c>
      <c r="N315" s="942" t="s">
        <v>199</v>
      </c>
      <c r="P315" s="944" t="s">
        <v>665</v>
      </c>
      <c r="Q315" s="944" t="s">
        <v>1103</v>
      </c>
    </row>
    <row r="316" spans="1:18" s="945" customFormat="1">
      <c r="A316" s="935"/>
      <c r="B316" s="935" t="s">
        <v>692</v>
      </c>
      <c r="C316" s="935" t="s">
        <v>1110</v>
      </c>
      <c r="D316" s="936" t="s">
        <v>191</v>
      </c>
      <c r="E316" s="937">
        <v>334</v>
      </c>
      <c r="F316" s="937">
        <v>293</v>
      </c>
      <c r="G316" s="937">
        <v>199</v>
      </c>
      <c r="H316" s="935">
        <v>55</v>
      </c>
      <c r="I316" s="935">
        <v>165</v>
      </c>
      <c r="J316" s="938">
        <v>1.806</v>
      </c>
      <c r="K316" s="939" t="s">
        <v>850</v>
      </c>
      <c r="L316" s="940">
        <v>5716.5</v>
      </c>
      <c r="M316" s="941" t="s">
        <v>192</v>
      </c>
      <c r="N316" s="942" t="s">
        <v>199</v>
      </c>
      <c r="O316" s="943"/>
      <c r="P316" s="944" t="s">
        <v>665</v>
      </c>
      <c r="Q316" s="944" t="s">
        <v>1103</v>
      </c>
    </row>
    <row r="317" spans="1:18" s="945" customFormat="1">
      <c r="A317" s="935"/>
      <c r="B317" s="935" t="s">
        <v>691</v>
      </c>
      <c r="C317" s="935" t="s">
        <v>1111</v>
      </c>
      <c r="D317" s="936" t="s">
        <v>191</v>
      </c>
      <c r="E317" s="937">
        <v>334</v>
      </c>
      <c r="F317" s="937">
        <v>293</v>
      </c>
      <c r="G317" s="937">
        <v>199</v>
      </c>
      <c r="H317" s="935">
        <v>55</v>
      </c>
      <c r="I317" s="935">
        <v>165</v>
      </c>
      <c r="J317" s="938">
        <v>1.806</v>
      </c>
      <c r="K317" s="939" t="s">
        <v>850</v>
      </c>
      <c r="L317" s="940">
        <v>5716.48</v>
      </c>
      <c r="M317" s="941" t="s">
        <v>192</v>
      </c>
      <c r="N317" s="942" t="s">
        <v>199</v>
      </c>
      <c r="P317" s="944" t="s">
        <v>665</v>
      </c>
      <c r="Q317" s="944" t="s">
        <v>1103</v>
      </c>
    </row>
    <row r="318" spans="1:18" s="945" customFormat="1">
      <c r="A318" s="935"/>
      <c r="B318" s="935" t="s">
        <v>231</v>
      </c>
      <c r="C318" s="935" t="s">
        <v>1112</v>
      </c>
      <c r="D318" s="936" t="s">
        <v>191</v>
      </c>
      <c r="E318" s="937">
        <v>334</v>
      </c>
      <c r="F318" s="937">
        <v>293</v>
      </c>
      <c r="G318" s="937">
        <v>199</v>
      </c>
      <c r="H318" s="935">
        <v>55</v>
      </c>
      <c r="I318" s="935">
        <v>165</v>
      </c>
      <c r="J318" s="938">
        <v>1.806</v>
      </c>
      <c r="K318" s="939" t="s">
        <v>850</v>
      </c>
      <c r="L318" s="940">
        <v>5668.21</v>
      </c>
      <c r="M318" s="941" t="s">
        <v>192</v>
      </c>
      <c r="N318" s="942" t="s">
        <v>199</v>
      </c>
      <c r="O318" s="943"/>
      <c r="P318" s="944" t="s">
        <v>665</v>
      </c>
      <c r="Q318" s="944" t="s">
        <v>1103</v>
      </c>
    </row>
    <row r="319" spans="1:18" s="945" customFormat="1">
      <c r="A319" s="935"/>
      <c r="B319" s="935" t="s">
        <v>232</v>
      </c>
      <c r="C319" s="935" t="s">
        <v>1113</v>
      </c>
      <c r="D319" s="936" t="s">
        <v>191</v>
      </c>
      <c r="E319" s="937">
        <v>334</v>
      </c>
      <c r="F319" s="937">
        <v>293</v>
      </c>
      <c r="G319" s="937">
        <v>199</v>
      </c>
      <c r="H319" s="935">
        <v>55</v>
      </c>
      <c r="I319" s="935">
        <v>165</v>
      </c>
      <c r="J319" s="938">
        <v>1.806</v>
      </c>
      <c r="K319" s="939" t="s">
        <v>850</v>
      </c>
      <c r="L319" s="940">
        <v>5664.17</v>
      </c>
      <c r="M319" s="941" t="s">
        <v>192</v>
      </c>
      <c r="N319" s="942" t="s">
        <v>199</v>
      </c>
      <c r="O319" s="943"/>
      <c r="P319" s="944" t="s">
        <v>665</v>
      </c>
      <c r="Q319" s="944" t="s">
        <v>1103</v>
      </c>
    </row>
    <row r="320" spans="1:18" s="297" customFormat="1">
      <c r="A320" s="257"/>
      <c r="B320" s="256"/>
      <c r="C320" s="257"/>
      <c r="D320" s="267" t="s">
        <v>191</v>
      </c>
      <c r="E320" s="263"/>
      <c r="F320" s="263"/>
      <c r="G320" s="263"/>
      <c r="H320" s="257"/>
      <c r="I320" s="257"/>
      <c r="J320" s="260"/>
      <c r="K320" s="261"/>
      <c r="L320" s="511"/>
      <c r="M320" s="291" t="s">
        <v>192</v>
      </c>
      <c r="N320" s="869"/>
      <c r="P320" s="255"/>
      <c r="Q320" s="255"/>
    </row>
    <row r="321" spans="1:17" s="297" customFormat="1">
      <c r="A321" s="257"/>
      <c r="B321" s="256"/>
      <c r="C321" s="257"/>
      <c r="D321" s="267" t="s">
        <v>191</v>
      </c>
      <c r="E321" s="259"/>
      <c r="F321" s="257"/>
      <c r="G321" s="257"/>
      <c r="H321" s="257"/>
      <c r="I321" s="257"/>
      <c r="J321" s="260"/>
      <c r="K321" s="261"/>
      <c r="L321" s="511"/>
      <c r="M321" s="291" t="s">
        <v>192</v>
      </c>
      <c r="N321" s="869"/>
      <c r="P321" s="255"/>
      <c r="Q321" s="255"/>
    </row>
    <row r="322" spans="1:17">
      <c r="A322" s="257"/>
      <c r="B322" s="257"/>
      <c r="C322" s="257"/>
      <c r="D322" s="267" t="s">
        <v>191</v>
      </c>
      <c r="E322" s="295"/>
      <c r="F322" s="257"/>
      <c r="G322" s="257"/>
      <c r="H322" s="257"/>
      <c r="I322" s="257"/>
      <c r="J322" s="260"/>
      <c r="K322" s="261"/>
      <c r="L322" s="511"/>
      <c r="M322" s="291" t="s">
        <v>192</v>
      </c>
      <c r="N322" s="869"/>
      <c r="P322" s="255"/>
      <c r="Q322" s="255"/>
    </row>
    <row r="323" spans="1:17">
      <c r="A323" s="257"/>
      <c r="B323" s="256"/>
      <c r="C323" s="257"/>
      <c r="D323" s="267" t="s">
        <v>191</v>
      </c>
      <c r="E323" s="265"/>
      <c r="F323" s="262"/>
      <c r="G323" s="257"/>
      <c r="H323" s="257"/>
      <c r="I323" s="257"/>
      <c r="J323" s="260"/>
      <c r="K323" s="261"/>
      <c r="L323" s="511"/>
      <c r="M323" s="291" t="s">
        <v>192</v>
      </c>
      <c r="N323" s="869"/>
      <c r="P323" s="255"/>
      <c r="Q323" s="255"/>
    </row>
    <row r="324" spans="1:17">
      <c r="A324" s="257"/>
      <c r="B324" s="256"/>
      <c r="C324" s="257"/>
      <c r="D324" s="267" t="s">
        <v>191</v>
      </c>
      <c r="E324" s="265"/>
      <c r="F324" s="262"/>
      <c r="G324" s="257"/>
      <c r="H324" s="257"/>
      <c r="I324" s="257"/>
      <c r="J324" s="260"/>
      <c r="K324" s="261"/>
      <c r="L324" s="511"/>
      <c r="M324" s="291" t="s">
        <v>192</v>
      </c>
      <c r="N324" s="869"/>
      <c r="O324" s="254"/>
      <c r="P324" s="255"/>
      <c r="Q324" s="255"/>
    </row>
    <row r="325" spans="1:17">
      <c r="A325" s="257"/>
      <c r="B325" s="256"/>
      <c r="C325" s="257"/>
      <c r="D325" s="267" t="s">
        <v>191</v>
      </c>
      <c r="E325" s="265"/>
      <c r="F325" s="262"/>
      <c r="G325" s="257"/>
      <c r="H325" s="257"/>
      <c r="I325" s="257"/>
      <c r="J325" s="260"/>
      <c r="K325" s="261"/>
      <c r="L325" s="511"/>
      <c r="M325" s="291" t="s">
        <v>192</v>
      </c>
      <c r="N325" s="869"/>
      <c r="O325" s="254"/>
      <c r="P325" s="255"/>
      <c r="Q325" s="255"/>
    </row>
    <row r="326" spans="1:17">
      <c r="A326" s="257"/>
      <c r="B326" s="256"/>
      <c r="C326" s="257"/>
      <c r="D326" s="267" t="s">
        <v>191</v>
      </c>
      <c r="E326" s="265"/>
      <c r="F326" s="262"/>
      <c r="G326" s="257"/>
      <c r="H326" s="257"/>
      <c r="I326" s="257"/>
      <c r="J326" s="260"/>
      <c r="K326" s="261"/>
      <c r="L326" s="511"/>
      <c r="M326" s="291" t="s">
        <v>192</v>
      </c>
      <c r="N326" s="869"/>
      <c r="O326" s="254"/>
      <c r="P326" s="255"/>
      <c r="Q326" s="255"/>
    </row>
    <row r="327" spans="1:17">
      <c r="A327" s="257"/>
      <c r="B327" s="256"/>
      <c r="C327" s="257"/>
      <c r="D327" s="267" t="s">
        <v>191</v>
      </c>
      <c r="E327" s="265"/>
      <c r="F327" s="262"/>
      <c r="G327" s="257"/>
      <c r="H327" s="257"/>
      <c r="I327" s="257"/>
      <c r="J327" s="260"/>
      <c r="K327" s="261"/>
      <c r="L327" s="511"/>
      <c r="M327" s="291" t="s">
        <v>192</v>
      </c>
      <c r="N327" s="869"/>
      <c r="O327" s="254"/>
      <c r="P327" s="255"/>
      <c r="Q327" s="255"/>
    </row>
    <row r="328" spans="1:17">
      <c r="A328" s="257">
        <v>1</v>
      </c>
      <c r="B328" s="257" t="s">
        <v>79</v>
      </c>
      <c r="C328" s="257" t="s">
        <v>385</v>
      </c>
      <c r="D328" s="267" t="s">
        <v>191</v>
      </c>
      <c r="E328" s="263">
        <v>9.5</v>
      </c>
      <c r="F328" s="263">
        <v>7.5</v>
      </c>
      <c r="G328" s="263">
        <v>83</v>
      </c>
      <c r="H328" s="257">
        <v>43</v>
      </c>
      <c r="I328" s="257">
        <v>13</v>
      </c>
      <c r="J328" s="260">
        <v>4.5999999999999999E-2</v>
      </c>
      <c r="K328" s="261"/>
      <c r="L328" s="511">
        <v>79.66</v>
      </c>
      <c r="M328" s="291" t="s">
        <v>192</v>
      </c>
      <c r="N328" s="869"/>
      <c r="O328" s="254"/>
      <c r="P328" s="255"/>
      <c r="Q328" s="255"/>
    </row>
    <row r="329" spans="1:17">
      <c r="A329" s="257">
        <v>2</v>
      </c>
      <c r="B329" s="257" t="s">
        <v>80</v>
      </c>
      <c r="C329" s="257" t="s">
        <v>386</v>
      </c>
      <c r="D329" s="267" t="s">
        <v>191</v>
      </c>
      <c r="E329" s="263">
        <v>7</v>
      </c>
      <c r="F329" s="263">
        <v>6.4</v>
      </c>
      <c r="G329" s="263">
        <v>67</v>
      </c>
      <c r="H329" s="257">
        <v>35</v>
      </c>
      <c r="I329" s="257">
        <v>13.5</v>
      </c>
      <c r="J329" s="260">
        <v>3.2000000000000001E-2</v>
      </c>
      <c r="K329" s="261"/>
      <c r="L329" s="511">
        <v>86.66</v>
      </c>
      <c r="M329" s="291" t="s">
        <v>192</v>
      </c>
      <c r="N329" s="869"/>
      <c r="O329" s="254"/>
      <c r="P329" s="255"/>
      <c r="Q329" s="255"/>
    </row>
    <row r="330" spans="1:17">
      <c r="A330" s="257">
        <v>3</v>
      </c>
      <c r="B330" s="257" t="s">
        <v>193</v>
      </c>
      <c r="C330" s="257" t="s">
        <v>194</v>
      </c>
      <c r="D330" s="267" t="s">
        <v>191</v>
      </c>
      <c r="E330" s="263">
        <v>7</v>
      </c>
      <c r="F330" s="263">
        <v>6.4</v>
      </c>
      <c r="G330" s="263">
        <v>67</v>
      </c>
      <c r="H330" s="257">
        <v>35</v>
      </c>
      <c r="I330" s="257">
        <v>13.5</v>
      </c>
      <c r="J330" s="260">
        <v>3.2000000000000001E-2</v>
      </c>
      <c r="K330" s="261"/>
      <c r="L330" s="511">
        <v>57.46</v>
      </c>
      <c r="M330" s="291" t="s">
        <v>192</v>
      </c>
      <c r="N330" s="869"/>
      <c r="O330" s="254"/>
      <c r="P330" s="255"/>
      <c r="Q330" s="255"/>
    </row>
    <row r="331" spans="1:17">
      <c r="A331" s="257">
        <v>4</v>
      </c>
      <c r="B331" s="257" t="s">
        <v>668</v>
      </c>
      <c r="C331" s="257" t="s">
        <v>681</v>
      </c>
      <c r="D331" s="267" t="s">
        <v>191</v>
      </c>
      <c r="E331" s="263">
        <v>7</v>
      </c>
      <c r="F331" s="263">
        <v>6.4</v>
      </c>
      <c r="G331" s="263">
        <v>67</v>
      </c>
      <c r="H331" s="257">
        <v>35</v>
      </c>
      <c r="I331" s="257">
        <v>13.5</v>
      </c>
      <c r="J331" s="260">
        <v>3.2000000000000001E-2</v>
      </c>
      <c r="K331" s="261"/>
      <c r="L331" s="511">
        <v>73.38</v>
      </c>
      <c r="M331" s="268" t="s">
        <v>192</v>
      </c>
      <c r="N331" s="869"/>
      <c r="O331" s="254"/>
      <c r="P331" s="294"/>
      <c r="Q331" s="294"/>
    </row>
    <row r="332" spans="1:17">
      <c r="A332" s="257">
        <v>5</v>
      </c>
      <c r="B332" s="257" t="s">
        <v>669</v>
      </c>
      <c r="C332" s="257" t="s">
        <v>682</v>
      </c>
      <c r="D332" s="267" t="s">
        <v>191</v>
      </c>
      <c r="E332" s="263">
        <v>7</v>
      </c>
      <c r="F332" s="263">
        <v>6.4</v>
      </c>
      <c r="G332" s="263">
        <v>67</v>
      </c>
      <c r="H332" s="257">
        <v>35</v>
      </c>
      <c r="I332" s="257">
        <v>13.5</v>
      </c>
      <c r="J332" s="260">
        <v>3.2000000000000001E-2</v>
      </c>
      <c r="K332" s="261"/>
      <c r="L332" s="511">
        <v>73.38</v>
      </c>
      <c r="M332" s="291" t="s">
        <v>192</v>
      </c>
      <c r="N332" s="869"/>
      <c r="O332" s="254"/>
      <c r="P332" s="255"/>
      <c r="Q332" s="255"/>
    </row>
    <row r="333" spans="1:17">
      <c r="A333" s="257">
        <v>6</v>
      </c>
      <c r="B333" s="257" t="s">
        <v>817</v>
      </c>
      <c r="C333" s="257" t="s">
        <v>818</v>
      </c>
      <c r="D333" s="267" t="s">
        <v>191</v>
      </c>
      <c r="E333" s="263">
        <v>7</v>
      </c>
      <c r="F333" s="263">
        <v>6.4</v>
      </c>
      <c r="G333" s="263">
        <v>67</v>
      </c>
      <c r="H333" s="257">
        <v>35</v>
      </c>
      <c r="I333" s="257">
        <v>14</v>
      </c>
      <c r="J333" s="260">
        <v>3.3000000000000002E-2</v>
      </c>
      <c r="K333" s="261"/>
      <c r="L333" s="511">
        <v>80.16</v>
      </c>
      <c r="M333" s="291" t="s">
        <v>192</v>
      </c>
      <c r="N333" s="869"/>
      <c r="O333" s="254"/>
      <c r="P333" s="294"/>
      <c r="Q333" s="294"/>
    </row>
    <row r="334" spans="1:17">
      <c r="A334" s="257">
        <v>7</v>
      </c>
      <c r="B334" s="257" t="s">
        <v>670</v>
      </c>
      <c r="C334" s="257" t="s">
        <v>634</v>
      </c>
      <c r="D334" s="267" t="s">
        <v>191</v>
      </c>
      <c r="E334" s="263">
        <v>7</v>
      </c>
      <c r="F334" s="263">
        <v>6.4</v>
      </c>
      <c r="G334" s="263">
        <v>67</v>
      </c>
      <c r="H334" s="257">
        <v>35</v>
      </c>
      <c r="I334" s="257">
        <v>13.5</v>
      </c>
      <c r="J334" s="260">
        <v>3.2000000000000001E-2</v>
      </c>
      <c r="K334" s="261"/>
      <c r="L334" s="511">
        <v>91.13</v>
      </c>
      <c r="M334" s="291" t="s">
        <v>192</v>
      </c>
      <c r="N334" s="869"/>
      <c r="O334" s="254"/>
      <c r="P334" s="294"/>
      <c r="Q334" s="294"/>
    </row>
    <row r="335" spans="1:17">
      <c r="A335" s="257">
        <v>8</v>
      </c>
      <c r="B335" s="257" t="s">
        <v>671</v>
      </c>
      <c r="C335" s="257" t="s">
        <v>683</v>
      </c>
      <c r="D335" s="267" t="s">
        <v>191</v>
      </c>
      <c r="E335" s="263">
        <v>7.6</v>
      </c>
      <c r="F335" s="263">
        <v>7</v>
      </c>
      <c r="G335" s="263">
        <v>0</v>
      </c>
      <c r="H335" s="257">
        <v>0</v>
      </c>
      <c r="I335" s="257">
        <v>0</v>
      </c>
      <c r="J335" s="260">
        <v>0.04</v>
      </c>
      <c r="K335" s="261"/>
      <c r="L335" s="511">
        <v>93.88</v>
      </c>
      <c r="M335" s="291" t="s">
        <v>192</v>
      </c>
      <c r="N335" s="869"/>
      <c r="O335" s="254"/>
      <c r="P335" s="294"/>
      <c r="Q335" s="294"/>
    </row>
    <row r="336" spans="1:17">
      <c r="A336" s="257">
        <v>9</v>
      </c>
      <c r="B336" s="257" t="s">
        <v>672</v>
      </c>
      <c r="C336" s="257" t="s">
        <v>195</v>
      </c>
      <c r="D336" s="267" t="s">
        <v>191</v>
      </c>
      <c r="E336" s="263">
        <v>12.1</v>
      </c>
      <c r="F336" s="263">
        <v>10.1</v>
      </c>
      <c r="G336" s="263">
        <v>90.9</v>
      </c>
      <c r="H336" s="257">
        <v>42.4</v>
      </c>
      <c r="I336" s="257">
        <v>10</v>
      </c>
      <c r="J336" s="260">
        <v>3.9E-2</v>
      </c>
      <c r="K336" s="261"/>
      <c r="L336" s="511">
        <v>357.66</v>
      </c>
      <c r="M336" s="291" t="s">
        <v>192</v>
      </c>
      <c r="N336" s="869"/>
      <c r="O336" s="254"/>
      <c r="P336" s="294"/>
      <c r="Q336" s="294"/>
    </row>
    <row r="337" spans="1:17">
      <c r="A337" s="257">
        <v>10</v>
      </c>
      <c r="B337" s="257" t="s">
        <v>673</v>
      </c>
      <c r="C337" s="257" t="s">
        <v>196</v>
      </c>
      <c r="D337" s="267" t="s">
        <v>191</v>
      </c>
      <c r="E337" s="263">
        <v>11.6</v>
      </c>
      <c r="F337" s="263">
        <v>9.6</v>
      </c>
      <c r="G337" s="263">
        <v>90.9</v>
      </c>
      <c r="H337" s="257">
        <v>42.4</v>
      </c>
      <c r="I337" s="257">
        <v>10</v>
      </c>
      <c r="J337" s="260">
        <v>3.9E-2</v>
      </c>
      <c r="K337" s="261"/>
      <c r="L337" s="511">
        <v>350.5</v>
      </c>
      <c r="M337" s="291" t="s">
        <v>192</v>
      </c>
      <c r="N337" s="869"/>
      <c r="O337" s="254"/>
      <c r="P337" s="294"/>
      <c r="Q337" s="294"/>
    </row>
    <row r="338" spans="1:17">
      <c r="A338" s="257">
        <v>11</v>
      </c>
      <c r="B338" s="257" t="s">
        <v>674</v>
      </c>
      <c r="C338" s="257" t="s">
        <v>684</v>
      </c>
      <c r="D338" s="267" t="s">
        <v>191</v>
      </c>
      <c r="E338" s="263">
        <v>7.6</v>
      </c>
      <c r="F338" s="263">
        <v>7</v>
      </c>
      <c r="G338" s="263">
        <v>0</v>
      </c>
      <c r="H338" s="257">
        <v>0</v>
      </c>
      <c r="I338" s="257">
        <v>0</v>
      </c>
      <c r="J338" s="260">
        <v>0.04</v>
      </c>
      <c r="K338" s="261"/>
      <c r="L338" s="511">
        <v>89.51</v>
      </c>
      <c r="M338" s="291" t="s">
        <v>192</v>
      </c>
      <c r="N338" s="869"/>
      <c r="O338" s="254"/>
      <c r="P338" s="294"/>
      <c r="Q338" s="294"/>
    </row>
    <row r="339" spans="1:17">
      <c r="A339" s="257">
        <v>12</v>
      </c>
      <c r="B339" s="257" t="s">
        <v>675</v>
      </c>
      <c r="C339" s="257" t="s">
        <v>685</v>
      </c>
      <c r="D339" s="267" t="s">
        <v>191</v>
      </c>
      <c r="E339" s="263">
        <v>7.6</v>
      </c>
      <c r="F339" s="263">
        <v>7</v>
      </c>
      <c r="G339" s="263">
        <v>0</v>
      </c>
      <c r="H339" s="257">
        <v>0</v>
      </c>
      <c r="I339" s="257">
        <v>0</v>
      </c>
      <c r="J339" s="260">
        <v>0.04</v>
      </c>
      <c r="K339" s="261"/>
      <c r="L339" s="511">
        <v>96.7</v>
      </c>
      <c r="M339" s="291" t="s">
        <v>192</v>
      </c>
      <c r="N339" s="869"/>
      <c r="O339" s="254"/>
      <c r="P339" s="255"/>
      <c r="Q339" s="255"/>
    </row>
    <row r="340" spans="1:17">
      <c r="A340" s="257">
        <v>13</v>
      </c>
      <c r="B340" s="257" t="s">
        <v>643</v>
      </c>
      <c r="C340" s="257" t="s">
        <v>642</v>
      </c>
      <c r="D340" s="267" t="s">
        <v>191</v>
      </c>
      <c r="E340" s="263">
        <v>7</v>
      </c>
      <c r="F340" s="263">
        <v>6.4</v>
      </c>
      <c r="G340" s="263">
        <v>67</v>
      </c>
      <c r="H340" s="257">
        <v>35</v>
      </c>
      <c r="I340" s="257">
        <v>13.5</v>
      </c>
      <c r="J340" s="260">
        <v>3.2000000000000001E-2</v>
      </c>
      <c r="K340" s="261"/>
      <c r="L340" s="511">
        <v>161.47999999999999</v>
      </c>
      <c r="M340" s="291" t="s">
        <v>192</v>
      </c>
      <c r="N340" s="869"/>
      <c r="O340" s="254"/>
      <c r="P340" s="255"/>
      <c r="Q340" s="255"/>
    </row>
    <row r="341" spans="1:17">
      <c r="A341" s="257">
        <v>14</v>
      </c>
      <c r="B341" s="257" t="s">
        <v>17</v>
      </c>
      <c r="C341" s="257" t="s">
        <v>16</v>
      </c>
      <c r="D341" s="267" t="s">
        <v>191</v>
      </c>
      <c r="E341" s="263">
        <v>8</v>
      </c>
      <c r="F341" s="263">
        <v>7.6</v>
      </c>
      <c r="G341" s="263">
        <v>82</v>
      </c>
      <c r="H341" s="257">
        <v>42</v>
      </c>
      <c r="I341" s="257">
        <v>13</v>
      </c>
      <c r="J341" s="260">
        <v>4.4771999999999999E-2</v>
      </c>
      <c r="K341" s="261"/>
      <c r="L341" s="511">
        <v>97.77</v>
      </c>
      <c r="M341" s="291" t="s">
        <v>192</v>
      </c>
      <c r="N341" s="869"/>
      <c r="O341" s="254"/>
      <c r="P341" s="255"/>
      <c r="Q341" s="255"/>
    </row>
    <row r="342" spans="1:17">
      <c r="A342" s="257">
        <v>15</v>
      </c>
      <c r="B342" s="257" t="s">
        <v>676</v>
      </c>
      <c r="C342" s="257" t="s">
        <v>686</v>
      </c>
      <c r="D342" s="267" t="s">
        <v>191</v>
      </c>
      <c r="E342" s="263">
        <v>7.6</v>
      </c>
      <c r="F342" s="263">
        <v>7</v>
      </c>
      <c r="G342" s="263">
        <v>0</v>
      </c>
      <c r="H342" s="257">
        <v>0</v>
      </c>
      <c r="I342" s="257">
        <v>0</v>
      </c>
      <c r="J342" s="260">
        <v>0.04</v>
      </c>
      <c r="K342" s="261"/>
      <c r="L342" s="511">
        <v>0</v>
      </c>
      <c r="M342" s="291" t="s">
        <v>192</v>
      </c>
      <c r="N342" s="869"/>
      <c r="O342" s="254"/>
      <c r="P342" s="255"/>
      <c r="Q342" s="255"/>
    </row>
    <row r="343" spans="1:17">
      <c r="A343" s="257">
        <v>16</v>
      </c>
      <c r="B343" s="257" t="s">
        <v>677</v>
      </c>
      <c r="C343" s="257" t="s">
        <v>687</v>
      </c>
      <c r="D343" s="267" t="s">
        <v>191</v>
      </c>
      <c r="E343" s="263">
        <v>0</v>
      </c>
      <c r="F343" s="263">
        <v>0</v>
      </c>
      <c r="G343" s="263">
        <v>0</v>
      </c>
      <c r="H343" s="257">
        <v>0</v>
      </c>
      <c r="I343" s="257">
        <v>0</v>
      </c>
      <c r="J343" s="260">
        <v>0</v>
      </c>
      <c r="K343" s="261"/>
      <c r="L343" s="511">
        <v>96.97</v>
      </c>
      <c r="M343" s="291" t="s">
        <v>192</v>
      </c>
      <c r="N343" s="869"/>
      <c r="O343" s="254"/>
      <c r="P343" s="255"/>
      <c r="Q343" s="255"/>
    </row>
    <row r="344" spans="1:17">
      <c r="A344" s="257">
        <v>17</v>
      </c>
      <c r="B344" s="257" t="s">
        <v>678</v>
      </c>
      <c r="C344" s="257" t="s">
        <v>688</v>
      </c>
      <c r="D344" s="267" t="s">
        <v>191</v>
      </c>
      <c r="E344" s="263">
        <v>0</v>
      </c>
      <c r="F344" s="263">
        <v>0</v>
      </c>
      <c r="G344" s="263">
        <v>0</v>
      </c>
      <c r="H344" s="257">
        <v>0</v>
      </c>
      <c r="I344" s="257">
        <v>0</v>
      </c>
      <c r="J344" s="260">
        <v>0</v>
      </c>
      <c r="K344" s="266"/>
      <c r="L344" s="511">
        <v>97.15</v>
      </c>
      <c r="M344" s="291" t="s">
        <v>192</v>
      </c>
      <c r="N344" s="869"/>
      <c r="O344" s="254"/>
      <c r="P344" s="255"/>
      <c r="Q344" s="255"/>
    </row>
    <row r="345" spans="1:17">
      <c r="A345" s="257">
        <v>18</v>
      </c>
      <c r="B345" s="257" t="s">
        <v>679</v>
      </c>
      <c r="C345" s="257" t="s">
        <v>689</v>
      </c>
      <c r="D345" s="267" t="s">
        <v>191</v>
      </c>
      <c r="E345" s="263">
        <v>7</v>
      </c>
      <c r="F345" s="263">
        <v>6.4</v>
      </c>
      <c r="G345" s="263">
        <v>67</v>
      </c>
      <c r="H345" s="257">
        <v>35</v>
      </c>
      <c r="I345" s="257">
        <v>13.5</v>
      </c>
      <c r="J345" s="260">
        <v>3.2000000000000001E-2</v>
      </c>
      <c r="K345" s="261"/>
      <c r="L345" s="511">
        <v>95.79</v>
      </c>
      <c r="M345" s="291" t="s">
        <v>192</v>
      </c>
      <c r="N345" s="869"/>
      <c r="O345" s="254"/>
      <c r="P345" s="255"/>
      <c r="Q345" s="255"/>
    </row>
    <row r="346" spans="1:17">
      <c r="A346" s="257">
        <v>19</v>
      </c>
      <c r="B346" s="257" t="s">
        <v>680</v>
      </c>
      <c r="C346" s="257" t="s">
        <v>690</v>
      </c>
      <c r="D346" s="267" t="s">
        <v>191</v>
      </c>
      <c r="E346" s="263">
        <v>7</v>
      </c>
      <c r="F346" s="263">
        <v>6.4</v>
      </c>
      <c r="G346" s="263">
        <v>67</v>
      </c>
      <c r="H346" s="257">
        <v>35</v>
      </c>
      <c r="I346" s="257">
        <v>13.5</v>
      </c>
      <c r="J346" s="260">
        <v>3.2000000000000001E-2</v>
      </c>
      <c r="K346" s="261"/>
      <c r="L346" s="511">
        <v>144.54</v>
      </c>
      <c r="M346" s="291" t="s">
        <v>192</v>
      </c>
      <c r="N346" s="869"/>
      <c r="O346" s="254"/>
      <c r="P346" s="255"/>
      <c r="Q346" s="255"/>
    </row>
    <row r="347" spans="1:17">
      <c r="A347" s="259">
        <v>20</v>
      </c>
      <c r="B347" s="256" t="s">
        <v>936</v>
      </c>
      <c r="C347" s="257" t="s">
        <v>937</v>
      </c>
      <c r="D347" s="267" t="s">
        <v>191</v>
      </c>
      <c r="E347" s="263">
        <v>7</v>
      </c>
      <c r="F347" s="263">
        <v>6.4</v>
      </c>
      <c r="G347" s="263">
        <v>67</v>
      </c>
      <c r="H347" s="257">
        <v>35</v>
      </c>
      <c r="I347" s="257">
        <v>13.5</v>
      </c>
      <c r="J347" s="260">
        <v>3.2000000000000001E-2</v>
      </c>
      <c r="K347" s="261"/>
      <c r="L347" s="511">
        <v>88.52</v>
      </c>
      <c r="M347" s="268" t="s">
        <v>192</v>
      </c>
      <c r="N347" s="869"/>
      <c r="P347" s="294"/>
      <c r="Q347" s="294"/>
    </row>
    <row r="348" spans="1:17">
      <c r="A348" s="257">
        <v>21</v>
      </c>
      <c r="B348" s="257" t="s">
        <v>1046</v>
      </c>
      <c r="C348" s="257" t="s">
        <v>642</v>
      </c>
      <c r="D348" s="267" t="s">
        <v>191</v>
      </c>
      <c r="E348" s="263">
        <v>7</v>
      </c>
      <c r="F348" s="263">
        <v>6.4</v>
      </c>
      <c r="G348" s="263">
        <v>67</v>
      </c>
      <c r="H348" s="257">
        <v>35</v>
      </c>
      <c r="I348" s="257">
        <v>13.5</v>
      </c>
      <c r="J348" s="260">
        <v>3.2000000000000001E-2</v>
      </c>
      <c r="K348" s="261"/>
      <c r="L348" s="511">
        <v>161.47999999999999</v>
      </c>
      <c r="M348" s="291" t="s">
        <v>192</v>
      </c>
      <c r="N348" s="869"/>
      <c r="O348" s="254"/>
      <c r="P348" s="255"/>
      <c r="Q348" s="255"/>
    </row>
    <row r="349" spans="1:17">
      <c r="A349" s="259"/>
      <c r="B349" s="257" t="s">
        <v>674</v>
      </c>
      <c r="C349" s="257" t="s">
        <v>684</v>
      </c>
      <c r="D349" s="267" t="s">
        <v>191</v>
      </c>
      <c r="E349" s="263">
        <v>7.6</v>
      </c>
      <c r="F349" s="263">
        <v>7</v>
      </c>
      <c r="G349" s="263">
        <v>0</v>
      </c>
      <c r="H349" s="257">
        <v>0</v>
      </c>
      <c r="I349" s="257">
        <v>0</v>
      </c>
      <c r="J349" s="260">
        <v>0.04</v>
      </c>
      <c r="K349" s="261"/>
      <c r="L349" s="511">
        <v>89.51</v>
      </c>
      <c r="M349" s="291" t="s">
        <v>192</v>
      </c>
      <c r="N349" s="869"/>
      <c r="O349" s="254"/>
      <c r="P349" s="294"/>
      <c r="Q349" s="294"/>
    </row>
    <row r="350" spans="1:17">
      <c r="A350" s="259">
        <v>1</v>
      </c>
      <c r="B350" s="870" t="s">
        <v>190</v>
      </c>
      <c r="C350" s="257" t="s">
        <v>15</v>
      </c>
      <c r="D350" s="871" t="s">
        <v>191</v>
      </c>
      <c r="E350" s="872">
        <v>8</v>
      </c>
      <c r="F350" s="870">
        <v>7.6</v>
      </c>
      <c r="G350" s="870">
        <v>82</v>
      </c>
      <c r="H350" s="870">
        <v>42</v>
      </c>
      <c r="I350" s="870">
        <v>13</v>
      </c>
      <c r="J350" s="873">
        <v>4.4999999999999998E-2</v>
      </c>
      <c r="K350" s="266"/>
      <c r="L350" s="511">
        <v>124.63</v>
      </c>
      <c r="M350" s="268" t="s">
        <v>192</v>
      </c>
      <c r="N350" s="869"/>
      <c r="P350" s="294"/>
      <c r="Q350" s="294"/>
    </row>
    <row r="351" spans="1:17">
      <c r="A351" s="259">
        <v>2</v>
      </c>
      <c r="B351" s="256" t="s">
        <v>581</v>
      </c>
      <c r="C351" s="257" t="s">
        <v>609</v>
      </c>
      <c r="D351" s="871" t="s">
        <v>191</v>
      </c>
      <c r="E351" s="265">
        <v>0.6071428571428571</v>
      </c>
      <c r="F351" s="262">
        <v>0.5714285714285714</v>
      </c>
      <c r="G351" s="257">
        <v>0</v>
      </c>
      <c r="H351" s="257">
        <v>0</v>
      </c>
      <c r="I351" s="257">
        <v>0</v>
      </c>
      <c r="J351" s="260">
        <v>3.0000000000000001E-3</v>
      </c>
      <c r="K351" s="266"/>
      <c r="L351" s="511">
        <v>10.77</v>
      </c>
      <c r="M351" s="268" t="s">
        <v>192</v>
      </c>
      <c r="N351" s="869"/>
      <c r="O351" s="254"/>
      <c r="P351" s="294"/>
      <c r="Q351" s="294"/>
    </row>
    <row r="352" spans="1:17" s="293" customFormat="1">
      <c r="A352" s="259">
        <v>3</v>
      </c>
      <c r="B352" s="256" t="s">
        <v>625</v>
      </c>
      <c r="C352" s="257" t="s">
        <v>20</v>
      </c>
      <c r="D352" s="871" t="s">
        <v>191</v>
      </c>
      <c r="E352" s="265">
        <v>1.1200000000000001</v>
      </c>
      <c r="F352" s="262">
        <v>1.1000000000000001</v>
      </c>
      <c r="G352" s="257">
        <v>95</v>
      </c>
      <c r="H352" s="257">
        <v>63</v>
      </c>
      <c r="I352" s="257">
        <v>30</v>
      </c>
      <c r="J352" s="260">
        <v>3.64E-3</v>
      </c>
      <c r="K352" s="261"/>
      <c r="L352" s="511">
        <v>35.08</v>
      </c>
      <c r="M352" s="268" t="s">
        <v>192</v>
      </c>
      <c r="N352" s="869"/>
      <c r="O352" s="254"/>
      <c r="P352" s="255"/>
      <c r="Q352" s="255"/>
    </row>
    <row r="353" spans="1:17">
      <c r="A353" s="259">
        <v>4</v>
      </c>
      <c r="B353" s="256" t="s">
        <v>14</v>
      </c>
      <c r="C353" s="257" t="s">
        <v>590</v>
      </c>
      <c r="D353" s="871" t="s">
        <v>191</v>
      </c>
      <c r="E353" s="265">
        <v>5.0999999999999996</v>
      </c>
      <c r="F353" s="262">
        <v>4.5</v>
      </c>
      <c r="G353" s="257">
        <v>100</v>
      </c>
      <c r="H353" s="257">
        <v>70</v>
      </c>
      <c r="I353" s="257">
        <v>83</v>
      </c>
      <c r="J353" s="260">
        <v>5.8099999999999999E-2</v>
      </c>
      <c r="K353" s="261"/>
      <c r="L353" s="511">
        <v>117.38</v>
      </c>
      <c r="M353" s="268" t="s">
        <v>192</v>
      </c>
      <c r="N353" s="869"/>
      <c r="O353" s="254"/>
      <c r="P353" s="255"/>
      <c r="Q353" s="255"/>
    </row>
    <row r="354" spans="1:17">
      <c r="A354" s="259">
        <v>5</v>
      </c>
      <c r="B354" s="256" t="s">
        <v>10</v>
      </c>
      <c r="C354" s="257" t="s">
        <v>624</v>
      </c>
      <c r="D354" s="871" t="s">
        <v>191</v>
      </c>
      <c r="E354" s="265">
        <v>5.0999999999999996</v>
      </c>
      <c r="F354" s="262">
        <v>4.5</v>
      </c>
      <c r="G354" s="257">
        <v>100</v>
      </c>
      <c r="H354" s="257">
        <v>70</v>
      </c>
      <c r="I354" s="257">
        <v>83</v>
      </c>
      <c r="J354" s="260">
        <v>5.8099999999999999E-2</v>
      </c>
      <c r="K354" s="261"/>
      <c r="L354" s="511">
        <v>114.9</v>
      </c>
      <c r="M354" s="268" t="s">
        <v>192</v>
      </c>
      <c r="N354" s="869"/>
      <c r="O354" s="254"/>
      <c r="P354" s="255"/>
      <c r="Q354" s="255"/>
    </row>
    <row r="355" spans="1:17">
      <c r="A355" s="259">
        <v>6</v>
      </c>
      <c r="B355" s="256" t="s">
        <v>336</v>
      </c>
      <c r="C355" s="257" t="s">
        <v>588</v>
      </c>
      <c r="D355" s="871" t="s">
        <v>191</v>
      </c>
      <c r="E355" s="265">
        <v>6.6</v>
      </c>
      <c r="F355" s="262">
        <v>6.5</v>
      </c>
      <c r="G355" s="257">
        <v>142</v>
      </c>
      <c r="H355" s="257">
        <v>98</v>
      </c>
      <c r="I355" s="257">
        <v>52</v>
      </c>
      <c r="J355" s="260">
        <v>1.3419E-2</v>
      </c>
      <c r="K355" s="261"/>
      <c r="L355" s="511">
        <v>128.6</v>
      </c>
      <c r="M355" s="268" t="s">
        <v>192</v>
      </c>
    </row>
    <row r="356" spans="1:17">
      <c r="A356" s="259">
        <v>7</v>
      </c>
      <c r="B356" s="256" t="s">
        <v>627</v>
      </c>
      <c r="C356" s="257" t="s">
        <v>628</v>
      </c>
      <c r="D356" s="871" t="s">
        <v>191</v>
      </c>
      <c r="E356" s="265">
        <v>6.5</v>
      </c>
      <c r="F356" s="262">
        <v>6</v>
      </c>
      <c r="G356" s="257">
        <v>142</v>
      </c>
      <c r="H356" s="257">
        <v>98</v>
      </c>
      <c r="I356" s="257">
        <v>52</v>
      </c>
      <c r="J356" s="260">
        <v>3.6199999999999996E-2</v>
      </c>
      <c r="K356" s="261"/>
      <c r="L356" s="511">
        <v>129.94999999999999</v>
      </c>
      <c r="M356" s="268" t="s">
        <v>192</v>
      </c>
      <c r="N356" s="869"/>
    </row>
    <row r="357" spans="1:17">
      <c r="A357" s="259">
        <v>8</v>
      </c>
      <c r="B357" s="256" t="s">
        <v>348</v>
      </c>
      <c r="C357" s="257" t="s">
        <v>589</v>
      </c>
      <c r="D357" s="871" t="s">
        <v>191</v>
      </c>
      <c r="E357" s="265">
        <v>6.6</v>
      </c>
      <c r="F357" s="262">
        <v>6.5</v>
      </c>
      <c r="G357" s="257">
        <v>142</v>
      </c>
      <c r="H357" s="257">
        <v>98</v>
      </c>
      <c r="I357" s="257">
        <v>52</v>
      </c>
      <c r="J357" s="260">
        <v>1.3419E-2</v>
      </c>
      <c r="K357" s="261"/>
      <c r="L357" s="511">
        <v>128.13999999999999</v>
      </c>
      <c r="M357" s="268" t="s">
        <v>192</v>
      </c>
      <c r="N357" s="869"/>
    </row>
    <row r="358" spans="1:17">
      <c r="A358" s="259">
        <v>9</v>
      </c>
      <c r="B358" s="256" t="s">
        <v>11</v>
      </c>
      <c r="C358" s="257" t="s">
        <v>597</v>
      </c>
      <c r="D358" s="871" t="s">
        <v>191</v>
      </c>
      <c r="E358" s="265">
        <v>2.1666666666666665</v>
      </c>
      <c r="F358" s="262">
        <v>2</v>
      </c>
      <c r="G358" s="257">
        <v>0</v>
      </c>
      <c r="H358" s="257">
        <v>0</v>
      </c>
      <c r="I358" s="257">
        <v>0</v>
      </c>
      <c r="J358" s="260">
        <v>8.0000000000000002E-3</v>
      </c>
      <c r="K358" s="261"/>
      <c r="L358" s="511">
        <v>13.71</v>
      </c>
      <c r="M358" s="268" t="s">
        <v>192</v>
      </c>
      <c r="N358" s="869"/>
    </row>
    <row r="359" spans="1:17">
      <c r="A359" s="259">
        <v>10</v>
      </c>
      <c r="B359" s="256" t="s">
        <v>569</v>
      </c>
      <c r="C359" s="257" t="s">
        <v>626</v>
      </c>
      <c r="D359" s="871" t="s">
        <v>191</v>
      </c>
      <c r="E359" s="265">
        <v>2.1666666666666665</v>
      </c>
      <c r="F359" s="262">
        <v>2</v>
      </c>
      <c r="G359" s="257">
        <v>0</v>
      </c>
      <c r="H359" s="257">
        <v>0</v>
      </c>
      <c r="I359" s="257">
        <v>0</v>
      </c>
      <c r="J359" s="260">
        <v>8.0000000000000002E-3</v>
      </c>
      <c r="K359" s="261"/>
      <c r="L359" s="511">
        <v>13.22</v>
      </c>
      <c r="M359" s="268" t="s">
        <v>192</v>
      </c>
      <c r="N359" s="869"/>
    </row>
    <row r="360" spans="1:17">
      <c r="A360" s="259">
        <v>11</v>
      </c>
      <c r="B360" s="256" t="s">
        <v>615</v>
      </c>
      <c r="C360" s="257" t="s">
        <v>584</v>
      </c>
      <c r="D360" s="871" t="s">
        <v>191</v>
      </c>
      <c r="E360" s="265">
        <v>2.2000000000000002</v>
      </c>
      <c r="F360" s="262">
        <v>1</v>
      </c>
      <c r="G360" s="257">
        <v>87</v>
      </c>
      <c r="H360" s="257">
        <v>75</v>
      </c>
      <c r="I360" s="257">
        <v>52</v>
      </c>
      <c r="J360" s="260">
        <v>3.4000000000000002E-3</v>
      </c>
      <c r="K360" s="261"/>
      <c r="L360" s="511">
        <v>24.7</v>
      </c>
      <c r="M360" s="268" t="s">
        <v>192</v>
      </c>
      <c r="N360" s="869"/>
    </row>
    <row r="361" spans="1:17">
      <c r="A361" s="259">
        <v>12</v>
      </c>
      <c r="B361" s="256" t="s">
        <v>616</v>
      </c>
      <c r="C361" s="257" t="s">
        <v>585</v>
      </c>
      <c r="D361" s="871" t="s">
        <v>191</v>
      </c>
      <c r="E361" s="259">
        <v>0</v>
      </c>
      <c r="F361" s="257">
        <v>1</v>
      </c>
      <c r="G361" s="257">
        <v>0</v>
      </c>
      <c r="H361" s="257">
        <v>0</v>
      </c>
      <c r="I361" s="257">
        <v>0</v>
      </c>
      <c r="J361" s="260">
        <v>3.4000000000000002E-3</v>
      </c>
      <c r="K361" s="261"/>
      <c r="L361" s="511">
        <v>24.7</v>
      </c>
      <c r="M361" s="291" t="s">
        <v>192</v>
      </c>
    </row>
    <row r="362" spans="1:17">
      <c r="A362" s="259">
        <v>13</v>
      </c>
      <c r="B362" s="256" t="s">
        <v>618</v>
      </c>
      <c r="C362" s="257" t="s">
        <v>19</v>
      </c>
      <c r="D362" s="871" t="s">
        <v>191</v>
      </c>
      <c r="E362" s="259">
        <v>2.2000000000000002</v>
      </c>
      <c r="F362" s="257">
        <v>1</v>
      </c>
      <c r="G362" s="257">
        <v>87</v>
      </c>
      <c r="H362" s="257">
        <v>75</v>
      </c>
      <c r="I362" s="257">
        <v>52</v>
      </c>
      <c r="J362" s="260">
        <v>3.4000000000000002E-3</v>
      </c>
      <c r="K362" s="261"/>
      <c r="L362" s="511">
        <v>24.65</v>
      </c>
      <c r="M362" s="291" t="s">
        <v>192</v>
      </c>
    </row>
    <row r="363" spans="1:17">
      <c r="A363" s="259">
        <v>14</v>
      </c>
      <c r="B363" s="256" t="s">
        <v>617</v>
      </c>
      <c r="C363" s="257" t="s">
        <v>18</v>
      </c>
      <c r="D363" s="871" t="s">
        <v>191</v>
      </c>
      <c r="E363" s="259">
        <v>0</v>
      </c>
      <c r="F363" s="257">
        <v>1</v>
      </c>
      <c r="G363" s="257">
        <v>0</v>
      </c>
      <c r="H363" s="257">
        <v>0</v>
      </c>
      <c r="I363" s="257">
        <v>0</v>
      </c>
      <c r="J363" s="260">
        <v>3.4000000000000002E-3</v>
      </c>
      <c r="K363" s="261"/>
      <c r="L363" s="511">
        <v>24.65</v>
      </c>
      <c r="M363" s="291" t="s">
        <v>192</v>
      </c>
    </row>
    <row r="364" spans="1:17">
      <c r="A364" s="259">
        <v>15</v>
      </c>
      <c r="B364" s="256" t="s">
        <v>630</v>
      </c>
      <c r="C364" s="257" t="s">
        <v>596</v>
      </c>
      <c r="D364" s="871" t="s">
        <v>191</v>
      </c>
      <c r="E364" s="259">
        <v>0</v>
      </c>
      <c r="F364" s="257">
        <v>1</v>
      </c>
      <c r="G364" s="257">
        <v>0</v>
      </c>
      <c r="H364" s="257">
        <v>0</v>
      </c>
      <c r="I364" s="257">
        <v>0</v>
      </c>
      <c r="J364" s="260">
        <v>3.4000000000000002E-3</v>
      </c>
      <c r="K364" s="266"/>
      <c r="L364" s="511">
        <v>0</v>
      </c>
      <c r="M364" s="291" t="s">
        <v>192</v>
      </c>
    </row>
    <row r="365" spans="1:17">
      <c r="A365" s="259">
        <v>16</v>
      </c>
      <c r="B365" s="256" t="s">
        <v>629</v>
      </c>
      <c r="C365" s="257" t="s">
        <v>595</v>
      </c>
      <c r="D365" s="871" t="s">
        <v>191</v>
      </c>
      <c r="E365" s="259">
        <v>2.2000000000000002</v>
      </c>
      <c r="F365" s="257">
        <v>1</v>
      </c>
      <c r="G365" s="257">
        <v>87</v>
      </c>
      <c r="H365" s="257">
        <v>75</v>
      </c>
      <c r="I365" s="257">
        <v>52</v>
      </c>
      <c r="J365" s="260">
        <v>3.4000000000000002E-3</v>
      </c>
      <c r="K365" s="261"/>
      <c r="L365" s="511">
        <v>0</v>
      </c>
      <c r="M365" s="291" t="s">
        <v>192</v>
      </c>
    </row>
    <row r="366" spans="1:17">
      <c r="A366" s="259">
        <v>17</v>
      </c>
      <c r="B366" s="256" t="s">
        <v>619</v>
      </c>
      <c r="C366" s="257" t="s">
        <v>586</v>
      </c>
      <c r="D366" s="871" t="s">
        <v>191</v>
      </c>
      <c r="E366" s="259">
        <v>1.5</v>
      </c>
      <c r="F366" s="257">
        <v>0.65</v>
      </c>
      <c r="G366" s="257">
        <v>110</v>
      </c>
      <c r="H366" s="257">
        <v>65</v>
      </c>
      <c r="I366" s="257">
        <v>55</v>
      </c>
      <c r="J366" s="260">
        <v>3.9399999999999999E-3</v>
      </c>
      <c r="K366" s="261"/>
      <c r="L366" s="511">
        <v>25.11</v>
      </c>
      <c r="M366" s="268" t="s">
        <v>192</v>
      </c>
      <c r="N366" s="869"/>
      <c r="O366" s="254"/>
      <c r="P366" s="294"/>
      <c r="Q366" s="294"/>
    </row>
    <row r="367" spans="1:17">
      <c r="A367" s="259">
        <v>18</v>
      </c>
      <c r="B367" s="256" t="s">
        <v>620</v>
      </c>
      <c r="C367" s="257" t="s">
        <v>587</v>
      </c>
      <c r="D367" s="871" t="s">
        <v>191</v>
      </c>
      <c r="E367" s="259">
        <v>0</v>
      </c>
      <c r="F367" s="257">
        <v>0.65</v>
      </c>
      <c r="G367" s="257">
        <v>0</v>
      </c>
      <c r="H367" s="257">
        <v>0</v>
      </c>
      <c r="I367" s="257">
        <v>0</v>
      </c>
      <c r="J367" s="260">
        <v>3.9399999999999999E-3</v>
      </c>
      <c r="K367" s="261"/>
      <c r="L367" s="511">
        <v>25.11</v>
      </c>
      <c r="M367" s="268" t="s">
        <v>192</v>
      </c>
      <c r="N367" s="869"/>
      <c r="O367" s="254"/>
      <c r="P367" s="294"/>
      <c r="Q367" s="294"/>
    </row>
    <row r="368" spans="1:17">
      <c r="A368" s="259">
        <v>19</v>
      </c>
      <c r="B368" s="256" t="s">
        <v>622</v>
      </c>
      <c r="C368" s="257" t="s">
        <v>613</v>
      </c>
      <c r="D368" s="871" t="s">
        <v>191</v>
      </c>
      <c r="E368" s="259">
        <v>0</v>
      </c>
      <c r="F368" s="257">
        <v>0.65</v>
      </c>
      <c r="G368" s="257">
        <v>0</v>
      </c>
      <c r="H368" s="257">
        <v>0</v>
      </c>
      <c r="I368" s="257">
        <v>0</v>
      </c>
      <c r="J368" s="260">
        <v>3.9399999999999999E-3</v>
      </c>
      <c r="K368" s="261"/>
      <c r="L368" s="511">
        <v>0</v>
      </c>
      <c r="M368" s="268" t="s">
        <v>192</v>
      </c>
      <c r="N368" s="869"/>
      <c r="O368" s="254"/>
      <c r="P368" s="294"/>
      <c r="Q368" s="294"/>
    </row>
    <row r="369" spans="1:17">
      <c r="A369" s="259">
        <v>20</v>
      </c>
      <c r="B369" s="256" t="s">
        <v>621</v>
      </c>
      <c r="C369" s="257" t="s">
        <v>612</v>
      </c>
      <c r="D369" s="871" t="s">
        <v>191</v>
      </c>
      <c r="E369" s="259">
        <v>1.5</v>
      </c>
      <c r="F369" s="257">
        <v>0.65</v>
      </c>
      <c r="G369" s="257">
        <v>110</v>
      </c>
      <c r="H369" s="257">
        <v>65</v>
      </c>
      <c r="I369" s="257">
        <v>55</v>
      </c>
      <c r="J369" s="260">
        <v>3.9399999999999999E-3</v>
      </c>
      <c r="K369" s="261"/>
      <c r="L369" s="511">
        <v>0</v>
      </c>
      <c r="M369" s="268" t="s">
        <v>192</v>
      </c>
      <c r="N369" s="869"/>
      <c r="O369" s="254"/>
      <c r="P369" s="294"/>
      <c r="Q369" s="294"/>
    </row>
    <row r="370" spans="1:17">
      <c r="A370" s="259">
        <v>21</v>
      </c>
      <c r="B370" s="256" t="s">
        <v>559</v>
      </c>
      <c r="C370" s="257" t="s">
        <v>591</v>
      </c>
      <c r="D370" s="871" t="s">
        <v>191</v>
      </c>
      <c r="E370" s="259">
        <v>0.75</v>
      </c>
      <c r="F370" s="257">
        <v>0.7</v>
      </c>
      <c r="G370" s="257">
        <v>0</v>
      </c>
      <c r="H370" s="257">
        <v>0</v>
      </c>
      <c r="I370" s="257">
        <v>0</v>
      </c>
      <c r="J370" s="260">
        <v>7.0000000000000001E-3</v>
      </c>
      <c r="K370" s="261"/>
      <c r="L370" s="511">
        <v>10.1</v>
      </c>
      <c r="M370" s="268" t="s">
        <v>192</v>
      </c>
      <c r="N370" s="869"/>
      <c r="O370" s="254"/>
      <c r="P370" s="294"/>
      <c r="Q370" s="294"/>
    </row>
    <row r="371" spans="1:17">
      <c r="A371" s="259">
        <v>22</v>
      </c>
      <c r="B371" s="256" t="s">
        <v>560</v>
      </c>
      <c r="C371" s="257" t="s">
        <v>592</v>
      </c>
      <c r="D371" s="871" t="s">
        <v>191</v>
      </c>
      <c r="E371" s="259">
        <v>0.75</v>
      </c>
      <c r="F371" s="257">
        <v>0.7</v>
      </c>
      <c r="G371" s="257">
        <v>0</v>
      </c>
      <c r="H371" s="257">
        <v>0</v>
      </c>
      <c r="I371" s="257">
        <v>0</v>
      </c>
      <c r="J371" s="260">
        <v>7.0000000000000001E-3</v>
      </c>
      <c r="K371" s="261"/>
      <c r="L371" s="511">
        <v>7.37</v>
      </c>
      <c r="M371" s="268" t="s">
        <v>192</v>
      </c>
      <c r="N371" s="869"/>
      <c r="O371" s="254"/>
      <c r="P371" s="294"/>
      <c r="Q371" s="294"/>
    </row>
    <row r="372" spans="1:17">
      <c r="A372" s="259">
        <v>23</v>
      </c>
      <c r="B372" s="256" t="s">
        <v>644</v>
      </c>
      <c r="C372" s="257" t="s">
        <v>167</v>
      </c>
      <c r="D372" s="871" t="s">
        <v>191</v>
      </c>
      <c r="E372" s="259">
        <v>10.75</v>
      </c>
      <c r="F372" s="257">
        <v>8.6</v>
      </c>
      <c r="G372" s="257">
        <v>158</v>
      </c>
      <c r="H372" s="257">
        <v>59</v>
      </c>
      <c r="I372" s="257">
        <v>26</v>
      </c>
      <c r="J372" s="260">
        <v>2.6930222222222223E-2</v>
      </c>
      <c r="K372" s="261"/>
      <c r="L372" s="511">
        <v>21.69</v>
      </c>
      <c r="M372" s="268" t="s">
        <v>192</v>
      </c>
      <c r="N372" s="869"/>
      <c r="O372" s="254"/>
      <c r="P372" s="255"/>
      <c r="Q372" s="255"/>
    </row>
    <row r="373" spans="1:17">
      <c r="A373" s="259">
        <v>24</v>
      </c>
      <c r="B373" s="256" t="s">
        <v>645</v>
      </c>
      <c r="C373" s="257" t="s">
        <v>168</v>
      </c>
      <c r="D373" s="871" t="s">
        <v>191</v>
      </c>
      <c r="E373" s="259">
        <v>10.35</v>
      </c>
      <c r="F373" s="257">
        <v>8.1999999999999993</v>
      </c>
      <c r="G373" s="257">
        <v>158</v>
      </c>
      <c r="H373" s="257">
        <v>59</v>
      </c>
      <c r="I373" s="257">
        <v>26</v>
      </c>
      <c r="J373" s="260">
        <v>2.6930222222222223E-2</v>
      </c>
      <c r="K373" s="261"/>
      <c r="L373" s="511">
        <v>21.12</v>
      </c>
      <c r="M373" s="268" t="s">
        <v>192</v>
      </c>
      <c r="N373" s="869"/>
      <c r="O373" s="254"/>
      <c r="P373" s="255"/>
      <c r="Q373" s="255"/>
    </row>
    <row r="374" spans="1:17">
      <c r="A374" s="259">
        <v>25</v>
      </c>
      <c r="B374" s="256" t="s">
        <v>646</v>
      </c>
      <c r="C374" s="257" t="s">
        <v>169</v>
      </c>
      <c r="D374" s="871" t="s">
        <v>191</v>
      </c>
      <c r="E374" s="259">
        <v>1.03</v>
      </c>
      <c r="F374" s="257">
        <v>0.4</v>
      </c>
      <c r="G374" s="257" t="s">
        <v>484</v>
      </c>
      <c r="H374" s="257" t="s">
        <v>484</v>
      </c>
      <c r="I374" s="257" t="s">
        <v>484</v>
      </c>
      <c r="J374" s="260">
        <v>8.2000000000000003E-2</v>
      </c>
      <c r="K374" s="261"/>
      <c r="L374" s="511">
        <v>7.67</v>
      </c>
      <c r="M374" s="268" t="s">
        <v>192</v>
      </c>
      <c r="N374" s="869"/>
      <c r="O374" s="254"/>
      <c r="P374" s="255"/>
      <c r="Q374" s="255"/>
    </row>
    <row r="375" spans="1:17">
      <c r="A375" s="259">
        <v>26</v>
      </c>
      <c r="B375" s="256" t="s">
        <v>647</v>
      </c>
      <c r="C375" s="257" t="s">
        <v>170</v>
      </c>
      <c r="D375" s="871" t="s">
        <v>191</v>
      </c>
      <c r="E375" s="259">
        <v>1.1399999999999999</v>
      </c>
      <c r="F375" s="257">
        <v>0.51</v>
      </c>
      <c r="G375" s="257" t="s">
        <v>484</v>
      </c>
      <c r="H375" s="257" t="s">
        <v>484</v>
      </c>
      <c r="I375" s="257" t="s">
        <v>484</v>
      </c>
      <c r="J375" s="260">
        <v>8.2000000000000003E-2</v>
      </c>
      <c r="K375" s="261"/>
      <c r="L375" s="511">
        <v>7.45</v>
      </c>
      <c r="M375" s="268" t="s">
        <v>192</v>
      </c>
      <c r="N375" s="869"/>
      <c r="O375" s="254"/>
      <c r="P375" s="255"/>
      <c r="Q375" s="255"/>
    </row>
    <row r="376" spans="1:17">
      <c r="A376" s="259">
        <v>27</v>
      </c>
      <c r="B376" s="256" t="s">
        <v>641</v>
      </c>
      <c r="C376" s="257" t="s">
        <v>171</v>
      </c>
      <c r="D376" s="871" t="s">
        <v>191</v>
      </c>
      <c r="E376" s="259">
        <v>7.51</v>
      </c>
      <c r="F376" s="257">
        <v>6.4</v>
      </c>
      <c r="G376" s="257">
        <v>158</v>
      </c>
      <c r="H376" s="257">
        <v>59</v>
      </c>
      <c r="I376" s="257">
        <v>26</v>
      </c>
      <c r="J376" s="260">
        <v>3.0296500000000001E-2</v>
      </c>
      <c r="K376" s="261"/>
      <c r="L376" s="511">
        <v>23.65</v>
      </c>
      <c r="M376" s="268" t="s">
        <v>192</v>
      </c>
      <c r="N376" s="869"/>
      <c r="O376" s="254"/>
      <c r="P376" s="255"/>
      <c r="Q376" s="255"/>
    </row>
    <row r="377" spans="1:17">
      <c r="A377" s="259">
        <v>28</v>
      </c>
      <c r="B377" s="256" t="s">
        <v>157</v>
      </c>
      <c r="C377" s="257" t="s">
        <v>172</v>
      </c>
      <c r="D377" s="871" t="s">
        <v>191</v>
      </c>
      <c r="E377" s="259">
        <v>5.45</v>
      </c>
      <c r="F377" s="257">
        <v>4.25</v>
      </c>
      <c r="G377" s="257">
        <v>158</v>
      </c>
      <c r="H377" s="257">
        <v>23</v>
      </c>
      <c r="I377" s="257">
        <v>14</v>
      </c>
      <c r="J377" s="260">
        <v>1.0175199999999999E-2</v>
      </c>
      <c r="K377" s="261"/>
      <c r="L377" s="511">
        <v>16.07</v>
      </c>
      <c r="M377" s="268" t="s">
        <v>192</v>
      </c>
      <c r="N377" s="869"/>
      <c r="O377" s="254"/>
      <c r="P377" s="255"/>
      <c r="Q377" s="255"/>
    </row>
    <row r="378" spans="1:17">
      <c r="A378" s="259">
        <v>29</v>
      </c>
      <c r="B378" s="256" t="s">
        <v>158</v>
      </c>
      <c r="C378" s="257" t="s">
        <v>173</v>
      </c>
      <c r="D378" s="871" t="s">
        <v>191</v>
      </c>
      <c r="E378" s="259">
        <v>5.65</v>
      </c>
      <c r="F378" s="257">
        <v>4.4000000000000004</v>
      </c>
      <c r="G378" s="257">
        <v>158</v>
      </c>
      <c r="H378" s="257">
        <v>23</v>
      </c>
      <c r="I378" s="257">
        <v>14</v>
      </c>
      <c r="J378" s="260">
        <v>1.0175199999999999E-2</v>
      </c>
      <c r="K378" s="261"/>
      <c r="L378" s="511">
        <v>16.02</v>
      </c>
      <c r="M378" s="268" t="s">
        <v>192</v>
      </c>
      <c r="N378" s="869"/>
      <c r="O378" s="254"/>
      <c r="P378" s="255"/>
      <c r="Q378" s="255"/>
    </row>
    <row r="379" spans="1:17">
      <c r="A379" s="259">
        <v>30</v>
      </c>
      <c r="B379" s="256" t="s">
        <v>159</v>
      </c>
      <c r="C379" s="257" t="s">
        <v>174</v>
      </c>
      <c r="D379" s="871" t="s">
        <v>191</v>
      </c>
      <c r="E379" s="259">
        <v>5.05</v>
      </c>
      <c r="F379" s="257">
        <v>3.8</v>
      </c>
      <c r="G379" s="257">
        <v>158</v>
      </c>
      <c r="H379" s="257">
        <v>23</v>
      </c>
      <c r="I379" s="257">
        <v>14</v>
      </c>
      <c r="J379" s="260">
        <v>2.5437999999999999E-2</v>
      </c>
      <c r="K379" s="261"/>
      <c r="L379" s="511">
        <v>39.72</v>
      </c>
      <c r="M379" s="268" t="s">
        <v>192</v>
      </c>
      <c r="N379" s="869"/>
      <c r="O379" s="254"/>
      <c r="P379" s="255"/>
      <c r="Q379" s="255"/>
    </row>
    <row r="380" spans="1:17">
      <c r="A380" s="259">
        <v>31</v>
      </c>
      <c r="B380" s="256" t="s">
        <v>160</v>
      </c>
      <c r="C380" s="257" t="s">
        <v>175</v>
      </c>
      <c r="D380" s="871" t="s">
        <v>191</v>
      </c>
      <c r="E380" s="259">
        <v>5.05</v>
      </c>
      <c r="F380" s="257">
        <v>3.8</v>
      </c>
      <c r="G380" s="257">
        <v>158</v>
      </c>
      <c r="H380" s="257">
        <v>23</v>
      </c>
      <c r="I380" s="257">
        <v>14</v>
      </c>
      <c r="J380" s="260">
        <v>2.5437999999999999E-2</v>
      </c>
      <c r="K380" s="261"/>
      <c r="L380" s="511">
        <v>37.4</v>
      </c>
      <c r="M380" s="268" t="s">
        <v>192</v>
      </c>
      <c r="N380" s="869"/>
      <c r="O380" s="254"/>
      <c r="P380" s="255"/>
      <c r="Q380" s="255"/>
    </row>
    <row r="381" spans="1:17">
      <c r="A381" s="259">
        <v>32</v>
      </c>
      <c r="B381" s="256" t="s">
        <v>161</v>
      </c>
      <c r="C381" s="257" t="s">
        <v>176</v>
      </c>
      <c r="D381" s="871" t="s">
        <v>191</v>
      </c>
      <c r="E381" s="259">
        <v>4.5</v>
      </c>
      <c r="F381" s="257">
        <v>4</v>
      </c>
      <c r="G381" s="257">
        <v>158</v>
      </c>
      <c r="H381" s="257">
        <v>23</v>
      </c>
      <c r="I381" s="257">
        <v>14</v>
      </c>
      <c r="J381" s="260">
        <v>2.5437999999999999E-2</v>
      </c>
      <c r="K381" s="261"/>
      <c r="L381" s="511">
        <v>37.14</v>
      </c>
      <c r="M381" s="268" t="s">
        <v>192</v>
      </c>
      <c r="N381" s="869"/>
      <c r="O381" s="254"/>
      <c r="P381" s="255"/>
      <c r="Q381" s="255"/>
    </row>
    <row r="382" spans="1:17">
      <c r="A382" s="259">
        <v>33</v>
      </c>
      <c r="B382" s="256" t="s">
        <v>162</v>
      </c>
      <c r="C382" s="257" t="s">
        <v>177</v>
      </c>
      <c r="D382" s="871" t="s">
        <v>191</v>
      </c>
      <c r="E382" s="259">
        <v>5</v>
      </c>
      <c r="F382" s="257">
        <v>4</v>
      </c>
      <c r="G382" s="257">
        <v>158</v>
      </c>
      <c r="H382" s="257">
        <v>23</v>
      </c>
      <c r="I382" s="257">
        <v>14</v>
      </c>
      <c r="J382" s="260">
        <v>2.5437999999999999E-2</v>
      </c>
      <c r="K382" s="261"/>
      <c r="L382" s="511">
        <v>34.82</v>
      </c>
      <c r="M382" s="268" t="s">
        <v>192</v>
      </c>
      <c r="N382" s="869"/>
      <c r="O382" s="254"/>
      <c r="P382" s="255"/>
      <c r="Q382" s="255"/>
    </row>
    <row r="383" spans="1:17">
      <c r="A383" s="259">
        <v>34</v>
      </c>
      <c r="B383" s="256" t="s">
        <v>163</v>
      </c>
      <c r="C383" s="257" t="s">
        <v>178</v>
      </c>
      <c r="D383" s="871" t="s">
        <v>191</v>
      </c>
      <c r="E383" s="259">
        <v>5.05</v>
      </c>
      <c r="F383" s="257">
        <v>3.8</v>
      </c>
      <c r="G383" s="257">
        <v>158</v>
      </c>
      <c r="H383" s="257">
        <v>23</v>
      </c>
      <c r="I383" s="257">
        <v>14</v>
      </c>
      <c r="J383" s="260">
        <v>2.5437999999999999E-2</v>
      </c>
      <c r="K383" s="261"/>
      <c r="L383" s="511">
        <v>38.46</v>
      </c>
      <c r="M383" s="268" t="s">
        <v>192</v>
      </c>
      <c r="N383" s="869"/>
      <c r="O383" s="254"/>
      <c r="P383" s="255"/>
      <c r="Q383" s="255"/>
    </row>
    <row r="384" spans="1:17">
      <c r="A384" s="259">
        <v>35</v>
      </c>
      <c r="B384" s="256" t="s">
        <v>164</v>
      </c>
      <c r="C384" s="257" t="s">
        <v>179</v>
      </c>
      <c r="D384" s="871" t="s">
        <v>191</v>
      </c>
      <c r="E384" s="259">
        <v>5.05</v>
      </c>
      <c r="F384" s="257">
        <v>3.8</v>
      </c>
      <c r="G384" s="257">
        <v>158</v>
      </c>
      <c r="H384" s="257">
        <v>23</v>
      </c>
      <c r="I384" s="257">
        <v>14</v>
      </c>
      <c r="J384" s="260">
        <v>2.5437999999999999E-2</v>
      </c>
      <c r="K384" s="261"/>
      <c r="L384" s="511">
        <v>38.46</v>
      </c>
      <c r="M384" s="268" t="s">
        <v>192</v>
      </c>
      <c r="N384" s="869"/>
      <c r="O384" s="254"/>
      <c r="P384" s="255"/>
      <c r="Q384" s="255"/>
    </row>
    <row r="385" spans="1:17">
      <c r="A385" s="259">
        <v>36</v>
      </c>
      <c r="B385" s="256" t="s">
        <v>165</v>
      </c>
      <c r="C385" s="257" t="s">
        <v>180</v>
      </c>
      <c r="D385" s="871" t="s">
        <v>191</v>
      </c>
      <c r="E385" s="259">
        <v>2</v>
      </c>
      <c r="F385" s="257">
        <v>1.4</v>
      </c>
      <c r="G385" s="257">
        <v>158</v>
      </c>
      <c r="H385" s="257">
        <v>59</v>
      </c>
      <c r="I385" s="257">
        <v>26</v>
      </c>
      <c r="J385" s="260">
        <v>0.242372</v>
      </c>
      <c r="K385" s="261"/>
      <c r="L385" s="511">
        <v>0</v>
      </c>
      <c r="M385" s="268" t="s">
        <v>192</v>
      </c>
      <c r="N385" s="869"/>
      <c r="O385" s="254"/>
      <c r="P385" s="255"/>
      <c r="Q385" s="255"/>
    </row>
    <row r="386" spans="1:17">
      <c r="A386" s="259">
        <v>37</v>
      </c>
      <c r="B386" s="256" t="s">
        <v>166</v>
      </c>
      <c r="C386" s="257" t="s">
        <v>181</v>
      </c>
      <c r="D386" s="871" t="s">
        <v>191</v>
      </c>
      <c r="E386" s="259">
        <v>4</v>
      </c>
      <c r="F386" s="257">
        <v>3</v>
      </c>
      <c r="G386" s="257">
        <v>158</v>
      </c>
      <c r="H386" s="257">
        <v>59</v>
      </c>
      <c r="I386" s="257">
        <v>26</v>
      </c>
      <c r="J386" s="260">
        <v>0.242372</v>
      </c>
      <c r="K386" s="261"/>
      <c r="L386" s="511">
        <v>0</v>
      </c>
      <c r="M386" s="268" t="s">
        <v>192</v>
      </c>
      <c r="N386" s="869"/>
      <c r="O386" s="254"/>
      <c r="P386" s="255"/>
      <c r="Q386" s="255"/>
    </row>
    <row r="387" spans="1:17">
      <c r="A387" s="259">
        <v>38</v>
      </c>
      <c r="B387" s="256" t="s">
        <v>126</v>
      </c>
      <c r="C387" s="257" t="s">
        <v>141</v>
      </c>
      <c r="D387" s="871" t="s">
        <v>191</v>
      </c>
      <c r="E387" s="259">
        <v>7.4599999999999991</v>
      </c>
      <c r="F387" s="257">
        <v>4.5999999999999996</v>
      </c>
      <c r="G387" s="257">
        <v>153</v>
      </c>
      <c r="H387" s="257">
        <v>59</v>
      </c>
      <c r="I387" s="257">
        <v>26</v>
      </c>
      <c r="J387" s="260">
        <v>1.17E-2</v>
      </c>
      <c r="K387" s="261"/>
      <c r="L387" s="511">
        <v>57.4</v>
      </c>
      <c r="M387" s="268" t="s">
        <v>192</v>
      </c>
      <c r="N387" s="869"/>
      <c r="O387" s="254"/>
      <c r="P387" s="255"/>
      <c r="Q387" s="255"/>
    </row>
    <row r="388" spans="1:17">
      <c r="A388" s="259">
        <v>39</v>
      </c>
      <c r="B388" s="256" t="s">
        <v>127</v>
      </c>
      <c r="C388" s="257" t="s">
        <v>142</v>
      </c>
      <c r="D388" s="871" t="s">
        <v>191</v>
      </c>
      <c r="E388" s="259">
        <v>9.34</v>
      </c>
      <c r="F388" s="257">
        <v>9</v>
      </c>
      <c r="G388" s="257">
        <v>158</v>
      </c>
      <c r="H388" s="257">
        <v>59</v>
      </c>
      <c r="I388" s="257">
        <v>26</v>
      </c>
      <c r="J388" s="260">
        <v>2.4799999999999999E-2</v>
      </c>
      <c r="K388" s="261"/>
      <c r="L388" s="511">
        <v>0</v>
      </c>
      <c r="M388" s="268" t="s">
        <v>192</v>
      </c>
      <c r="N388" s="869"/>
      <c r="O388" s="254"/>
      <c r="P388" s="255"/>
      <c r="Q388" s="255"/>
    </row>
    <row r="389" spans="1:17">
      <c r="A389" s="259">
        <v>40</v>
      </c>
      <c r="B389" s="256" t="s">
        <v>128</v>
      </c>
      <c r="C389" s="257" t="s">
        <v>143</v>
      </c>
      <c r="D389" s="871" t="s">
        <v>191</v>
      </c>
      <c r="E389" s="259">
        <v>9.14</v>
      </c>
      <c r="F389" s="257">
        <v>8.8000000000000007</v>
      </c>
      <c r="G389" s="257">
        <v>153</v>
      </c>
      <c r="H389" s="257">
        <v>106</v>
      </c>
      <c r="I389" s="257">
        <v>53</v>
      </c>
      <c r="J389" s="260">
        <v>2.1600000000000001E-2</v>
      </c>
      <c r="K389" s="261"/>
      <c r="L389" s="511">
        <v>44.63</v>
      </c>
      <c r="M389" s="268" t="s">
        <v>192</v>
      </c>
      <c r="N389" s="869"/>
      <c r="O389" s="254"/>
      <c r="P389" s="255"/>
      <c r="Q389" s="255"/>
    </row>
    <row r="390" spans="1:17">
      <c r="A390" s="259">
        <v>41</v>
      </c>
      <c r="B390" s="256" t="s">
        <v>129</v>
      </c>
      <c r="C390" s="257" t="s">
        <v>144</v>
      </c>
      <c r="D390" s="871" t="s">
        <v>191</v>
      </c>
      <c r="E390" s="259">
        <v>9.14</v>
      </c>
      <c r="F390" s="257">
        <v>8.6</v>
      </c>
      <c r="G390" s="257">
        <v>153</v>
      </c>
      <c r="H390" s="257">
        <v>106</v>
      </c>
      <c r="I390" s="257">
        <v>53</v>
      </c>
      <c r="J390" s="260">
        <v>2.1600000000000001E-2</v>
      </c>
      <c r="K390" s="261"/>
      <c r="L390" s="511">
        <v>42.63</v>
      </c>
      <c r="M390" s="268" t="s">
        <v>192</v>
      </c>
      <c r="N390" s="869"/>
      <c r="O390" s="254"/>
      <c r="P390" s="255"/>
      <c r="Q390" s="255"/>
    </row>
    <row r="391" spans="1:17">
      <c r="A391" s="259">
        <v>42</v>
      </c>
      <c r="B391" s="256" t="s">
        <v>130</v>
      </c>
      <c r="C391" s="257" t="s">
        <v>145</v>
      </c>
      <c r="D391" s="871" t="s">
        <v>191</v>
      </c>
      <c r="E391" s="259">
        <v>2.0230000000000001</v>
      </c>
      <c r="F391" s="257">
        <v>0.69</v>
      </c>
      <c r="G391" s="257">
        <v>22</v>
      </c>
      <c r="H391" s="257">
        <v>15</v>
      </c>
      <c r="I391" s="257">
        <v>11</v>
      </c>
      <c r="J391" s="260">
        <v>1.2099999999999999E-3</v>
      </c>
      <c r="K391" s="261"/>
      <c r="L391" s="511">
        <v>16.37</v>
      </c>
      <c r="M391" s="268" t="s">
        <v>192</v>
      </c>
      <c r="N391" s="869"/>
      <c r="O391" s="254"/>
      <c r="P391" s="255"/>
      <c r="Q391" s="255"/>
    </row>
    <row r="392" spans="1:17">
      <c r="A392" s="259">
        <v>43</v>
      </c>
      <c r="B392" s="256" t="s">
        <v>131</v>
      </c>
      <c r="C392" s="257" t="s">
        <v>146</v>
      </c>
      <c r="D392" s="871" t="s">
        <v>191</v>
      </c>
      <c r="E392" s="259">
        <v>7.15</v>
      </c>
      <c r="F392" s="257">
        <v>6.8</v>
      </c>
      <c r="G392" s="257">
        <v>153</v>
      </c>
      <c r="H392" s="257">
        <v>106</v>
      </c>
      <c r="I392" s="257">
        <v>53</v>
      </c>
      <c r="J392" s="260">
        <v>2.1600000000000001E-2</v>
      </c>
      <c r="K392" s="261"/>
      <c r="L392" s="511">
        <v>44.02</v>
      </c>
      <c r="M392" s="268" t="s">
        <v>192</v>
      </c>
      <c r="N392" s="869"/>
      <c r="O392" s="254"/>
      <c r="P392" s="255"/>
      <c r="Q392" s="255"/>
    </row>
    <row r="393" spans="1:17">
      <c r="A393" s="259">
        <v>44</v>
      </c>
      <c r="B393" s="256" t="s">
        <v>132</v>
      </c>
      <c r="C393" s="257" t="s">
        <v>147</v>
      </c>
      <c r="D393" s="871" t="s">
        <v>191</v>
      </c>
      <c r="E393" s="259">
        <v>4.8099999999999996</v>
      </c>
      <c r="F393" s="257">
        <v>4.4000000000000004</v>
      </c>
      <c r="G393" s="257">
        <v>153</v>
      </c>
      <c r="H393" s="257">
        <v>59</v>
      </c>
      <c r="I393" s="257">
        <v>26</v>
      </c>
      <c r="J393" s="260">
        <v>1.17E-2</v>
      </c>
      <c r="K393" s="261"/>
      <c r="L393" s="511">
        <v>38.19</v>
      </c>
      <c r="M393" s="268" t="s">
        <v>192</v>
      </c>
      <c r="N393" s="869"/>
      <c r="O393" s="254"/>
      <c r="P393" s="255"/>
      <c r="Q393" s="255"/>
    </row>
    <row r="394" spans="1:17">
      <c r="A394" s="259">
        <v>45</v>
      </c>
      <c r="B394" s="256" t="s">
        <v>133</v>
      </c>
      <c r="C394" s="257" t="s">
        <v>148</v>
      </c>
      <c r="D394" s="871" t="s">
        <v>191</v>
      </c>
      <c r="E394" s="259">
        <v>5</v>
      </c>
      <c r="F394" s="257">
        <v>4.5999999999999996</v>
      </c>
      <c r="G394" s="257">
        <v>153</v>
      </c>
      <c r="H394" s="257">
        <v>59</v>
      </c>
      <c r="I394" s="257">
        <v>26</v>
      </c>
      <c r="J394" s="260">
        <v>1.15E-2</v>
      </c>
      <c r="K394" s="261"/>
      <c r="L394" s="511">
        <v>31.06</v>
      </c>
      <c r="M394" s="268" t="s">
        <v>192</v>
      </c>
      <c r="N394" s="869"/>
      <c r="O394" s="254"/>
      <c r="P394" s="255"/>
      <c r="Q394" s="255"/>
    </row>
    <row r="395" spans="1:17" s="293" customFormat="1">
      <c r="A395" s="259">
        <v>46</v>
      </c>
      <c r="B395" s="256" t="s">
        <v>134</v>
      </c>
      <c r="C395" s="257" t="s">
        <v>149</v>
      </c>
      <c r="D395" s="871" t="s">
        <v>191</v>
      </c>
      <c r="E395" s="259">
        <v>4.54</v>
      </c>
      <c r="F395" s="257">
        <v>4.2</v>
      </c>
      <c r="G395" s="257">
        <v>153</v>
      </c>
      <c r="H395" s="257">
        <v>106</v>
      </c>
      <c r="I395" s="257">
        <v>53</v>
      </c>
      <c r="J395" s="260">
        <v>1.2999999999999999E-2</v>
      </c>
      <c r="K395" s="257"/>
      <c r="L395" s="511">
        <v>96.46</v>
      </c>
      <c r="M395" s="874" t="s">
        <v>192</v>
      </c>
    </row>
    <row r="396" spans="1:17" s="293" customFormat="1">
      <c r="A396" s="259">
        <v>47</v>
      </c>
      <c r="B396" s="256" t="s">
        <v>135</v>
      </c>
      <c r="C396" s="257" t="s">
        <v>150</v>
      </c>
      <c r="D396" s="871" t="s">
        <v>191</v>
      </c>
      <c r="E396" s="259">
        <v>4.54</v>
      </c>
      <c r="F396" s="257">
        <v>4.2</v>
      </c>
      <c r="G396" s="257">
        <v>153</v>
      </c>
      <c r="H396" s="257">
        <v>106</v>
      </c>
      <c r="I396" s="257">
        <v>53</v>
      </c>
      <c r="J396" s="260">
        <v>1.2999999999999999E-2</v>
      </c>
      <c r="K396" s="257"/>
      <c r="L396" s="511">
        <v>94.14</v>
      </c>
      <c r="M396" s="874" t="s">
        <v>192</v>
      </c>
    </row>
    <row r="397" spans="1:17" s="293" customFormat="1">
      <c r="A397" s="259">
        <v>48</v>
      </c>
      <c r="B397" s="256" t="s">
        <v>136</v>
      </c>
      <c r="C397" s="257" t="s">
        <v>151</v>
      </c>
      <c r="D397" s="871" t="s">
        <v>191</v>
      </c>
      <c r="E397" s="259">
        <v>4.54</v>
      </c>
      <c r="F397" s="257">
        <v>4.2</v>
      </c>
      <c r="G397" s="257">
        <v>153</v>
      </c>
      <c r="H397" s="257">
        <v>106</v>
      </c>
      <c r="I397" s="257">
        <v>53</v>
      </c>
      <c r="J397" s="260">
        <v>1.2999999999999999E-2</v>
      </c>
      <c r="K397" s="257"/>
      <c r="L397" s="511">
        <v>97.38</v>
      </c>
      <c r="M397" s="874" t="s">
        <v>192</v>
      </c>
    </row>
    <row r="398" spans="1:17" s="293" customFormat="1">
      <c r="A398" s="259">
        <v>49</v>
      </c>
      <c r="B398" s="256" t="s">
        <v>137</v>
      </c>
      <c r="C398" s="257" t="s">
        <v>152</v>
      </c>
      <c r="D398" s="871" t="s">
        <v>191</v>
      </c>
      <c r="E398" s="259">
        <v>4.54</v>
      </c>
      <c r="F398" s="257">
        <v>4.2</v>
      </c>
      <c r="G398" s="257">
        <v>153</v>
      </c>
      <c r="H398" s="257">
        <v>106</v>
      </c>
      <c r="I398" s="257">
        <v>53</v>
      </c>
      <c r="J398" s="260">
        <v>1.2999999999999999E-2</v>
      </c>
      <c r="K398" s="257"/>
      <c r="L398" s="511">
        <v>95.06</v>
      </c>
      <c r="M398" s="874" t="s">
        <v>192</v>
      </c>
    </row>
    <row r="399" spans="1:17" s="293" customFormat="1">
      <c r="A399" s="259">
        <v>50</v>
      </c>
      <c r="B399" s="256" t="s">
        <v>138</v>
      </c>
      <c r="C399" s="257" t="s">
        <v>153</v>
      </c>
      <c r="D399" s="871" t="s">
        <v>191</v>
      </c>
      <c r="E399" s="259">
        <v>4.54</v>
      </c>
      <c r="F399" s="257">
        <v>4.2</v>
      </c>
      <c r="G399" s="257">
        <v>153</v>
      </c>
      <c r="H399" s="257">
        <v>106</v>
      </c>
      <c r="I399" s="257">
        <v>53</v>
      </c>
      <c r="J399" s="260">
        <v>1.2999999999999999E-2</v>
      </c>
      <c r="K399" s="257"/>
      <c r="L399" s="511">
        <v>96.87</v>
      </c>
      <c r="M399" s="874" t="s">
        <v>192</v>
      </c>
    </row>
    <row r="400" spans="1:17" s="293" customFormat="1">
      <c r="A400" s="259">
        <v>51</v>
      </c>
      <c r="B400" s="256" t="s">
        <v>139</v>
      </c>
      <c r="C400" s="257" t="s">
        <v>154</v>
      </c>
      <c r="D400" s="871" t="s">
        <v>191</v>
      </c>
      <c r="E400" s="259">
        <v>4.54</v>
      </c>
      <c r="F400" s="257">
        <v>4.2</v>
      </c>
      <c r="G400" s="257">
        <v>153</v>
      </c>
      <c r="H400" s="257">
        <v>106</v>
      </c>
      <c r="I400" s="257">
        <v>53</v>
      </c>
      <c r="J400" s="260">
        <v>1.2999999999999999E-2</v>
      </c>
      <c r="K400" s="257"/>
      <c r="L400" s="511">
        <v>96.87</v>
      </c>
      <c r="M400" s="874" t="s">
        <v>192</v>
      </c>
    </row>
    <row r="401" spans="1:14" s="293" customFormat="1">
      <c r="A401" s="259">
        <v>52</v>
      </c>
      <c r="B401" s="256" t="s">
        <v>140</v>
      </c>
      <c r="C401" s="257" t="s">
        <v>155</v>
      </c>
      <c r="D401" s="871" t="s">
        <v>191</v>
      </c>
      <c r="E401" s="259">
        <v>4.54</v>
      </c>
      <c r="F401" s="257">
        <v>4.2</v>
      </c>
      <c r="G401" s="257">
        <v>153</v>
      </c>
      <c r="H401" s="257">
        <v>106</v>
      </c>
      <c r="I401" s="257">
        <v>53</v>
      </c>
      <c r="J401" s="260">
        <v>1.2999999999999999E-2</v>
      </c>
      <c r="K401" s="257"/>
      <c r="L401" s="511">
        <v>98.33</v>
      </c>
      <c r="M401" s="874" t="s">
        <v>192</v>
      </c>
    </row>
    <row r="402" spans="1:14" s="293" customFormat="1">
      <c r="A402" s="259">
        <v>53</v>
      </c>
      <c r="B402" s="256" t="s">
        <v>345</v>
      </c>
      <c r="C402" s="257" t="s">
        <v>346</v>
      </c>
      <c r="D402" s="871" t="s">
        <v>191</v>
      </c>
      <c r="E402" s="259">
        <v>0.7</v>
      </c>
      <c r="F402" s="257">
        <v>0.6</v>
      </c>
      <c r="G402" s="257">
        <v>0</v>
      </c>
      <c r="H402" s="257">
        <v>0</v>
      </c>
      <c r="I402" s="257">
        <v>0</v>
      </c>
      <c r="J402" s="260">
        <v>3.5000000000000003E-2</v>
      </c>
      <c r="K402" s="257"/>
      <c r="L402" s="511">
        <v>0</v>
      </c>
      <c r="M402" s="874" t="s">
        <v>192</v>
      </c>
    </row>
    <row r="403" spans="1:14" s="293" customFormat="1">
      <c r="A403" s="259">
        <v>54</v>
      </c>
      <c r="B403" s="256" t="s">
        <v>649</v>
      </c>
      <c r="C403" s="257" t="s">
        <v>652</v>
      </c>
      <c r="D403" s="871" t="s">
        <v>191</v>
      </c>
      <c r="E403" s="259">
        <v>3</v>
      </c>
      <c r="F403" s="257">
        <v>2</v>
      </c>
      <c r="G403" s="257">
        <v>135</v>
      </c>
      <c r="H403" s="257">
        <v>45</v>
      </c>
      <c r="I403" s="257">
        <v>26</v>
      </c>
      <c r="J403" s="260">
        <v>3.1E-2</v>
      </c>
      <c r="K403" s="257"/>
      <c r="L403" s="511">
        <v>128.37</v>
      </c>
      <c r="M403" s="874" t="s">
        <v>192</v>
      </c>
    </row>
    <row r="404" spans="1:14" s="293" customFormat="1">
      <c r="A404" s="259">
        <v>55</v>
      </c>
      <c r="B404" s="256" t="s">
        <v>650</v>
      </c>
      <c r="C404" s="257" t="s">
        <v>653</v>
      </c>
      <c r="D404" s="871" t="s">
        <v>191</v>
      </c>
      <c r="E404" s="259">
        <v>3</v>
      </c>
      <c r="F404" s="257">
        <v>2</v>
      </c>
      <c r="G404" s="257">
        <v>135</v>
      </c>
      <c r="H404" s="257">
        <v>45</v>
      </c>
      <c r="I404" s="257">
        <v>26</v>
      </c>
      <c r="J404" s="260">
        <v>3.1E-2</v>
      </c>
      <c r="K404" s="261"/>
      <c r="L404" s="511">
        <v>159.74</v>
      </c>
      <c r="M404" s="268" t="s">
        <v>192</v>
      </c>
      <c r="N404" s="869"/>
    </row>
    <row r="405" spans="1:14" s="293" customFormat="1">
      <c r="A405" s="259">
        <v>56</v>
      </c>
      <c r="B405" s="256" t="s">
        <v>651</v>
      </c>
      <c r="C405" s="257" t="s">
        <v>654</v>
      </c>
      <c r="D405" s="871" t="s">
        <v>191</v>
      </c>
      <c r="E405" s="259">
        <v>3</v>
      </c>
      <c r="F405" s="257">
        <v>2</v>
      </c>
      <c r="G405" s="257">
        <v>135</v>
      </c>
      <c r="H405" s="257">
        <v>45</v>
      </c>
      <c r="I405" s="257">
        <v>26</v>
      </c>
      <c r="J405" s="260">
        <v>3.1E-2</v>
      </c>
      <c r="K405" s="261"/>
      <c r="L405" s="511">
        <v>128.04</v>
      </c>
      <c r="M405" s="268" t="s">
        <v>192</v>
      </c>
      <c r="N405" s="869"/>
    </row>
    <row r="406" spans="1:14" s="293" customFormat="1">
      <c r="A406" s="259">
        <v>57</v>
      </c>
      <c r="B406" s="256" t="s">
        <v>635</v>
      </c>
      <c r="C406" s="257" t="s">
        <v>636</v>
      </c>
      <c r="D406" s="871" t="s">
        <v>191</v>
      </c>
      <c r="E406" s="259">
        <v>1.5</v>
      </c>
      <c r="F406" s="257">
        <v>1</v>
      </c>
      <c r="G406" s="257">
        <v>125</v>
      </c>
      <c r="H406" s="257">
        <v>28</v>
      </c>
      <c r="I406" s="257">
        <v>27</v>
      </c>
      <c r="J406" s="260">
        <v>9.4000000000000004E-3</v>
      </c>
      <c r="K406" s="261"/>
      <c r="L406" s="511">
        <v>73.209999999999994</v>
      </c>
      <c r="M406" s="268" t="s">
        <v>192</v>
      </c>
      <c r="N406" s="869"/>
    </row>
    <row r="407" spans="1:14" s="293" customFormat="1">
      <c r="A407" s="259">
        <v>58</v>
      </c>
      <c r="B407" s="256" t="s">
        <v>658</v>
      </c>
      <c r="C407" s="257" t="s">
        <v>659</v>
      </c>
      <c r="D407" s="871" t="s">
        <v>191</v>
      </c>
      <c r="E407" s="259">
        <v>3.5</v>
      </c>
      <c r="F407" s="257">
        <v>1.59</v>
      </c>
      <c r="G407" s="257">
        <v>47</v>
      </c>
      <c r="H407" s="257">
        <v>30</v>
      </c>
      <c r="I407" s="257">
        <v>14</v>
      </c>
      <c r="J407" s="260">
        <v>2.1000000000000001E-2</v>
      </c>
      <c r="K407" s="261"/>
      <c r="L407" s="511">
        <v>1.42</v>
      </c>
      <c r="M407" s="268" t="s">
        <v>192</v>
      </c>
      <c r="N407" s="869"/>
    </row>
    <row r="408" spans="1:14" s="293" customFormat="1">
      <c r="A408" s="259">
        <v>59</v>
      </c>
      <c r="B408" s="256" t="s">
        <v>17</v>
      </c>
      <c r="C408" s="257" t="s">
        <v>16</v>
      </c>
      <c r="D408" s="871" t="s">
        <v>191</v>
      </c>
      <c r="E408" s="259">
        <v>8</v>
      </c>
      <c r="F408" s="257">
        <v>7.6</v>
      </c>
      <c r="G408" s="257">
        <v>82</v>
      </c>
      <c r="H408" s="257">
        <v>42</v>
      </c>
      <c r="I408" s="257">
        <v>13</v>
      </c>
      <c r="J408" s="260">
        <v>4.4771999999999999E-2</v>
      </c>
      <c r="K408" s="261"/>
      <c r="L408" s="950">
        <v>103.16</v>
      </c>
      <c r="M408" s="268" t="s">
        <v>192</v>
      </c>
      <c r="N408" s="869"/>
    </row>
    <row r="409" spans="1:14" s="293" customFormat="1">
      <c r="A409" s="259">
        <v>60</v>
      </c>
      <c r="B409" s="256" t="s">
        <v>561</v>
      </c>
      <c r="C409" s="257" t="s">
        <v>562</v>
      </c>
      <c r="D409" s="871" t="s">
        <v>191</v>
      </c>
      <c r="E409" s="265">
        <v>4.21</v>
      </c>
      <c r="F409" s="257">
        <v>4.12</v>
      </c>
      <c r="G409" s="257">
        <v>146</v>
      </c>
      <c r="H409" s="257">
        <v>95</v>
      </c>
      <c r="I409" s="257">
        <v>85</v>
      </c>
      <c r="J409" s="260">
        <v>9.3571428571428573E-3</v>
      </c>
      <c r="K409" s="261"/>
      <c r="L409" s="511">
        <v>28.85</v>
      </c>
      <c r="M409" s="268" t="s">
        <v>192</v>
      </c>
      <c r="N409" s="869"/>
    </row>
    <row r="410" spans="1:14" s="296" customFormat="1">
      <c r="A410" s="259">
        <v>61</v>
      </c>
      <c r="B410" s="256" t="s">
        <v>655</v>
      </c>
      <c r="C410" s="257" t="s">
        <v>648</v>
      </c>
      <c r="D410" s="871" t="s">
        <v>191</v>
      </c>
      <c r="E410" s="265">
        <v>4.21</v>
      </c>
      <c r="F410" s="257">
        <v>4.12</v>
      </c>
      <c r="G410" s="257">
        <v>95</v>
      </c>
      <c r="H410" s="257">
        <v>150</v>
      </c>
      <c r="I410" s="257">
        <v>76</v>
      </c>
      <c r="J410" s="260">
        <v>9.3571428571428573E-3</v>
      </c>
      <c r="K410" s="261"/>
      <c r="L410" s="511">
        <v>28.11</v>
      </c>
      <c r="M410" s="268" t="s">
        <v>192</v>
      </c>
      <c r="N410" s="869"/>
    </row>
    <row r="411" spans="1:14" s="293" customFormat="1">
      <c r="A411" s="259">
        <v>62</v>
      </c>
      <c r="B411" s="256" t="s">
        <v>288</v>
      </c>
      <c r="C411" s="257" t="s">
        <v>289</v>
      </c>
      <c r="D411" s="871" t="s">
        <v>191</v>
      </c>
      <c r="E411" s="265">
        <v>4.21</v>
      </c>
      <c r="F411" s="257">
        <v>4.12</v>
      </c>
      <c r="G411" s="257">
        <v>146</v>
      </c>
      <c r="H411" s="257">
        <v>95</v>
      </c>
      <c r="I411" s="257">
        <v>85</v>
      </c>
      <c r="J411" s="260">
        <v>9.3571428571428573E-3</v>
      </c>
      <c r="K411" s="261"/>
      <c r="L411" s="511">
        <v>37.49</v>
      </c>
      <c r="M411" s="268" t="s">
        <v>192</v>
      </c>
      <c r="N411" s="869"/>
    </row>
    <row r="412" spans="1:14" s="293" customFormat="1">
      <c r="A412" s="259">
        <v>63</v>
      </c>
      <c r="B412" s="256" t="s">
        <v>604</v>
      </c>
      <c r="C412" s="257" t="s">
        <v>610</v>
      </c>
      <c r="D412" s="871" t="s">
        <v>191</v>
      </c>
      <c r="E412" s="265">
        <v>3.59</v>
      </c>
      <c r="F412" s="257">
        <v>3.5</v>
      </c>
      <c r="G412" s="257">
        <v>146</v>
      </c>
      <c r="H412" s="257">
        <v>95</v>
      </c>
      <c r="I412" s="257">
        <v>85</v>
      </c>
      <c r="J412" s="260">
        <v>9.3571428571428573E-3</v>
      </c>
      <c r="K412" s="261"/>
      <c r="L412" s="511">
        <v>31.98</v>
      </c>
      <c r="M412" s="268" t="s">
        <v>192</v>
      </c>
      <c r="N412" s="869"/>
    </row>
    <row r="413" spans="1:14" s="293" customFormat="1">
      <c r="A413" s="259">
        <v>64</v>
      </c>
      <c r="B413" s="256" t="s">
        <v>593</v>
      </c>
      <c r="C413" s="257" t="s">
        <v>594</v>
      </c>
      <c r="D413" s="871" t="s">
        <v>191</v>
      </c>
      <c r="E413" s="265">
        <v>3.59</v>
      </c>
      <c r="F413" s="257">
        <v>3.5</v>
      </c>
      <c r="G413" s="257">
        <v>146</v>
      </c>
      <c r="H413" s="257">
        <v>95</v>
      </c>
      <c r="I413" s="257">
        <v>85</v>
      </c>
      <c r="J413" s="260">
        <v>9.8250000000000004E-3</v>
      </c>
      <c r="K413" s="261"/>
      <c r="L413" s="511">
        <v>30.53</v>
      </c>
      <c r="M413" s="268" t="s">
        <v>192</v>
      </c>
      <c r="N413" s="869"/>
    </row>
    <row r="414" spans="1:14" s="296" customFormat="1">
      <c r="A414" s="259">
        <v>65</v>
      </c>
      <c r="B414" s="256" t="s">
        <v>0</v>
      </c>
      <c r="C414" s="257" t="s">
        <v>5</v>
      </c>
      <c r="D414" s="871" t="s">
        <v>191</v>
      </c>
      <c r="E414" s="265">
        <v>3.59</v>
      </c>
      <c r="F414" s="257">
        <v>3.5</v>
      </c>
      <c r="G414" s="257">
        <v>96</v>
      </c>
      <c r="H414" s="257">
        <v>67</v>
      </c>
      <c r="I414" s="257">
        <v>90</v>
      </c>
      <c r="J414" s="260">
        <f>96*67*90/1000000</f>
        <v>0.57887999999999995</v>
      </c>
      <c r="K414" s="261"/>
      <c r="L414" s="511">
        <v>17.03</v>
      </c>
      <c r="M414" s="268" t="s">
        <v>192</v>
      </c>
      <c r="N414" s="869"/>
    </row>
    <row r="415" spans="1:14" s="293" customFormat="1">
      <c r="A415" s="259">
        <v>66</v>
      </c>
      <c r="B415" s="256" t="s">
        <v>1</v>
      </c>
      <c r="C415" s="257" t="s">
        <v>608</v>
      </c>
      <c r="D415" s="871" t="s">
        <v>191</v>
      </c>
      <c r="E415" s="259">
        <v>1.1000000000000001</v>
      </c>
      <c r="F415" s="257">
        <v>1</v>
      </c>
      <c r="G415" s="257">
        <v>96</v>
      </c>
      <c r="H415" s="257">
        <v>67</v>
      </c>
      <c r="I415" s="257">
        <v>90</v>
      </c>
      <c r="J415" s="260">
        <f>96*67*90/1000000</f>
        <v>0.57887999999999995</v>
      </c>
      <c r="K415" s="261"/>
      <c r="L415" s="511">
        <v>15.12</v>
      </c>
      <c r="M415" s="268" t="s">
        <v>192</v>
      </c>
      <c r="N415" s="869"/>
    </row>
    <row r="416" spans="1:14" s="293" customFormat="1">
      <c r="A416" s="259">
        <v>67</v>
      </c>
      <c r="B416" s="256" t="s">
        <v>2</v>
      </c>
      <c r="C416" s="257" t="s">
        <v>6</v>
      </c>
      <c r="D416" s="871" t="s">
        <v>191</v>
      </c>
      <c r="E416" s="259">
        <v>1.6</v>
      </c>
      <c r="F416" s="257">
        <v>1.5</v>
      </c>
      <c r="G416" s="257">
        <v>96</v>
      </c>
      <c r="H416" s="257">
        <v>67</v>
      </c>
      <c r="I416" s="257">
        <v>90</v>
      </c>
      <c r="J416" s="260">
        <f>96*67*90/1000000</f>
        <v>0.57887999999999995</v>
      </c>
      <c r="K416" s="261"/>
      <c r="L416" s="511">
        <v>16.59</v>
      </c>
      <c r="M416" s="268" t="s">
        <v>192</v>
      </c>
      <c r="N416" s="869"/>
    </row>
    <row r="417" spans="1:17" s="293" customFormat="1">
      <c r="A417" s="259">
        <v>68</v>
      </c>
      <c r="B417" s="256" t="s">
        <v>3</v>
      </c>
      <c r="C417" s="257" t="s">
        <v>7</v>
      </c>
      <c r="D417" s="871" t="s">
        <v>191</v>
      </c>
      <c r="E417" s="259">
        <v>0</v>
      </c>
      <c r="F417" s="257">
        <v>0</v>
      </c>
      <c r="G417" s="257">
        <v>0</v>
      </c>
      <c r="H417" s="257">
        <v>0</v>
      </c>
      <c r="I417" s="257">
        <v>0</v>
      </c>
      <c r="J417" s="260">
        <v>0</v>
      </c>
      <c r="K417" s="261"/>
      <c r="L417" s="511">
        <v>11.94</v>
      </c>
      <c r="M417" s="268" t="s">
        <v>192</v>
      </c>
      <c r="N417" s="869"/>
    </row>
    <row r="418" spans="1:17" s="293" customFormat="1">
      <c r="A418" s="259">
        <v>69</v>
      </c>
      <c r="B418" s="256" t="s">
        <v>4</v>
      </c>
      <c r="C418" s="257" t="s">
        <v>8</v>
      </c>
      <c r="D418" s="871" t="s">
        <v>191</v>
      </c>
      <c r="E418" s="259">
        <v>0</v>
      </c>
      <c r="F418" s="257">
        <v>0</v>
      </c>
      <c r="G418" s="257">
        <v>0</v>
      </c>
      <c r="H418" s="257">
        <v>0</v>
      </c>
      <c r="I418" s="257">
        <v>0</v>
      </c>
      <c r="J418" s="260">
        <v>0</v>
      </c>
      <c r="K418" s="261"/>
      <c r="L418" s="511">
        <v>11.94</v>
      </c>
      <c r="M418" s="268" t="s">
        <v>192</v>
      </c>
      <c r="N418" s="869"/>
    </row>
    <row r="419" spans="1:17" s="293" customFormat="1">
      <c r="A419" s="259">
        <v>70</v>
      </c>
      <c r="B419" s="256" t="s">
        <v>631</v>
      </c>
      <c r="C419" s="257" t="s">
        <v>607</v>
      </c>
      <c r="D419" s="871" t="s">
        <v>191</v>
      </c>
      <c r="E419" s="259">
        <v>0.3</v>
      </c>
      <c r="F419" s="257">
        <v>0.25</v>
      </c>
      <c r="G419" s="257">
        <v>99</v>
      </c>
      <c r="H419" s="257">
        <v>58</v>
      </c>
      <c r="I419" s="257">
        <v>60</v>
      </c>
      <c r="J419" s="260">
        <f>99*58*60/1000000</f>
        <v>0.34451999999999999</v>
      </c>
      <c r="K419" s="261"/>
      <c r="L419" s="511">
        <v>8.73</v>
      </c>
      <c r="M419" s="268" t="s">
        <v>192</v>
      </c>
      <c r="N419" s="869"/>
    </row>
    <row r="420" spans="1:17" s="293" customFormat="1">
      <c r="A420" s="259">
        <v>71</v>
      </c>
      <c r="B420" s="256" t="s">
        <v>632</v>
      </c>
      <c r="C420" s="257" t="s">
        <v>606</v>
      </c>
      <c r="D420" s="871" t="s">
        <v>191</v>
      </c>
      <c r="E420" s="259">
        <v>0.6</v>
      </c>
      <c r="F420" s="257">
        <v>0.5</v>
      </c>
      <c r="G420" s="257">
        <v>99</v>
      </c>
      <c r="H420" s="257">
        <v>58</v>
      </c>
      <c r="I420" s="257">
        <v>60</v>
      </c>
      <c r="J420" s="260">
        <f>99*58*60/1000000</f>
        <v>0.34451999999999999</v>
      </c>
      <c r="K420" s="261"/>
      <c r="L420" s="511">
        <v>6.24</v>
      </c>
      <c r="M420" s="268" t="s">
        <v>192</v>
      </c>
      <c r="N420" s="869"/>
    </row>
    <row r="421" spans="1:17" s="293" customFormat="1">
      <c r="A421" s="259">
        <v>72</v>
      </c>
      <c r="B421" s="256" t="s">
        <v>633</v>
      </c>
      <c r="C421" s="257" t="s">
        <v>605</v>
      </c>
      <c r="D421" s="871" t="s">
        <v>191</v>
      </c>
      <c r="E421" s="259">
        <v>0.6</v>
      </c>
      <c r="F421" s="257">
        <v>0.5</v>
      </c>
      <c r="G421" s="257">
        <v>99</v>
      </c>
      <c r="H421" s="257">
        <v>58</v>
      </c>
      <c r="I421" s="257">
        <v>60</v>
      </c>
      <c r="J421" s="260">
        <f>99*58*60/1000000</f>
        <v>0.34451999999999999</v>
      </c>
      <c r="K421" s="261"/>
      <c r="L421" s="511">
        <v>6.24</v>
      </c>
      <c r="M421" s="268" t="s">
        <v>192</v>
      </c>
      <c r="N421" s="869"/>
    </row>
    <row r="422" spans="1:17">
      <c r="A422" s="259">
        <v>73</v>
      </c>
      <c r="B422" s="256" t="s">
        <v>694</v>
      </c>
      <c r="C422" s="257" t="s">
        <v>693</v>
      </c>
      <c r="D422" s="871" t="s">
        <v>842</v>
      </c>
      <c r="E422" s="259">
        <v>8.82</v>
      </c>
      <c r="F422" s="257">
        <v>8.7200000000000006</v>
      </c>
      <c r="G422" s="257">
        <v>0</v>
      </c>
      <c r="H422" s="257">
        <v>0</v>
      </c>
      <c r="I422" s="257">
        <v>0</v>
      </c>
      <c r="J422" s="260">
        <v>1.5859999999999999E-2</v>
      </c>
      <c r="K422" s="257"/>
      <c r="L422" s="511">
        <v>33.07</v>
      </c>
      <c r="M422" s="268" t="s">
        <v>192</v>
      </c>
      <c r="N422" s="869"/>
      <c r="O422" s="254"/>
      <c r="P422" s="269"/>
      <c r="Q422" s="269"/>
    </row>
    <row r="423" spans="1:17">
      <c r="A423" s="259">
        <v>74</v>
      </c>
      <c r="B423" s="256" t="s">
        <v>13</v>
      </c>
      <c r="C423" s="257" t="s">
        <v>614</v>
      </c>
      <c r="D423" s="871" t="s">
        <v>842</v>
      </c>
      <c r="E423" s="259">
        <v>8.82</v>
      </c>
      <c r="F423" s="257">
        <v>8.7200000000000006</v>
      </c>
      <c r="G423" s="257">
        <v>0</v>
      </c>
      <c r="H423" s="257">
        <v>0</v>
      </c>
      <c r="I423" s="257">
        <v>0</v>
      </c>
      <c r="J423" s="260">
        <v>1.5859999999999999E-2</v>
      </c>
      <c r="K423" s="266"/>
      <c r="L423" s="511">
        <v>16.59</v>
      </c>
      <c r="M423" s="268" t="s">
        <v>192</v>
      </c>
      <c r="N423" s="869"/>
      <c r="O423" s="254"/>
      <c r="P423" s="269"/>
      <c r="Q423" s="269"/>
    </row>
    <row r="424" spans="1:17" s="293" customFormat="1">
      <c r="A424" s="259">
        <v>75</v>
      </c>
      <c r="B424" s="256" t="s">
        <v>859</v>
      </c>
      <c r="C424" s="258" t="s">
        <v>9</v>
      </c>
      <c r="D424" s="871" t="s">
        <v>191</v>
      </c>
      <c r="E424" s="259">
        <v>0.03</v>
      </c>
      <c r="F424" s="257">
        <v>0.02</v>
      </c>
      <c r="G424" s="257">
        <v>0</v>
      </c>
      <c r="H424" s="257">
        <v>0</v>
      </c>
      <c r="I424" s="257">
        <v>0</v>
      </c>
      <c r="J424" s="260">
        <v>1.8000000000000001E-4</v>
      </c>
      <c r="K424" s="266"/>
      <c r="L424" s="511">
        <v>1.1200000000000001</v>
      </c>
      <c r="M424" s="874" t="s">
        <v>192</v>
      </c>
      <c r="N424" s="869"/>
    </row>
    <row r="425" spans="1:17">
      <c r="A425" s="259">
        <v>76</v>
      </c>
      <c r="B425" s="258" t="s">
        <v>954</v>
      </c>
      <c r="C425" s="258" t="s">
        <v>955</v>
      </c>
      <c r="D425" s="267" t="s">
        <v>191</v>
      </c>
      <c r="E425" s="263">
        <v>9.8000000000000007</v>
      </c>
      <c r="F425" s="263">
        <v>9</v>
      </c>
      <c r="G425" s="263">
        <v>61</v>
      </c>
      <c r="H425" s="257">
        <v>40</v>
      </c>
      <c r="I425" s="257">
        <v>15</v>
      </c>
      <c r="J425" s="260">
        <v>3.5999999999999997E-2</v>
      </c>
      <c r="K425" s="261"/>
      <c r="L425" s="511">
        <v>0</v>
      </c>
      <c r="M425" s="874" t="s">
        <v>192</v>
      </c>
      <c r="N425" s="869"/>
    </row>
    <row r="426" spans="1:17">
      <c r="A426" s="259">
        <v>77</v>
      </c>
      <c r="B426" s="258" t="s">
        <v>873</v>
      </c>
      <c r="C426" s="258" t="s">
        <v>880</v>
      </c>
      <c r="D426" s="267" t="s">
        <v>191</v>
      </c>
      <c r="E426" s="265">
        <v>7.49</v>
      </c>
      <c r="F426" s="263">
        <v>7</v>
      </c>
      <c r="G426" s="263">
        <v>149</v>
      </c>
      <c r="H426" s="257">
        <v>102</v>
      </c>
      <c r="I426" s="257">
        <v>45</v>
      </c>
      <c r="J426" s="260">
        <f>(149*102*45/1000000)/45</f>
        <v>1.5198E-2</v>
      </c>
      <c r="K426" s="261"/>
      <c r="L426" s="511">
        <v>0</v>
      </c>
      <c r="M426" s="874" t="s">
        <v>192</v>
      </c>
      <c r="N426" s="869"/>
    </row>
    <row r="427" spans="1:17">
      <c r="A427" s="259">
        <v>78</v>
      </c>
      <c r="B427" s="257" t="s">
        <v>874</v>
      </c>
      <c r="C427" s="257" t="s">
        <v>881</v>
      </c>
      <c r="D427" s="267" t="s">
        <v>191</v>
      </c>
      <c r="E427" s="265">
        <v>7.2</v>
      </c>
      <c r="F427" s="263">
        <v>6.8</v>
      </c>
      <c r="G427" s="263">
        <v>149</v>
      </c>
      <c r="H427" s="257">
        <v>102</v>
      </c>
      <c r="I427" s="257">
        <v>45</v>
      </c>
      <c r="J427" s="260">
        <f>(149*102*45/1000000)/54</f>
        <v>1.2665000000000001E-2</v>
      </c>
      <c r="K427" s="261"/>
      <c r="L427" s="511">
        <v>0</v>
      </c>
      <c r="M427" s="268" t="s">
        <v>192</v>
      </c>
      <c r="N427" s="869"/>
      <c r="O427" s="254"/>
      <c r="P427" s="269"/>
      <c r="Q427" s="269"/>
    </row>
    <row r="428" spans="1:17">
      <c r="A428" s="259">
        <v>79</v>
      </c>
      <c r="B428" s="257" t="s">
        <v>875</v>
      </c>
      <c r="C428" s="257" t="s">
        <v>882</v>
      </c>
      <c r="D428" s="267" t="s">
        <v>191</v>
      </c>
      <c r="E428" s="265">
        <v>7.4</v>
      </c>
      <c r="F428" s="263">
        <v>7</v>
      </c>
      <c r="G428" s="263">
        <v>149</v>
      </c>
      <c r="H428" s="257">
        <v>102</v>
      </c>
      <c r="I428" s="257">
        <v>45</v>
      </c>
      <c r="J428" s="260">
        <f>(149*102*45/1000000)/54</f>
        <v>1.2665000000000001E-2</v>
      </c>
      <c r="K428" s="261"/>
      <c r="L428" s="511">
        <v>0</v>
      </c>
      <c r="M428" s="268" t="s">
        <v>192</v>
      </c>
      <c r="N428" s="869"/>
      <c r="O428" s="254"/>
      <c r="P428" s="269"/>
      <c r="Q428" s="269"/>
    </row>
    <row r="429" spans="1:17">
      <c r="A429" s="259">
        <v>80</v>
      </c>
      <c r="B429" s="257" t="s">
        <v>876</v>
      </c>
      <c r="C429" s="257" t="s">
        <v>883</v>
      </c>
      <c r="D429" s="267" t="s">
        <v>191</v>
      </c>
      <c r="E429" s="265">
        <v>6.3</v>
      </c>
      <c r="F429" s="263">
        <v>6</v>
      </c>
      <c r="G429" s="263">
        <v>149</v>
      </c>
      <c r="H429" s="257">
        <v>102</v>
      </c>
      <c r="I429" s="257">
        <v>45</v>
      </c>
      <c r="J429" s="260">
        <f>(149*102*45/1000000)/72</f>
        <v>9.4987500000000002E-3</v>
      </c>
      <c r="K429" s="261"/>
      <c r="L429" s="511">
        <v>0</v>
      </c>
      <c r="M429" s="268" t="s">
        <v>192</v>
      </c>
      <c r="N429" s="869"/>
      <c r="O429" s="254"/>
      <c r="P429" s="269"/>
      <c r="Q429" s="269"/>
    </row>
    <row r="430" spans="1:17">
      <c r="A430" s="259">
        <v>81</v>
      </c>
      <c r="B430" s="257" t="s">
        <v>877</v>
      </c>
      <c r="C430" s="258" t="s">
        <v>884</v>
      </c>
      <c r="D430" s="267" t="s">
        <v>191</v>
      </c>
      <c r="E430" s="265">
        <v>2.4</v>
      </c>
      <c r="F430" s="263">
        <v>2.2000000000000002</v>
      </c>
      <c r="G430" s="263">
        <v>158</v>
      </c>
      <c r="H430" s="257">
        <v>57</v>
      </c>
      <c r="I430" s="257">
        <v>20</v>
      </c>
      <c r="J430" s="260">
        <f>(158*57*20/1000000)/40</f>
        <v>4.5030000000000001E-3</v>
      </c>
      <c r="K430" s="261"/>
      <c r="L430" s="511">
        <v>0</v>
      </c>
      <c r="M430" s="874" t="s">
        <v>192</v>
      </c>
      <c r="N430" s="869"/>
    </row>
    <row r="431" spans="1:17">
      <c r="A431" s="259">
        <v>82</v>
      </c>
      <c r="B431" s="258" t="s">
        <v>878</v>
      </c>
      <c r="C431" s="258" t="s">
        <v>885</v>
      </c>
      <c r="D431" s="267" t="s">
        <v>191</v>
      </c>
      <c r="E431" s="265">
        <v>4.8</v>
      </c>
      <c r="F431" s="263">
        <v>4.4000000000000004</v>
      </c>
      <c r="G431" s="263">
        <v>158</v>
      </c>
      <c r="H431" s="257">
        <v>57</v>
      </c>
      <c r="I431" s="257">
        <v>20</v>
      </c>
      <c r="J431" s="260">
        <f>(158*57*20/1000000)/25</f>
        <v>7.2047999999999999E-3</v>
      </c>
      <c r="K431" s="261"/>
      <c r="L431" s="511">
        <v>0</v>
      </c>
      <c r="M431" s="268" t="s">
        <v>192</v>
      </c>
      <c r="N431" s="869"/>
      <c r="O431" s="254"/>
      <c r="P431" s="255"/>
      <c r="Q431" s="255"/>
    </row>
    <row r="432" spans="1:17">
      <c r="A432" s="259">
        <v>83</v>
      </c>
      <c r="B432" s="258" t="s">
        <v>879</v>
      </c>
      <c r="C432" s="258" t="s">
        <v>886</v>
      </c>
      <c r="D432" s="267" t="s">
        <v>191</v>
      </c>
      <c r="E432" s="265">
        <v>2.6</v>
      </c>
      <c r="F432" s="263">
        <v>2.5</v>
      </c>
      <c r="G432" s="263">
        <v>49</v>
      </c>
      <c r="H432" s="257">
        <v>59</v>
      </c>
      <c r="I432" s="257">
        <v>22</v>
      </c>
      <c r="J432" s="260">
        <f>(49*59*22/1000000)/7</f>
        <v>9.0860000000000003E-3</v>
      </c>
      <c r="K432" s="261"/>
      <c r="L432" s="511">
        <v>0</v>
      </c>
      <c r="M432" s="268" t="s">
        <v>192</v>
      </c>
      <c r="N432" s="869"/>
      <c r="O432" s="254"/>
      <c r="P432" s="255"/>
      <c r="Q432" s="255"/>
    </row>
    <row r="433" spans="1:17" s="293" customFormat="1">
      <c r="A433" s="259">
        <v>84</v>
      </c>
      <c r="B433" s="257" t="s">
        <v>887</v>
      </c>
      <c r="C433" s="257" t="s">
        <v>888</v>
      </c>
      <c r="D433" s="267" t="s">
        <v>191</v>
      </c>
      <c r="E433" s="265">
        <v>6.6</v>
      </c>
      <c r="F433" s="263">
        <v>6.2</v>
      </c>
      <c r="G433" s="263">
        <v>149</v>
      </c>
      <c r="H433" s="257">
        <v>102</v>
      </c>
      <c r="I433" s="257">
        <v>45</v>
      </c>
      <c r="J433" s="260">
        <f>(149*102*45/1000000)/54</f>
        <v>1.2665000000000001E-2</v>
      </c>
      <c r="K433" s="261"/>
      <c r="L433" s="511">
        <v>0</v>
      </c>
      <c r="M433" s="268" t="s">
        <v>192</v>
      </c>
      <c r="N433" s="869"/>
    </row>
    <row r="434" spans="1:17" s="293" customFormat="1">
      <c r="A434" s="259"/>
      <c r="B434" s="257"/>
      <c r="C434" s="257"/>
      <c r="D434" s="267" t="s">
        <v>191</v>
      </c>
      <c r="E434" s="263"/>
      <c r="F434" s="263"/>
      <c r="G434" s="263"/>
      <c r="H434" s="257"/>
      <c r="I434" s="257"/>
      <c r="J434" s="260"/>
      <c r="K434" s="261"/>
      <c r="L434" s="264"/>
      <c r="M434" s="268" t="s">
        <v>192</v>
      </c>
      <c r="N434" s="869"/>
    </row>
    <row r="435" spans="1:17">
      <c r="B435" s="253"/>
      <c r="C435" s="253"/>
      <c r="D435" s="267" t="s">
        <v>191</v>
      </c>
      <c r="E435" s="263"/>
      <c r="F435" s="263"/>
      <c r="G435" s="263"/>
      <c r="H435" s="257"/>
      <c r="I435" s="257"/>
      <c r="J435" s="260"/>
      <c r="K435" s="253"/>
      <c r="L435" s="264"/>
      <c r="M435" s="268" t="s">
        <v>192</v>
      </c>
      <c r="N435" s="869"/>
    </row>
    <row r="436" spans="1:17">
      <c r="B436" s="253"/>
      <c r="C436" s="253"/>
      <c r="D436" s="267" t="s">
        <v>191</v>
      </c>
      <c r="E436" s="263"/>
      <c r="F436" s="263"/>
      <c r="G436" s="263"/>
      <c r="H436" s="257"/>
      <c r="I436" s="257"/>
      <c r="J436" s="260"/>
      <c r="K436" s="253"/>
      <c r="L436" s="264"/>
      <c r="M436" s="268" t="s">
        <v>192</v>
      </c>
      <c r="N436" s="869"/>
    </row>
    <row r="437" spans="1:17">
      <c r="B437" s="253"/>
      <c r="C437" s="253"/>
      <c r="D437" s="267" t="s">
        <v>191</v>
      </c>
      <c r="E437" s="263"/>
      <c r="F437" s="263"/>
      <c r="G437" s="263"/>
      <c r="H437" s="257"/>
      <c r="I437" s="257"/>
      <c r="J437" s="260"/>
      <c r="K437" s="253"/>
      <c r="L437" s="264"/>
      <c r="M437" s="268" t="s">
        <v>192</v>
      </c>
      <c r="N437" s="869"/>
    </row>
    <row r="438" spans="1:17">
      <c r="B438" s="253"/>
      <c r="C438" s="253"/>
      <c r="D438" s="267" t="s">
        <v>191</v>
      </c>
      <c r="E438" s="263"/>
      <c r="F438" s="263"/>
      <c r="G438" s="263"/>
      <c r="H438" s="257"/>
      <c r="I438" s="257"/>
      <c r="J438" s="260"/>
      <c r="K438" s="253"/>
      <c r="L438" s="264"/>
      <c r="M438" s="268" t="s">
        <v>192</v>
      </c>
      <c r="N438" s="869"/>
    </row>
    <row r="439" spans="1:17">
      <c r="B439" s="253"/>
      <c r="C439" s="253"/>
      <c r="D439" s="267" t="s">
        <v>191</v>
      </c>
      <c r="E439" s="263"/>
      <c r="F439" s="263"/>
      <c r="G439" s="263"/>
      <c r="H439" s="257"/>
      <c r="I439" s="257"/>
      <c r="J439" s="260"/>
      <c r="K439" s="253"/>
      <c r="L439" s="264"/>
      <c r="M439" s="268" t="s">
        <v>192</v>
      </c>
      <c r="N439" s="869"/>
    </row>
    <row r="440" spans="1:17">
      <c r="B440" s="253"/>
      <c r="C440" s="253"/>
      <c r="D440" s="267" t="s">
        <v>191</v>
      </c>
      <c r="E440" s="263"/>
      <c r="F440" s="263"/>
      <c r="G440" s="263"/>
      <c r="H440" s="257"/>
      <c r="I440" s="257"/>
      <c r="J440" s="260"/>
      <c r="K440" s="253"/>
      <c r="L440" s="264"/>
      <c r="M440" s="268" t="s">
        <v>192</v>
      </c>
      <c r="N440" s="869"/>
    </row>
    <row r="441" spans="1:17">
      <c r="B441" s="253"/>
      <c r="C441" s="253"/>
      <c r="D441" s="267" t="s">
        <v>191</v>
      </c>
      <c r="E441" s="263"/>
      <c r="F441" s="263"/>
      <c r="G441" s="263"/>
      <c r="H441" s="257"/>
      <c r="I441" s="257"/>
      <c r="J441" s="260"/>
      <c r="K441" s="253"/>
      <c r="L441" s="264"/>
      <c r="M441" s="268" t="s">
        <v>192</v>
      </c>
      <c r="N441" s="869"/>
    </row>
    <row r="442" spans="1:17">
      <c r="B442" s="253"/>
      <c r="C442" s="253"/>
      <c r="D442" s="267" t="s">
        <v>191</v>
      </c>
      <c r="E442" s="263"/>
      <c r="F442" s="263"/>
      <c r="G442" s="263"/>
      <c r="H442" s="257"/>
      <c r="I442" s="257"/>
      <c r="J442" s="260"/>
      <c r="K442" s="253"/>
      <c r="L442" s="264"/>
      <c r="M442" s="268" t="s">
        <v>192</v>
      </c>
      <c r="N442" s="869"/>
    </row>
    <row r="443" spans="1:17">
      <c r="B443" s="253"/>
      <c r="C443" s="253"/>
      <c r="D443" s="267" t="s">
        <v>191</v>
      </c>
      <c r="E443" s="263"/>
      <c r="F443" s="263"/>
      <c r="G443" s="263"/>
      <c r="H443" s="257"/>
      <c r="I443" s="257"/>
      <c r="J443" s="260"/>
      <c r="K443" s="253"/>
      <c r="L443" s="264"/>
      <c r="M443" s="268" t="s">
        <v>192</v>
      </c>
      <c r="N443" s="869"/>
    </row>
    <row r="444" spans="1:17">
      <c r="B444" s="253"/>
      <c r="C444" s="253"/>
      <c r="D444" s="267" t="s">
        <v>191</v>
      </c>
      <c r="E444" s="263"/>
      <c r="F444" s="263"/>
      <c r="G444" s="263"/>
      <c r="H444" s="257"/>
      <c r="I444" s="257"/>
      <c r="J444" s="260"/>
      <c r="K444" s="253"/>
      <c r="L444" s="264"/>
      <c r="M444" s="268" t="s">
        <v>192</v>
      </c>
      <c r="N444" s="869"/>
    </row>
    <row r="445" spans="1:17">
      <c r="B445" s="253"/>
      <c r="C445" s="253"/>
      <c r="D445" s="267" t="s">
        <v>191</v>
      </c>
      <c r="E445" s="263"/>
      <c r="F445" s="263"/>
      <c r="G445" s="263"/>
      <c r="H445" s="257"/>
      <c r="I445" s="257"/>
      <c r="J445" s="260"/>
      <c r="K445" s="253"/>
      <c r="L445" s="264"/>
      <c r="M445" s="268" t="s">
        <v>192</v>
      </c>
      <c r="N445" s="869"/>
    </row>
    <row r="446" spans="1:17">
      <c r="B446" s="253"/>
      <c r="C446" s="253"/>
      <c r="D446" s="267" t="s">
        <v>191</v>
      </c>
      <c r="E446" s="263"/>
      <c r="F446" s="263"/>
      <c r="G446" s="263"/>
      <c r="H446" s="257"/>
      <c r="I446" s="257"/>
      <c r="J446" s="260"/>
      <c r="K446" s="253"/>
      <c r="L446" s="264"/>
      <c r="M446" s="268" t="s">
        <v>192</v>
      </c>
      <c r="N446" s="869"/>
    </row>
    <row r="447" spans="1:17">
      <c r="B447" s="253"/>
      <c r="C447" s="253"/>
      <c r="D447" s="267" t="s">
        <v>191</v>
      </c>
      <c r="E447" s="263"/>
      <c r="F447" s="263"/>
      <c r="G447" s="263"/>
      <c r="H447" s="257"/>
      <c r="I447" s="257"/>
      <c r="J447" s="260"/>
      <c r="K447" s="253"/>
      <c r="L447" s="264"/>
      <c r="M447" s="268" t="s">
        <v>192</v>
      </c>
      <c r="N447" s="869"/>
    </row>
    <row r="448" spans="1:17">
      <c r="A448" s="259"/>
      <c r="B448" s="257"/>
      <c r="C448" s="257"/>
      <c r="D448" s="267" t="s">
        <v>191</v>
      </c>
      <c r="E448" s="263"/>
      <c r="F448" s="263"/>
      <c r="G448" s="263"/>
      <c r="H448" s="257"/>
      <c r="I448" s="257"/>
      <c r="J448" s="260"/>
      <c r="K448" s="261"/>
      <c r="L448" s="280"/>
      <c r="M448" s="268" t="s">
        <v>192</v>
      </c>
      <c r="N448" s="869"/>
      <c r="P448" s="269"/>
      <c r="Q448" s="269"/>
    </row>
    <row r="449" spans="1:17" s="296" customFormat="1">
      <c r="A449" s="259"/>
      <c r="B449" s="257"/>
      <c r="C449" s="257"/>
      <c r="D449" s="267" t="s">
        <v>191</v>
      </c>
      <c r="E449" s="263"/>
      <c r="F449" s="263"/>
      <c r="G449" s="263"/>
      <c r="H449" s="257"/>
      <c r="I449" s="257"/>
      <c r="J449" s="260"/>
      <c r="K449" s="261"/>
      <c r="L449" s="264"/>
      <c r="M449" s="268" t="s">
        <v>192</v>
      </c>
      <c r="N449" s="869"/>
    </row>
    <row r="450" spans="1:17">
      <c r="B450" s="257"/>
      <c r="C450" s="253"/>
      <c r="D450" s="267" t="s">
        <v>191</v>
      </c>
      <c r="E450" s="263"/>
      <c r="F450" s="263"/>
      <c r="G450" s="263"/>
      <c r="H450" s="257"/>
      <c r="I450" s="257"/>
      <c r="J450" s="260"/>
      <c r="K450" s="253"/>
      <c r="L450" s="264"/>
      <c r="M450" s="268" t="s">
        <v>192</v>
      </c>
      <c r="N450" s="869"/>
    </row>
    <row r="451" spans="1:17" s="293" customFormat="1">
      <c r="A451" s="259"/>
      <c r="B451" s="257"/>
      <c r="C451" s="257"/>
      <c r="D451" s="267" t="s">
        <v>191</v>
      </c>
      <c r="E451" s="263"/>
      <c r="F451" s="263"/>
      <c r="G451" s="263"/>
      <c r="H451" s="257"/>
      <c r="I451" s="257"/>
      <c r="J451" s="260"/>
      <c r="K451" s="261"/>
      <c r="L451" s="264"/>
      <c r="M451" s="268" t="s">
        <v>192</v>
      </c>
      <c r="N451" s="869"/>
    </row>
    <row r="452" spans="1:17" s="293" customFormat="1">
      <c r="A452" s="259"/>
      <c r="B452" s="257"/>
      <c r="C452" s="257"/>
      <c r="D452" s="267" t="s">
        <v>191</v>
      </c>
      <c r="E452" s="263"/>
      <c r="F452" s="263"/>
      <c r="G452" s="263"/>
      <c r="H452" s="257"/>
      <c r="I452" s="257"/>
      <c r="J452" s="260"/>
      <c r="K452" s="261"/>
      <c r="L452" s="264"/>
      <c r="M452" s="268" t="s">
        <v>192</v>
      </c>
      <c r="N452" s="869"/>
    </row>
    <row r="453" spans="1:17">
      <c r="A453" s="259"/>
      <c r="B453" s="257"/>
      <c r="C453" s="257"/>
      <c r="D453" s="267" t="s">
        <v>191</v>
      </c>
      <c r="E453" s="263"/>
      <c r="F453" s="263"/>
      <c r="G453" s="263"/>
      <c r="H453" s="257"/>
      <c r="I453" s="257"/>
      <c r="J453" s="260"/>
      <c r="K453" s="261"/>
      <c r="L453" s="264"/>
      <c r="M453" s="268" t="s">
        <v>192</v>
      </c>
      <c r="N453" s="869"/>
      <c r="P453" s="269"/>
      <c r="Q453" s="269"/>
    </row>
    <row r="454" spans="1:17">
      <c r="B454" s="257"/>
      <c r="C454" s="257"/>
      <c r="D454" s="267" t="s">
        <v>191</v>
      </c>
      <c r="E454" s="263"/>
      <c r="F454" s="263"/>
      <c r="G454" s="263"/>
      <c r="H454" s="257"/>
      <c r="I454" s="257"/>
      <c r="J454" s="260"/>
      <c r="K454" s="261"/>
      <c r="L454" s="264"/>
      <c r="M454" s="268" t="s">
        <v>192</v>
      </c>
      <c r="N454" s="869"/>
    </row>
    <row r="455" spans="1:17" s="293" customFormat="1">
      <c r="A455" s="259"/>
      <c r="B455" s="257"/>
      <c r="C455" s="257"/>
      <c r="D455" s="267" t="s">
        <v>191</v>
      </c>
      <c r="E455" s="263"/>
      <c r="F455" s="263"/>
      <c r="G455" s="263"/>
      <c r="H455" s="257"/>
      <c r="I455" s="257"/>
      <c r="J455" s="260"/>
      <c r="K455" s="261"/>
      <c r="L455" s="264"/>
      <c r="M455" s="268" t="s">
        <v>192</v>
      </c>
      <c r="N455" s="869"/>
    </row>
    <row r="456" spans="1:17">
      <c r="A456" s="259"/>
      <c r="B456" s="257"/>
      <c r="C456" s="257"/>
      <c r="D456" s="267" t="s">
        <v>191</v>
      </c>
      <c r="E456" s="263"/>
      <c r="F456" s="263"/>
      <c r="G456" s="263"/>
      <c r="H456" s="257"/>
      <c r="I456" s="257"/>
      <c r="J456" s="260"/>
      <c r="K456" s="261"/>
      <c r="L456" s="264"/>
      <c r="M456" s="268" t="s">
        <v>192</v>
      </c>
      <c r="N456" s="869"/>
      <c r="O456" s="254"/>
      <c r="P456" s="269"/>
      <c r="Q456" s="269"/>
    </row>
    <row r="457" spans="1:17">
      <c r="A457" s="259"/>
      <c r="B457" s="257"/>
      <c r="C457" s="257"/>
      <c r="D457" s="267" t="s">
        <v>191</v>
      </c>
      <c r="E457" s="263"/>
      <c r="F457" s="263"/>
      <c r="G457" s="263"/>
      <c r="H457" s="257"/>
      <c r="I457" s="257"/>
      <c r="J457" s="260"/>
      <c r="K457" s="261"/>
      <c r="L457" s="264"/>
      <c r="M457" s="268" t="s">
        <v>192</v>
      </c>
      <c r="N457" s="869"/>
      <c r="O457" s="254"/>
      <c r="P457" s="269"/>
      <c r="Q457" s="269"/>
    </row>
    <row r="458" spans="1:17" s="293" customFormat="1">
      <c r="A458" s="259"/>
      <c r="B458" s="257"/>
      <c r="C458" s="257"/>
      <c r="D458" s="267" t="s">
        <v>191</v>
      </c>
      <c r="E458" s="263"/>
      <c r="F458" s="263"/>
      <c r="G458" s="263"/>
      <c r="H458" s="257"/>
      <c r="I458" s="257"/>
      <c r="J458" s="260"/>
      <c r="K458" s="261"/>
      <c r="L458" s="280"/>
      <c r="M458" s="268" t="s">
        <v>192</v>
      </c>
      <c r="N458" s="869"/>
    </row>
    <row r="459" spans="1:17" s="293" customFormat="1">
      <c r="A459" s="259"/>
      <c r="B459" s="257"/>
      <c r="C459" s="257"/>
      <c r="D459" s="267" t="s">
        <v>191</v>
      </c>
      <c r="E459" s="263"/>
      <c r="F459" s="263"/>
      <c r="G459" s="263"/>
      <c r="H459" s="257"/>
      <c r="I459" s="257"/>
      <c r="J459" s="260"/>
      <c r="K459" s="261"/>
      <c r="L459" s="280"/>
      <c r="M459" s="268" t="s">
        <v>192</v>
      </c>
      <c r="N459" s="869"/>
    </row>
    <row r="460" spans="1:17">
      <c r="A460" s="259"/>
      <c r="B460" s="257"/>
      <c r="C460" s="257"/>
      <c r="D460" s="267" t="s">
        <v>191</v>
      </c>
      <c r="E460" s="263"/>
      <c r="F460" s="263"/>
      <c r="G460" s="263"/>
      <c r="H460" s="257"/>
      <c r="I460" s="257"/>
      <c r="J460" s="260"/>
      <c r="K460" s="261"/>
      <c r="L460" s="264"/>
      <c r="M460" s="268" t="s">
        <v>192</v>
      </c>
      <c r="N460" s="869"/>
      <c r="P460" s="269"/>
      <c r="Q460" s="269"/>
    </row>
    <row r="461" spans="1:17">
      <c r="A461" s="259"/>
      <c r="B461" s="257"/>
      <c r="C461" s="257"/>
      <c r="D461" s="267" t="s">
        <v>191</v>
      </c>
      <c r="E461" s="263"/>
      <c r="F461" s="263"/>
      <c r="G461" s="263"/>
      <c r="H461" s="257"/>
      <c r="I461" s="257"/>
      <c r="J461" s="260"/>
      <c r="K461" s="261"/>
      <c r="L461" s="264"/>
      <c r="M461" s="268" t="s">
        <v>192</v>
      </c>
      <c r="N461" s="869"/>
      <c r="P461" s="269"/>
      <c r="Q461" s="269"/>
    </row>
    <row r="462" spans="1:17">
      <c r="A462" s="259"/>
      <c r="B462" s="257"/>
      <c r="C462" s="257"/>
      <c r="D462" s="267" t="s">
        <v>191</v>
      </c>
      <c r="E462" s="263"/>
      <c r="F462" s="263"/>
      <c r="G462" s="263"/>
      <c r="H462" s="257"/>
      <c r="I462" s="257"/>
      <c r="J462" s="260"/>
      <c r="K462" s="261"/>
      <c r="L462" s="264"/>
      <c r="M462" s="268" t="s">
        <v>192</v>
      </c>
      <c r="N462" s="869"/>
      <c r="P462" s="269"/>
      <c r="Q462" s="269"/>
    </row>
    <row r="463" spans="1:17">
      <c r="A463" s="259"/>
      <c r="B463" s="257"/>
      <c r="C463" s="257"/>
      <c r="D463" s="267" t="s">
        <v>191</v>
      </c>
      <c r="E463" s="263"/>
      <c r="F463" s="263"/>
      <c r="G463" s="263"/>
      <c r="H463" s="257"/>
      <c r="I463" s="257"/>
      <c r="J463" s="260"/>
      <c r="K463" s="261"/>
      <c r="L463" s="264"/>
      <c r="M463" s="268" t="s">
        <v>192</v>
      </c>
      <c r="N463" s="869"/>
      <c r="P463" s="269"/>
      <c r="Q463" s="269"/>
    </row>
    <row r="464" spans="1:17">
      <c r="A464" s="259"/>
      <c r="B464" s="257"/>
      <c r="C464" s="257"/>
      <c r="D464" s="267" t="s">
        <v>191</v>
      </c>
      <c r="E464" s="263"/>
      <c r="F464" s="263"/>
      <c r="G464" s="263"/>
      <c r="H464" s="257"/>
      <c r="I464" s="257"/>
      <c r="J464" s="260"/>
      <c r="K464" s="261"/>
      <c r="L464" s="264"/>
      <c r="M464" s="268" t="s">
        <v>192</v>
      </c>
      <c r="N464" s="869"/>
      <c r="P464" s="269"/>
      <c r="Q464" s="269"/>
    </row>
    <row r="465" spans="1:17">
      <c r="A465" s="259"/>
      <c r="B465" s="257"/>
      <c r="C465" s="257"/>
      <c r="D465" s="267" t="s">
        <v>191</v>
      </c>
      <c r="E465" s="263"/>
      <c r="F465" s="263"/>
      <c r="G465" s="263"/>
      <c r="H465" s="257"/>
      <c r="I465" s="257"/>
      <c r="J465" s="260"/>
      <c r="K465" s="261"/>
      <c r="L465" s="264"/>
      <c r="M465" s="268" t="s">
        <v>192</v>
      </c>
      <c r="N465" s="869"/>
      <c r="P465" s="269"/>
      <c r="Q465" s="269"/>
    </row>
    <row r="466" spans="1:17">
      <c r="A466" s="259"/>
      <c r="B466" s="257"/>
      <c r="C466" s="257"/>
      <c r="D466" s="267" t="s">
        <v>191</v>
      </c>
      <c r="E466" s="263"/>
      <c r="F466" s="263"/>
      <c r="G466" s="263"/>
      <c r="H466" s="257"/>
      <c r="I466" s="257"/>
      <c r="J466" s="260"/>
      <c r="K466" s="261"/>
      <c r="L466" s="264"/>
      <c r="M466" s="268" t="s">
        <v>192</v>
      </c>
      <c r="N466" s="869"/>
      <c r="P466" s="269"/>
      <c r="Q466" s="269"/>
    </row>
    <row r="467" spans="1:17" s="293" customFormat="1">
      <c r="A467" s="259"/>
      <c r="B467" s="257"/>
      <c r="C467" s="257"/>
      <c r="D467" s="267" t="s">
        <v>191</v>
      </c>
      <c r="E467" s="263"/>
      <c r="F467" s="263"/>
      <c r="G467" s="263"/>
      <c r="H467" s="257"/>
      <c r="I467" s="257"/>
      <c r="J467" s="260"/>
      <c r="K467" s="261"/>
      <c r="L467" s="280"/>
      <c r="M467" s="268" t="s">
        <v>192</v>
      </c>
      <c r="N467" s="869"/>
      <c r="O467" s="254"/>
      <c r="P467" s="269"/>
      <c r="Q467" s="269"/>
    </row>
    <row r="468" spans="1:17" s="293" customFormat="1">
      <c r="A468" s="259"/>
      <c r="B468" s="257"/>
      <c r="C468" s="257"/>
      <c r="D468" s="267" t="s">
        <v>191</v>
      </c>
      <c r="E468" s="263"/>
      <c r="F468" s="263"/>
      <c r="G468" s="263"/>
      <c r="H468" s="257"/>
      <c r="I468" s="257"/>
      <c r="J468" s="260"/>
      <c r="K468" s="261"/>
      <c r="L468" s="264"/>
      <c r="M468" s="268" t="s">
        <v>192</v>
      </c>
      <c r="N468" s="869"/>
      <c r="O468" s="254"/>
      <c r="P468" s="269"/>
      <c r="Q468" s="269"/>
    </row>
    <row r="469" spans="1:17" s="293" customFormat="1">
      <c r="A469" s="259"/>
      <c r="B469" s="257"/>
      <c r="C469" s="257"/>
      <c r="D469" s="267" t="s">
        <v>191</v>
      </c>
      <c r="E469" s="263"/>
      <c r="F469" s="263"/>
      <c r="G469" s="263"/>
      <c r="H469" s="257"/>
      <c r="I469" s="257"/>
      <c r="J469" s="260"/>
      <c r="K469" s="261"/>
      <c r="L469" s="264"/>
      <c r="M469" s="268" t="s">
        <v>192</v>
      </c>
      <c r="N469" s="869"/>
      <c r="O469" s="254"/>
      <c r="P469" s="269"/>
      <c r="Q469" s="269"/>
    </row>
    <row r="470" spans="1:17">
      <c r="A470" s="259"/>
      <c r="B470" s="257"/>
      <c r="C470" s="257"/>
      <c r="D470" s="267" t="s">
        <v>191</v>
      </c>
      <c r="E470" s="263"/>
      <c r="F470" s="263"/>
      <c r="G470" s="263"/>
      <c r="H470" s="257"/>
      <c r="I470" s="257"/>
      <c r="J470" s="260"/>
      <c r="K470" s="261"/>
      <c r="L470" s="264"/>
      <c r="M470" s="268" t="s">
        <v>192</v>
      </c>
      <c r="N470" s="869"/>
      <c r="O470" s="254"/>
      <c r="P470" s="269"/>
      <c r="Q470" s="269"/>
    </row>
    <row r="471" spans="1:17">
      <c r="A471" s="259"/>
      <c r="B471" s="257"/>
      <c r="C471" s="257"/>
      <c r="D471" s="267" t="s">
        <v>191</v>
      </c>
      <c r="E471" s="263"/>
      <c r="F471" s="263"/>
      <c r="G471" s="263"/>
      <c r="H471" s="257"/>
      <c r="I471" s="257"/>
      <c r="J471" s="260"/>
      <c r="K471" s="261"/>
      <c r="L471" s="264"/>
      <c r="M471" s="268" t="s">
        <v>192</v>
      </c>
      <c r="N471" s="869"/>
      <c r="P471" s="269"/>
      <c r="Q471" s="269"/>
    </row>
    <row r="472" spans="1:17">
      <c r="A472" s="259"/>
      <c r="B472" s="257"/>
      <c r="C472" s="257"/>
      <c r="D472" s="267" t="s">
        <v>191</v>
      </c>
      <c r="E472" s="263"/>
      <c r="F472" s="263"/>
      <c r="G472" s="263"/>
      <c r="H472" s="257"/>
      <c r="I472" s="257"/>
      <c r="J472" s="260"/>
      <c r="K472" s="261"/>
      <c r="L472" s="264"/>
      <c r="M472" s="268" t="s">
        <v>192</v>
      </c>
      <c r="N472" s="869"/>
      <c r="P472" s="269"/>
      <c r="Q472" s="269"/>
    </row>
    <row r="473" spans="1:17">
      <c r="A473" s="259"/>
      <c r="B473" s="257"/>
      <c r="C473" s="257"/>
      <c r="D473" s="267" t="s">
        <v>191</v>
      </c>
      <c r="E473" s="263"/>
      <c r="F473" s="263"/>
      <c r="G473" s="263"/>
      <c r="H473" s="257"/>
      <c r="I473" s="257"/>
      <c r="J473" s="260"/>
      <c r="K473" s="261"/>
      <c r="L473" s="264"/>
      <c r="M473" s="268" t="s">
        <v>192</v>
      </c>
      <c r="N473" s="869"/>
      <c r="O473" s="254"/>
      <c r="P473" s="269"/>
      <c r="Q473" s="269"/>
    </row>
    <row r="474" spans="1:17" s="293" customFormat="1">
      <c r="A474" s="259"/>
      <c r="B474" s="257"/>
      <c r="C474" s="257"/>
      <c r="D474" s="267" t="s">
        <v>191</v>
      </c>
      <c r="E474" s="263"/>
      <c r="F474" s="263"/>
      <c r="G474" s="263"/>
      <c r="H474" s="257"/>
      <c r="I474" s="257"/>
      <c r="J474" s="260"/>
      <c r="K474" s="261"/>
      <c r="L474" s="280"/>
      <c r="M474" s="268" t="s">
        <v>192</v>
      </c>
      <c r="N474" s="869"/>
      <c r="P474" s="269"/>
      <c r="Q474" s="269"/>
    </row>
    <row r="475" spans="1:17">
      <c r="A475" s="259"/>
      <c r="B475" s="257"/>
      <c r="C475" s="257"/>
      <c r="D475" s="267" t="s">
        <v>191</v>
      </c>
      <c r="E475" s="263"/>
      <c r="F475" s="263"/>
      <c r="G475" s="263"/>
      <c r="H475" s="257"/>
      <c r="I475" s="257"/>
      <c r="J475" s="260"/>
      <c r="K475" s="261"/>
      <c r="L475" s="264"/>
      <c r="M475" s="268" t="s">
        <v>192</v>
      </c>
      <c r="N475" s="869"/>
      <c r="O475" s="254"/>
      <c r="P475" s="269"/>
      <c r="Q475" s="269"/>
    </row>
  </sheetData>
  <autoFilter ref="A4:T475" xr:uid="{00000000-0001-0000-0200-000000000000}"/>
  <mergeCells count="6">
    <mergeCell ref="M2:M3"/>
    <mergeCell ref="E2:E3"/>
    <mergeCell ref="F2:F3"/>
    <mergeCell ref="G2:I2"/>
    <mergeCell ref="K2:K3"/>
    <mergeCell ref="L2:L3"/>
  </mergeCells>
  <printOptions horizontalCentered="1"/>
  <pageMargins left="0" right="0" top="0.2361111111111111" bottom="0.2361111111111111" header="0.51111111111111107" footer="0.27500000000000002"/>
  <pageSetup paperSize="9" scale="65" firstPageNumber="4294963191" orientation="portrait" r:id="rId1"/>
  <headerFooter alignWithMargins="0"/>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Worksheets</vt:lpstr>
      </vt:variant>
      <vt:variant>
        <vt:i4>105</vt:i4>
      </vt:variant>
      <vt:variant>
        <vt:lpstr>Named Ranges</vt:lpstr>
      </vt:variant>
      <vt:variant>
        <vt:i4>109</vt:i4>
      </vt:variant>
    </vt:vector>
  </HeadingPairs>
  <TitlesOfParts>
    <vt:vector size="214" baseType="lpstr">
      <vt:lpstr>Kubikasi</vt:lpstr>
      <vt:lpstr>BERAT CONT</vt:lpstr>
      <vt:lpstr>Data</vt:lpstr>
      <vt:lpstr>LAX (FEB 17) (2)</vt:lpstr>
      <vt:lpstr>SMZ PART (MAR 5) (2)</vt:lpstr>
      <vt:lpstr>SHG (OKT 06)</vt:lpstr>
      <vt:lpstr>SHG (OKT 06)1</vt:lpstr>
      <vt:lpstr>SHG (OKT 07)</vt:lpstr>
      <vt:lpstr>SHG (OKT 07)(2)</vt:lpstr>
      <vt:lpstr>SHG (OKT 14)</vt:lpstr>
      <vt:lpstr>SHG (OKT 22)</vt:lpstr>
      <vt:lpstr>SHG (OKT 25)</vt:lpstr>
      <vt:lpstr>SHG (OKT 25) (2)</vt:lpstr>
      <vt:lpstr>SHG (OKT 27)</vt:lpstr>
      <vt:lpstr>SHG (OKT 27) (2)</vt:lpstr>
      <vt:lpstr>SHG (NOV 1)</vt:lpstr>
      <vt:lpstr>SHG (NOV 1) (2)</vt:lpstr>
      <vt:lpstr>SHG (NOV 2)</vt:lpstr>
      <vt:lpstr>SHG (NOV 4)</vt:lpstr>
      <vt:lpstr>SHG (NOV 4.)</vt:lpstr>
      <vt:lpstr>SHG (NOV 12 TFP362)</vt:lpstr>
      <vt:lpstr>SHG (NOV 12 TFP363)</vt:lpstr>
      <vt:lpstr>SHG (NOV 12 TFP364)</vt:lpstr>
      <vt:lpstr>SHG (NOV 13)</vt:lpstr>
      <vt:lpstr>SHG (NOV 30)</vt:lpstr>
      <vt:lpstr>SHG (NOV 30) (2)</vt:lpstr>
      <vt:lpstr>20211201 TFP390</vt:lpstr>
      <vt:lpstr>20211201 TFP389</vt:lpstr>
      <vt:lpstr>20211202 TFP391</vt:lpstr>
      <vt:lpstr>20211202 TFP392</vt:lpstr>
      <vt:lpstr>20211207</vt:lpstr>
      <vt:lpstr>20211215 (TFP405)</vt:lpstr>
      <vt:lpstr>20211215 (TFP406)</vt:lpstr>
      <vt:lpstr>20211217</vt:lpstr>
      <vt:lpstr>20211228TFP430</vt:lpstr>
      <vt:lpstr>20211228TFP431</vt:lpstr>
      <vt:lpstr>20211228TFP432</vt:lpstr>
      <vt:lpstr>20211229</vt:lpstr>
      <vt:lpstr>20220106</vt:lpstr>
      <vt:lpstr>20220121</vt:lpstr>
      <vt:lpstr>20220121 (2)</vt:lpstr>
      <vt:lpstr>20220122</vt:lpstr>
      <vt:lpstr>20220126</vt:lpstr>
      <vt:lpstr>20220126 (2)</vt:lpstr>
      <vt:lpstr>20220203</vt:lpstr>
      <vt:lpstr>20220204</vt:lpstr>
      <vt:lpstr>20220209</vt:lpstr>
      <vt:lpstr>20220210</vt:lpstr>
      <vt:lpstr>20220210 (2)</vt:lpstr>
      <vt:lpstr>20220211</vt:lpstr>
      <vt:lpstr>20220214</vt:lpstr>
      <vt:lpstr>20220216</vt:lpstr>
      <vt:lpstr>20220224</vt:lpstr>
      <vt:lpstr>20220225</vt:lpstr>
      <vt:lpstr>20220226</vt:lpstr>
      <vt:lpstr>20220307 TFQ096</vt:lpstr>
      <vt:lpstr>20220307 TFQ097</vt:lpstr>
      <vt:lpstr>20220308</vt:lpstr>
      <vt:lpstr>20220309</vt:lpstr>
      <vt:lpstr>20220310</vt:lpstr>
      <vt:lpstr>20220310 (2)</vt:lpstr>
      <vt:lpstr>20220311</vt:lpstr>
      <vt:lpstr>20220408</vt:lpstr>
      <vt:lpstr>20220414</vt:lpstr>
      <vt:lpstr>20220419</vt:lpstr>
      <vt:lpstr>20220426</vt:lpstr>
      <vt:lpstr>20220426.</vt:lpstr>
      <vt:lpstr>20220512</vt:lpstr>
      <vt:lpstr>20220518</vt:lpstr>
      <vt:lpstr>20220521</vt:lpstr>
      <vt:lpstr>20220530</vt:lpstr>
      <vt:lpstr>20220603</vt:lpstr>
      <vt:lpstr>20220616</vt:lpstr>
      <vt:lpstr>20220616(2)</vt:lpstr>
      <vt:lpstr>20220622</vt:lpstr>
      <vt:lpstr>20220622 (2)</vt:lpstr>
      <vt:lpstr>20220622 (3)</vt:lpstr>
      <vt:lpstr>20220623</vt:lpstr>
      <vt:lpstr>20220624</vt:lpstr>
      <vt:lpstr>20220624 (2)</vt:lpstr>
      <vt:lpstr>20220628</vt:lpstr>
      <vt:lpstr>20220628 (2)</vt:lpstr>
      <vt:lpstr>20220715</vt:lpstr>
      <vt:lpstr>20220715..</vt:lpstr>
      <vt:lpstr>20220716</vt:lpstr>
      <vt:lpstr>20220718</vt:lpstr>
      <vt:lpstr>20220720</vt:lpstr>
      <vt:lpstr>20220720 (2)</vt:lpstr>
      <vt:lpstr>20220721</vt:lpstr>
      <vt:lpstr>20220728</vt:lpstr>
      <vt:lpstr>20220729</vt:lpstr>
      <vt:lpstr>20220729 (2)</vt:lpstr>
      <vt:lpstr>20220801</vt:lpstr>
      <vt:lpstr>20220808</vt:lpstr>
      <vt:lpstr>20220808 (2)</vt:lpstr>
      <vt:lpstr>20220812(TFQ315)</vt:lpstr>
      <vt:lpstr>20220812(TFQ316)</vt:lpstr>
      <vt:lpstr>20220812(TFQ317)</vt:lpstr>
      <vt:lpstr>20220815</vt:lpstr>
      <vt:lpstr>20220816</vt:lpstr>
      <vt:lpstr>20220825</vt:lpstr>
      <vt:lpstr>20220826</vt:lpstr>
      <vt:lpstr>20220920</vt:lpstr>
      <vt:lpstr>20220920 (2)</vt:lpstr>
      <vt:lpstr>Data (2)</vt:lpstr>
      <vt:lpstr>'20211201 TFP389'!Print_Area</vt:lpstr>
      <vt:lpstr>'20211201 TFP390'!Print_Area</vt:lpstr>
      <vt:lpstr>'20211202 TFP391'!Print_Area</vt:lpstr>
      <vt:lpstr>'20211202 TFP392'!Print_Area</vt:lpstr>
      <vt:lpstr>'20211207'!Print_Area</vt:lpstr>
      <vt:lpstr>'20211215 (TFP405)'!Print_Area</vt:lpstr>
      <vt:lpstr>'20211215 (TFP406)'!Print_Area</vt:lpstr>
      <vt:lpstr>'20211217'!Print_Area</vt:lpstr>
      <vt:lpstr>'20211228TFP430'!Print_Area</vt:lpstr>
      <vt:lpstr>'20211228TFP431'!Print_Area</vt:lpstr>
      <vt:lpstr>'20211228TFP432'!Print_Area</vt:lpstr>
      <vt:lpstr>'20211229'!Print_Area</vt:lpstr>
      <vt:lpstr>'20220106'!Print_Area</vt:lpstr>
      <vt:lpstr>'20220121'!Print_Area</vt:lpstr>
      <vt:lpstr>'20220121 (2)'!Print_Area</vt:lpstr>
      <vt:lpstr>'20220122'!Print_Area</vt:lpstr>
      <vt:lpstr>'20220126'!Print_Area</vt:lpstr>
      <vt:lpstr>'20220126 (2)'!Print_Area</vt:lpstr>
      <vt:lpstr>'20220203'!Print_Area</vt:lpstr>
      <vt:lpstr>'20220204'!Print_Area</vt:lpstr>
      <vt:lpstr>'20220209'!Print_Area</vt:lpstr>
      <vt:lpstr>'20220210'!Print_Area</vt:lpstr>
      <vt:lpstr>'20220210 (2)'!Print_Area</vt:lpstr>
      <vt:lpstr>'20220211'!Print_Area</vt:lpstr>
      <vt:lpstr>'20220214'!Print_Area</vt:lpstr>
      <vt:lpstr>'20220216'!Print_Area</vt:lpstr>
      <vt:lpstr>'20220224'!Print_Area</vt:lpstr>
      <vt:lpstr>'20220225'!Print_Area</vt:lpstr>
      <vt:lpstr>'20220226'!Print_Area</vt:lpstr>
      <vt:lpstr>'20220307 TFQ096'!Print_Area</vt:lpstr>
      <vt:lpstr>'20220307 TFQ097'!Print_Area</vt:lpstr>
      <vt:lpstr>'20220308'!Print_Area</vt:lpstr>
      <vt:lpstr>'20220309'!Print_Area</vt:lpstr>
      <vt:lpstr>'20220310'!Print_Area</vt:lpstr>
      <vt:lpstr>'20220310 (2)'!Print_Area</vt:lpstr>
      <vt:lpstr>'20220311'!Print_Area</vt:lpstr>
      <vt:lpstr>'20220408'!Print_Area</vt:lpstr>
      <vt:lpstr>'20220414'!Print_Area</vt:lpstr>
      <vt:lpstr>'20220419'!Print_Area</vt:lpstr>
      <vt:lpstr>'20220426'!Print_Area</vt:lpstr>
      <vt:lpstr>'20220426.'!Print_Area</vt:lpstr>
      <vt:lpstr>'20220512'!Print_Area</vt:lpstr>
      <vt:lpstr>'20220518'!Print_Area</vt:lpstr>
      <vt:lpstr>'20220521'!Print_Area</vt:lpstr>
      <vt:lpstr>'20220530'!Print_Area</vt:lpstr>
      <vt:lpstr>'20220603'!Print_Area</vt:lpstr>
      <vt:lpstr>'20220616'!Print_Area</vt:lpstr>
      <vt:lpstr>'20220616(2)'!Print_Area</vt:lpstr>
      <vt:lpstr>'20220622'!Print_Area</vt:lpstr>
      <vt:lpstr>'20220622 (2)'!Print_Area</vt:lpstr>
      <vt:lpstr>'20220622 (3)'!Print_Area</vt:lpstr>
      <vt:lpstr>'20220623'!Print_Area</vt:lpstr>
      <vt:lpstr>'20220624'!Print_Area</vt:lpstr>
      <vt:lpstr>'20220624 (2)'!Print_Area</vt:lpstr>
      <vt:lpstr>'20220628'!Print_Area</vt:lpstr>
      <vt:lpstr>'20220628 (2)'!Print_Area</vt:lpstr>
      <vt:lpstr>'20220715'!Print_Area</vt:lpstr>
      <vt:lpstr>'20220715..'!Print_Area</vt:lpstr>
      <vt:lpstr>'20220716'!Print_Area</vt:lpstr>
      <vt:lpstr>'20220718'!Print_Area</vt:lpstr>
      <vt:lpstr>'20220720'!Print_Area</vt:lpstr>
      <vt:lpstr>'20220720 (2)'!Print_Area</vt:lpstr>
      <vt:lpstr>'20220721'!Print_Area</vt:lpstr>
      <vt:lpstr>'20220728'!Print_Area</vt:lpstr>
      <vt:lpstr>'20220729'!Print_Area</vt:lpstr>
      <vt:lpstr>'20220729 (2)'!Print_Area</vt:lpstr>
      <vt:lpstr>'20220801'!Print_Area</vt:lpstr>
      <vt:lpstr>'20220808'!Print_Area</vt:lpstr>
      <vt:lpstr>'20220808 (2)'!Print_Area</vt:lpstr>
      <vt:lpstr>'20220812(TFQ315)'!Print_Area</vt:lpstr>
      <vt:lpstr>'20220812(TFQ316)'!Print_Area</vt:lpstr>
      <vt:lpstr>'20220812(TFQ317)'!Print_Area</vt:lpstr>
      <vt:lpstr>'20220815'!Print_Area</vt:lpstr>
      <vt:lpstr>'20220816'!Print_Area</vt:lpstr>
      <vt:lpstr>'20220825'!Print_Area</vt:lpstr>
      <vt:lpstr>'20220826'!Print_Area</vt:lpstr>
      <vt:lpstr>'20220920'!Print_Area</vt:lpstr>
      <vt:lpstr>'20220920 (2)'!Print_Area</vt:lpstr>
      <vt:lpstr>'BERAT CONT'!Print_Area</vt:lpstr>
      <vt:lpstr>Data!Print_Area</vt:lpstr>
      <vt:lpstr>'Data (2)'!Print_Area</vt:lpstr>
      <vt:lpstr>Kubikasi!Print_Area</vt:lpstr>
      <vt:lpstr>'LAX (FEB 17) (2)'!Print_Area</vt:lpstr>
      <vt:lpstr>'SHG (NOV 1)'!Print_Area</vt:lpstr>
      <vt:lpstr>'SHG (NOV 1) (2)'!Print_Area</vt:lpstr>
      <vt:lpstr>'SHG (NOV 12 TFP362)'!Print_Area</vt:lpstr>
      <vt:lpstr>'SHG (NOV 12 TFP363)'!Print_Area</vt:lpstr>
      <vt:lpstr>'SHG (NOV 12 TFP364)'!Print_Area</vt:lpstr>
      <vt:lpstr>'SHG (NOV 13)'!Print_Area</vt:lpstr>
      <vt:lpstr>'SHG (NOV 2)'!Print_Area</vt:lpstr>
      <vt:lpstr>'SHG (NOV 30)'!Print_Area</vt:lpstr>
      <vt:lpstr>'SHG (NOV 30) (2)'!Print_Area</vt:lpstr>
      <vt:lpstr>'SHG (NOV 4)'!Print_Area</vt:lpstr>
      <vt:lpstr>'SHG (NOV 4.)'!Print_Area</vt:lpstr>
      <vt:lpstr>'SHG (OKT 06)'!Print_Area</vt:lpstr>
      <vt:lpstr>'SHG (OKT 06)1'!Print_Area</vt:lpstr>
      <vt:lpstr>'SHG (OKT 07)'!Print_Area</vt:lpstr>
      <vt:lpstr>'SHG (OKT 07)(2)'!Print_Area</vt:lpstr>
      <vt:lpstr>'SHG (OKT 14)'!Print_Area</vt:lpstr>
      <vt:lpstr>'SHG (OKT 22)'!Print_Area</vt:lpstr>
      <vt:lpstr>'SHG (OKT 25)'!Print_Area</vt:lpstr>
      <vt:lpstr>'SHG (OKT 25) (2)'!Print_Area</vt:lpstr>
      <vt:lpstr>'SHG (OKT 27)'!Print_Area</vt:lpstr>
      <vt:lpstr>'SHG (OKT 27) (2)'!Print_Area</vt:lpstr>
      <vt:lpstr>'SMZ PART (MAR 5) (2)'!Print_Area</vt:lpstr>
      <vt:lpstr>Data!Print_Titles</vt:lpstr>
      <vt:lpstr>'Data (2)'!Print_Titles</vt:lpstr>
      <vt:lpstr>'LAX (FEB 17) (2)'!Print_Titles</vt:lpstr>
      <vt:lpstr>'SMZ PART (MAR 5) (2)'!Print_Titles</vt:lpstr>
    </vt:vector>
  </TitlesOfParts>
  <Company>PT. YAMAHA INDONESIA</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DEPT_PI</dc:creator>
  <cp:lastModifiedBy>Romi</cp:lastModifiedBy>
  <cp:revision/>
  <cp:lastPrinted>2022-09-19T08:59:49Z</cp:lastPrinted>
  <dcterms:created xsi:type="dcterms:W3CDTF">1999-01-07T03:23:28Z</dcterms:created>
  <dcterms:modified xsi:type="dcterms:W3CDTF">2022-09-19T08:59:52Z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1033-8.1.0.3010</vt:lpwstr>
  </property>
  <property fmtid="{D5CDD505-2E9C-101B-9397-08002B2CF9AE}" pid="3" name="MSIP_Label_60c5bea9-8cc4-4b52-b75c-6b36a73d6e9c_Enabled">
    <vt:lpwstr>true</vt:lpwstr>
  </property>
  <property fmtid="{D5CDD505-2E9C-101B-9397-08002B2CF9AE}" pid="4" name="MSIP_Label_60c5bea9-8cc4-4b52-b75c-6b36a73d6e9c_SetDate">
    <vt:lpwstr>2022-07-29T08:23:39Z</vt:lpwstr>
  </property>
  <property fmtid="{D5CDD505-2E9C-101B-9397-08002B2CF9AE}" pid="5" name="MSIP_Label_60c5bea9-8cc4-4b52-b75c-6b36a73d6e9c_Method">
    <vt:lpwstr>Privileged</vt:lpwstr>
  </property>
  <property fmtid="{D5CDD505-2E9C-101B-9397-08002B2CF9AE}" pid="6" name="MSIP_Label_60c5bea9-8cc4-4b52-b75c-6b36a73d6e9c_Name">
    <vt:lpwstr>General</vt:lpwstr>
  </property>
  <property fmtid="{D5CDD505-2E9C-101B-9397-08002B2CF9AE}" pid="7" name="MSIP_Label_60c5bea9-8cc4-4b52-b75c-6b36a73d6e9c_SiteId">
    <vt:lpwstr>c26d3ea9-9778-487b-8a9b-8b0243c534ad</vt:lpwstr>
  </property>
  <property fmtid="{D5CDD505-2E9C-101B-9397-08002B2CF9AE}" pid="8" name="MSIP_Label_60c5bea9-8cc4-4b52-b75c-6b36a73d6e9c_ActionId">
    <vt:lpwstr>2e6c787a-189a-4fcf-b685-aa8a6d91d64d</vt:lpwstr>
  </property>
  <property fmtid="{D5CDD505-2E9C-101B-9397-08002B2CF9AE}" pid="9" name="MSIP_Label_60c5bea9-8cc4-4b52-b75c-6b36a73d6e9c_ContentBits">
    <vt:lpwstr>0</vt:lpwstr>
  </property>
</Properties>
</file>